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charts/chart2.xml" ContentType="application/vnd.openxmlformats-officedocument.drawingml.chart+xml"/>
  <Override PartName="/xl/theme/themeOverride2.xml" ContentType="application/vnd.openxmlformats-officedocument.themeOverride+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3.xml" ContentType="application/vnd.openxmlformats-officedocument.themeOverride+xml"/>
  <Override PartName="/xl/drawings/drawing4.xml" ContentType="application/vnd.openxmlformats-officedocument.drawingml.chartshapes+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charts/chart7.xml" ContentType="application/vnd.openxmlformats-officedocument.drawingml.chart+xml"/>
  <Override PartName="/xl/charts/style6.xml" ContentType="application/vnd.ms-office.chartstyle+xml"/>
  <Override PartName="/xl/charts/colors6.xml" ContentType="application/vnd.ms-office.chartcolorstyle+xml"/>
  <Override PartName="/xl/theme/themeOverride4.xml" ContentType="application/vnd.openxmlformats-officedocument.themeOverride+xml"/>
  <Override PartName="/xl/charts/chart8.xml" ContentType="application/vnd.openxmlformats-officedocument.drawingml.chart+xml"/>
  <Override PartName="/xl/charts/style7.xml" ContentType="application/vnd.ms-office.chartstyle+xml"/>
  <Override PartName="/xl/charts/colors7.xml" ContentType="application/vnd.ms-office.chartcolorstyle+xml"/>
  <Override PartName="/xl/theme/themeOverride5.xml" ContentType="application/vnd.openxmlformats-officedocument.themeOverride+xml"/>
  <Override PartName="/xl/charts/chart9.xml" ContentType="application/vnd.openxmlformats-officedocument.drawingml.chart+xml"/>
  <Override PartName="/xl/charts/style8.xml" ContentType="application/vnd.ms-office.chartstyle+xml"/>
  <Override PartName="/xl/charts/colors8.xml" ContentType="application/vnd.ms-office.chartcolorstyle+xml"/>
  <Override PartName="/xl/theme/themeOverride6.xml" ContentType="application/vnd.openxmlformats-officedocument.themeOverride+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P:\Prod\Webpub\mi1301\Utsläpp till luft\2026-08-27\Tabeller och diagram\"/>
    </mc:Choice>
  </mc:AlternateContent>
  <xr:revisionPtr revIDLastSave="0" documentId="13_ncr:1_{D4A96372-9492-4789-BBB3-BEF1DB36545C}" xr6:coauthVersionLast="47" xr6:coauthVersionMax="47" xr10:uidLastSave="{00000000-0000-0000-0000-000000000000}"/>
  <bookViews>
    <workbookView xWindow="380" yWindow="380" windowWidth="28800" windowHeight="15360" tabRatio="688" xr2:uid="{00000000-000D-0000-FFFF-FFFF00000000}"/>
  </bookViews>
  <sheets>
    <sheet name="Innehåll - Contents" sheetId="58" r:id="rId1"/>
    <sheet name="1 Utsläpp (kvartal)" sheetId="28" r:id="rId2"/>
    <sheet name="1b Mobila utsläpp (kvartal)" sheetId="63" r:id="rId3"/>
    <sheet name="2 Diagram" sheetId="35" r:id="rId4"/>
    <sheet name="3 Prel. årssiffor" sheetId="61" r:id="rId5"/>
    <sheet name="4 Utsläpp per FV (kvartal)" sheetId="31" r:id="rId6"/>
    <sheet name="5 Utsläpp per syss. (kvartal)" sheetId="32" r:id="rId7"/>
    <sheet name="6 FV (kvartal)" sheetId="29" r:id="rId8"/>
    <sheet name="7 Sysselsatta (kvartal)" sheetId="30" r:id="rId9"/>
    <sheet name="intern pivot" sheetId="67" state="hidden" r:id="rId10"/>
    <sheet name="intern" sheetId="66" state="hidden" r:id="rId11"/>
  </sheets>
  <definedNames>
    <definedName name="_xlnm._FilterDatabase" localSheetId="1" hidden="1">'1 Utsläpp (kvartal)'!$A$5:$BC$42</definedName>
    <definedName name="_xlnm._FilterDatabase" localSheetId="3" hidden="1">'2 Diagram'!$C$79:$F$88</definedName>
    <definedName name="_xlnm._FilterDatabase" localSheetId="5" hidden="1">'4 Utsläpp per FV (kvartal)'!$A$5:$AI$41</definedName>
    <definedName name="_xlnm._FilterDatabase" localSheetId="6" hidden="1">'5 Utsläpp per syss. (kvartal)'!$A$5:$AI$41</definedName>
    <definedName name="_xlnm._FilterDatabase" localSheetId="7" hidden="1">'6 FV (kvartal)'!$C$48:$BB$57</definedName>
    <definedName name="_xlnm._FilterDatabase" localSheetId="8" hidden="1">'7 Sysselsatta (kvartal)'!$A$5:$AI$41</definedName>
    <definedName name="AR2015K2">#REF!</definedName>
    <definedName name="AR2015K3">#REF!</definedName>
    <definedName name="AR2015K4">#REF!</definedName>
    <definedName name="AR2019K2_20191021">#REF!</definedName>
    <definedName name="CO22008_2009" localSheetId="5">#REF!</definedName>
    <definedName name="CO22008_2009" localSheetId="6">#REF!</definedName>
    <definedName name="CO22008_2009" localSheetId="7">#REF!</definedName>
    <definedName name="CO22008_2009" localSheetId="8">#REF!</definedName>
    <definedName name="CO22008_2009">#REF!</definedName>
    <definedName name="RESULTAT">#REF!</definedName>
    <definedName name="RESULTAT2015K2DETALJ">#REF!</definedName>
    <definedName name="RESULTAT2015K3">#REF!</definedName>
    <definedName name="RESULTAT2015K3DETALJ">#REF!</definedName>
    <definedName name="RESULTAT2018K1DETALJ_20180816">#REF!</definedName>
    <definedName name="RESULTAT2019K1DETALJ2_20190820">#REF!</definedName>
    <definedName name="RESULTAT2019K1DETALJ2_20191014">#REF!</definedName>
    <definedName name="RESULTAT2019K2_20191021">#REF!</definedName>
    <definedName name="RESULTAT2019K2DETALJ2_20191021">#REF!</definedName>
    <definedName name="RESULTAT2019K3DETALJ2_20200124">#REF!</definedName>
    <definedName name="RESULTAT2019K3DETALJ2_20200127">#REF!</definedName>
    <definedName name="Utsläpp_av_växthusgaser_2008K1_2017K4">'Innehåll - Contents'!$C$8</definedName>
  </definedNames>
  <calcPr calcId="191029"/>
  <pivotCaches>
    <pivotCache cacheId="0" r:id="rId12"/>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6" i="31" l="1"/>
  <c r="S64" i="31"/>
  <c r="T64" i="31"/>
  <c r="U64" i="31"/>
  <c r="V64" i="31"/>
  <c r="W64" i="31"/>
  <c r="X64" i="31"/>
  <c r="Y64" i="31"/>
  <c r="Z64" i="31"/>
  <c r="AA64" i="31"/>
  <c r="AB64" i="31"/>
  <c r="AC64" i="31"/>
  <c r="AD64" i="31"/>
  <c r="AE64" i="31"/>
  <c r="AF64" i="31"/>
  <c r="AG64" i="31"/>
  <c r="AH64" i="31"/>
  <c r="AI64" i="31"/>
  <c r="AJ64" i="31"/>
  <c r="AK64" i="31"/>
  <c r="AL64" i="31"/>
  <c r="AM64" i="31"/>
  <c r="AN64" i="31"/>
  <c r="AO64" i="31"/>
  <c r="AP64" i="31"/>
  <c r="AQ64" i="31"/>
  <c r="AR64" i="31"/>
  <c r="AS64" i="31"/>
  <c r="AT64" i="31"/>
  <c r="AU64" i="31"/>
  <c r="AV64" i="31"/>
  <c r="AW64" i="31"/>
  <c r="AX64" i="31"/>
  <c r="AY64" i="31"/>
  <c r="AZ64" i="31"/>
  <c r="BA64" i="31"/>
  <c r="BB64" i="31"/>
  <c r="BC64" i="31"/>
  <c r="BD64" i="31"/>
  <c r="BE64" i="31"/>
  <c r="BF64" i="31"/>
  <c r="BG64" i="31"/>
  <c r="BH64" i="31"/>
  <c r="BI64" i="31"/>
  <c r="BJ64" i="31"/>
  <c r="BK64" i="31"/>
  <c r="BL64" i="31"/>
  <c r="BM64" i="31"/>
  <c r="BN64" i="31"/>
  <c r="BO64" i="31"/>
  <c r="BP64" i="31"/>
  <c r="BQ64" i="31"/>
  <c r="BR64" i="31"/>
  <c r="BS64" i="31"/>
  <c r="BT64" i="31"/>
  <c r="BU64" i="31"/>
  <c r="BV64" i="31"/>
  <c r="BW64" i="31"/>
  <c r="BX64" i="31"/>
  <c r="S65" i="31"/>
  <c r="T65" i="31"/>
  <c r="U65" i="31"/>
  <c r="V65" i="31"/>
  <c r="W65" i="31"/>
  <c r="X65" i="31"/>
  <c r="Y65" i="31"/>
  <c r="Z65" i="31"/>
  <c r="AA65" i="31"/>
  <c r="AB65" i="31"/>
  <c r="AC65" i="31"/>
  <c r="AD65" i="31"/>
  <c r="AE65" i="31"/>
  <c r="AF65" i="31"/>
  <c r="AG65" i="31"/>
  <c r="AH65" i="31"/>
  <c r="AI65" i="31"/>
  <c r="AJ65" i="31"/>
  <c r="AK65" i="31"/>
  <c r="AL65" i="31"/>
  <c r="AM65" i="31"/>
  <c r="AN65" i="31"/>
  <c r="AO65" i="31"/>
  <c r="AP65" i="31"/>
  <c r="AQ65" i="31"/>
  <c r="AR65" i="31"/>
  <c r="AS65" i="31"/>
  <c r="AT65" i="31"/>
  <c r="AU65" i="31"/>
  <c r="AV65" i="31"/>
  <c r="AW65" i="31"/>
  <c r="AX65" i="31"/>
  <c r="AY65" i="31"/>
  <c r="AZ65" i="31"/>
  <c r="BA65" i="31"/>
  <c r="BB65" i="31"/>
  <c r="BC65" i="31"/>
  <c r="BD65" i="31"/>
  <c r="BE65" i="31"/>
  <c r="BF65" i="31"/>
  <c r="BG65" i="31"/>
  <c r="BH65" i="31"/>
  <c r="BI65" i="31"/>
  <c r="BJ65" i="31"/>
  <c r="BK65" i="31"/>
  <c r="BL65" i="31"/>
  <c r="BM65" i="31"/>
  <c r="BN65" i="31"/>
  <c r="BO65" i="31"/>
  <c r="BP65" i="31"/>
  <c r="BQ65" i="31"/>
  <c r="BR65" i="31"/>
  <c r="BS65" i="31"/>
  <c r="BT65" i="31"/>
  <c r="BU65" i="31"/>
  <c r="BV65" i="31"/>
  <c r="BW65" i="31"/>
  <c r="BX65" i="31"/>
  <c r="F64" i="31"/>
  <c r="G64" i="31"/>
  <c r="H64" i="31"/>
  <c r="I64" i="31"/>
  <c r="J64" i="31"/>
  <c r="K64" i="31"/>
  <c r="L64" i="31"/>
  <c r="M64" i="31"/>
  <c r="N64" i="31"/>
  <c r="O64" i="31"/>
  <c r="P64" i="31"/>
  <c r="Q64" i="31"/>
  <c r="R64" i="31"/>
  <c r="F65" i="31"/>
  <c r="G65" i="31"/>
  <c r="H65" i="31"/>
  <c r="I65" i="31"/>
  <c r="J65" i="31"/>
  <c r="K65" i="31"/>
  <c r="L65" i="31"/>
  <c r="M65" i="31"/>
  <c r="N65" i="31"/>
  <c r="O65" i="31"/>
  <c r="P65" i="31"/>
  <c r="Q65" i="31"/>
  <c r="R65" i="31"/>
  <c r="D47" i="30"/>
  <c r="D46" i="30"/>
  <c r="D47" i="29"/>
  <c r="D46" i="29"/>
  <c r="D47" i="32"/>
  <c r="D46" i="32"/>
  <c r="D47" i="31"/>
  <c r="BX47" i="61"/>
  <c r="BX46" i="61"/>
  <c r="BF47" i="61"/>
  <c r="BF46" i="61"/>
  <c r="AN47" i="61"/>
  <c r="AN46" i="61"/>
  <c r="V47" i="61"/>
  <c r="V46" i="61"/>
  <c r="D47" i="61"/>
  <c r="D46" i="61"/>
  <c r="D46" i="28"/>
  <c r="D47" i="28"/>
  <c r="I11" i="35"/>
  <c r="I12" i="35"/>
  <c r="I13" i="35"/>
  <c r="I15" i="35"/>
  <c r="I16" i="35"/>
  <c r="H19" i="35"/>
  <c r="G19" i="35"/>
  <c r="I19" i="35" s="1"/>
  <c r="G11" i="35"/>
  <c r="H11" i="35" s="1"/>
  <c r="G12" i="35"/>
  <c r="H12" i="35" s="1"/>
  <c r="G13" i="35"/>
  <c r="H13" i="35" s="1"/>
  <c r="G14" i="35"/>
  <c r="I14" i="35" s="1"/>
  <c r="G15" i="35"/>
  <c r="H15" i="35" s="1"/>
  <c r="G16" i="35"/>
  <c r="H16" i="35" s="1"/>
  <c r="G17" i="35"/>
  <c r="I17" i="35" s="1"/>
  <c r="G18" i="35"/>
  <c r="I18" i="35" s="1"/>
  <c r="G10" i="35"/>
  <c r="I10" i="35" s="1"/>
  <c r="F19" i="35"/>
  <c r="F11" i="35"/>
  <c r="F12" i="35"/>
  <c r="F13" i="35"/>
  <c r="F14" i="35"/>
  <c r="F15" i="35"/>
  <c r="F16" i="35"/>
  <c r="F17" i="35"/>
  <c r="F18" i="35"/>
  <c r="F10" i="35"/>
  <c r="E19" i="35"/>
  <c r="E11" i="35"/>
  <c r="E12" i="35"/>
  <c r="E13" i="35"/>
  <c r="E14" i="35"/>
  <c r="E15" i="35"/>
  <c r="E16" i="35"/>
  <c r="E17" i="35"/>
  <c r="E18" i="35"/>
  <c r="E10" i="35"/>
  <c r="D19" i="35"/>
  <c r="D11" i="35"/>
  <c r="D12" i="35"/>
  <c r="D13" i="35"/>
  <c r="D14" i="35"/>
  <c r="D15" i="35"/>
  <c r="D16" i="35"/>
  <c r="D17" i="35"/>
  <c r="D18" i="35"/>
  <c r="D10" i="35"/>
  <c r="C64" i="30"/>
  <c r="B64" i="30"/>
  <c r="B66" i="29"/>
  <c r="B71" i="28"/>
  <c r="BF48" i="61"/>
  <c r="BG48" i="61"/>
  <c r="BH48" i="61"/>
  <c r="BI48" i="61"/>
  <c r="BJ48" i="61"/>
  <c r="BK48" i="61"/>
  <c r="BL48" i="61"/>
  <c r="BM48" i="61"/>
  <c r="BN48" i="61"/>
  <c r="BO48" i="61"/>
  <c r="BP48" i="61"/>
  <c r="BQ48" i="61"/>
  <c r="BR48" i="61"/>
  <c r="BS48" i="61"/>
  <c r="BT48" i="61"/>
  <c r="BU48" i="61"/>
  <c r="BV48" i="61"/>
  <c r="BW48" i="61"/>
  <c r="BD58" i="29"/>
  <c r="F48" i="29"/>
  <c r="G48" i="29"/>
  <c r="H48" i="29"/>
  <c r="I48" i="29"/>
  <c r="J48" i="29"/>
  <c r="K48" i="29"/>
  <c r="L48" i="29"/>
  <c r="M48" i="29"/>
  <c r="N48" i="29"/>
  <c r="O48" i="29"/>
  <c r="P48" i="29"/>
  <c r="Q48" i="29"/>
  <c r="R48" i="29"/>
  <c r="S48" i="29"/>
  <c r="T48" i="29"/>
  <c r="U48" i="29"/>
  <c r="V48" i="29"/>
  <c r="W48" i="29"/>
  <c r="X48" i="29"/>
  <c r="Y48" i="29"/>
  <c r="Z48" i="29"/>
  <c r="AA48" i="29"/>
  <c r="AB48" i="29"/>
  <c r="AC48" i="29"/>
  <c r="AD48" i="29"/>
  <c r="AE48" i="29"/>
  <c r="AF48" i="29"/>
  <c r="AG48" i="29"/>
  <c r="AH48" i="29"/>
  <c r="AI48" i="29"/>
  <c r="AJ48" i="29"/>
  <c r="AK48" i="29"/>
  <c r="AL48" i="29"/>
  <c r="AM48" i="29"/>
  <c r="AN48" i="29"/>
  <c r="AO48" i="29"/>
  <c r="AP48" i="29"/>
  <c r="AQ48" i="29"/>
  <c r="AR48" i="29"/>
  <c r="AS48" i="29"/>
  <c r="AT48" i="29"/>
  <c r="AU48" i="29"/>
  <c r="AV48" i="29"/>
  <c r="AW48" i="29"/>
  <c r="AX48" i="29"/>
  <c r="AY48" i="29"/>
  <c r="AZ48" i="29"/>
  <c r="BA48" i="29"/>
  <c r="BB48" i="29"/>
  <c r="BC48" i="29"/>
  <c r="BD48" i="29"/>
  <c r="BE48" i="29"/>
  <c r="BF48" i="29"/>
  <c r="BG48" i="29"/>
  <c r="BH48" i="29"/>
  <c r="BI48" i="29"/>
  <c r="BJ48" i="29"/>
  <c r="BK48" i="29"/>
  <c r="BL48" i="29"/>
  <c r="BM48" i="29"/>
  <c r="BN48" i="29"/>
  <c r="BO48" i="29"/>
  <c r="BP48" i="29"/>
  <c r="BQ48" i="29"/>
  <c r="BR48" i="29"/>
  <c r="BS48" i="29"/>
  <c r="BT48" i="29"/>
  <c r="BU48" i="29"/>
  <c r="BV48" i="29"/>
  <c r="BW48" i="29"/>
  <c r="F5" i="31"/>
  <c r="F48" i="31" s="1"/>
  <c r="G5" i="31"/>
  <c r="G48" i="31" s="1"/>
  <c r="H5" i="31"/>
  <c r="H63" i="31" s="1"/>
  <c r="I5" i="31"/>
  <c r="I63" i="31" s="1"/>
  <c r="J5" i="31"/>
  <c r="J63" i="31" s="1"/>
  <c r="K5" i="31"/>
  <c r="K48" i="31" s="1"/>
  <c r="L5" i="31"/>
  <c r="L48" i="31" s="1"/>
  <c r="M5" i="31"/>
  <c r="M48" i="31" s="1"/>
  <c r="N5" i="31"/>
  <c r="N63" i="31" s="1"/>
  <c r="O5" i="31"/>
  <c r="O63" i="31" s="1"/>
  <c r="P5" i="31"/>
  <c r="P48" i="31" s="1"/>
  <c r="Q5" i="31"/>
  <c r="Q63" i="31" s="1"/>
  <c r="R5" i="31"/>
  <c r="R63" i="31" s="1"/>
  <c r="S5" i="31"/>
  <c r="S63" i="31" s="1"/>
  <c r="T5" i="31"/>
  <c r="T63" i="31" s="1"/>
  <c r="U5" i="31"/>
  <c r="U63" i="31" s="1"/>
  <c r="V5" i="31"/>
  <c r="V63" i="31" s="1"/>
  <c r="W5" i="31"/>
  <c r="W63" i="31" s="1"/>
  <c r="X5" i="31"/>
  <c r="X48" i="31" s="1"/>
  <c r="Y5" i="31"/>
  <c r="Y48" i="31" s="1"/>
  <c r="Z5" i="31"/>
  <c r="Z48" i="31" s="1"/>
  <c r="AA5" i="31"/>
  <c r="AA48" i="31" s="1"/>
  <c r="AB5" i="31"/>
  <c r="AB63" i="31" s="1"/>
  <c r="AC5" i="31"/>
  <c r="AC63" i="31" s="1"/>
  <c r="AD5" i="31"/>
  <c r="AD63" i="31" s="1"/>
  <c r="AE5" i="31"/>
  <c r="AE48" i="31" s="1"/>
  <c r="AF5" i="31"/>
  <c r="AF63" i="31" s="1"/>
  <c r="AG5" i="31"/>
  <c r="AG48" i="31" s="1"/>
  <c r="AH5" i="31"/>
  <c r="AH48" i="31" s="1"/>
  <c r="AI5" i="31"/>
  <c r="AI48" i="31" s="1"/>
  <c r="AJ5" i="31"/>
  <c r="AJ63" i="31" s="1"/>
  <c r="AK5" i="31"/>
  <c r="AK63" i="31" s="1"/>
  <c r="AL5" i="31"/>
  <c r="AL63" i="31" s="1"/>
  <c r="AM5" i="31"/>
  <c r="AM48" i="31" s="1"/>
  <c r="AN5" i="31"/>
  <c r="AN48" i="31" s="1"/>
  <c r="AO5" i="31"/>
  <c r="AO48" i="31" s="1"/>
  <c r="AP5" i="31"/>
  <c r="AP63" i="31" s="1"/>
  <c r="AQ5" i="31"/>
  <c r="AQ63" i="31" s="1"/>
  <c r="AR5" i="31"/>
  <c r="AR63" i="31" s="1"/>
  <c r="AS5" i="31"/>
  <c r="AS48" i="31" s="1"/>
  <c r="AT5" i="31"/>
  <c r="AT63" i="31" s="1"/>
  <c r="AU5" i="31"/>
  <c r="AU63" i="31" s="1"/>
  <c r="AV5" i="31"/>
  <c r="AV63" i="31" s="1"/>
  <c r="AW5" i="31"/>
  <c r="AW63" i="31" s="1"/>
  <c r="AX5" i="31"/>
  <c r="AX48" i="31" s="1"/>
  <c r="AY5" i="31"/>
  <c r="AY48" i="31" s="1"/>
  <c r="AZ5" i="31"/>
  <c r="AZ48" i="31" s="1"/>
  <c r="BA5" i="31"/>
  <c r="BA48" i="31" s="1"/>
  <c r="BB5" i="31"/>
  <c r="BB48" i="31" s="1"/>
  <c r="BC5" i="31"/>
  <c r="BC48" i="31" s="1"/>
  <c r="BD5" i="31"/>
  <c r="BD63" i="31" s="1"/>
  <c r="BE5" i="31"/>
  <c r="BE63" i="31" s="1"/>
  <c r="BF5" i="31"/>
  <c r="BF63" i="31" s="1"/>
  <c r="BG5" i="31"/>
  <c r="BG48" i="31" s="1"/>
  <c r="BH5" i="31"/>
  <c r="BH63" i="31" s="1"/>
  <c r="BI5" i="31"/>
  <c r="BI63" i="31" s="1"/>
  <c r="BJ5" i="31"/>
  <c r="BJ48" i="31" s="1"/>
  <c r="BK5" i="31"/>
  <c r="BK63" i="31" s="1"/>
  <c r="BL5" i="31"/>
  <c r="BL48" i="31" s="1"/>
  <c r="BM5" i="31"/>
  <c r="BM48" i="31" s="1"/>
  <c r="BN5" i="31"/>
  <c r="BN63" i="31" s="1"/>
  <c r="BO5" i="31"/>
  <c r="BO48" i="31" s="1"/>
  <c r="BP5" i="31"/>
  <c r="BP48" i="31" s="1"/>
  <c r="BQ5" i="31"/>
  <c r="BQ48" i="31" s="1"/>
  <c r="BR5" i="31"/>
  <c r="BR63" i="31" s="1"/>
  <c r="BS5" i="31"/>
  <c r="BS63" i="31" s="1"/>
  <c r="BT5" i="31"/>
  <c r="BT63" i="31" s="1"/>
  <c r="BU5" i="31"/>
  <c r="BU63" i="31" s="1"/>
  <c r="BV5" i="31"/>
  <c r="BV63" i="31" s="1"/>
  <c r="BW5" i="31"/>
  <c r="BW63" i="31" s="1"/>
  <c r="BX5" i="31"/>
  <c r="BX63" i="31" s="1"/>
  <c r="F6" i="31"/>
  <c r="G6" i="31"/>
  <c r="H6" i="31"/>
  <c r="I6" i="31"/>
  <c r="J6" i="31"/>
  <c r="K6" i="31"/>
  <c r="L6" i="31"/>
  <c r="M6" i="31"/>
  <c r="N6" i="31"/>
  <c r="O6" i="31"/>
  <c r="P6" i="31"/>
  <c r="Q6" i="31"/>
  <c r="R6" i="31"/>
  <c r="S6" i="31"/>
  <c r="T6" i="31"/>
  <c r="U6" i="31"/>
  <c r="V6" i="31"/>
  <c r="W6" i="31"/>
  <c r="X6" i="31"/>
  <c r="Y6" i="31"/>
  <c r="Z6" i="31"/>
  <c r="AA6" i="31"/>
  <c r="AB6" i="31"/>
  <c r="AC6" i="31"/>
  <c r="AD6" i="31"/>
  <c r="AE6" i="31"/>
  <c r="AF6" i="31"/>
  <c r="AG6" i="31"/>
  <c r="AH6" i="31"/>
  <c r="AI6" i="31"/>
  <c r="AJ6" i="31"/>
  <c r="AK6" i="31"/>
  <c r="AL6" i="31"/>
  <c r="AM6" i="31"/>
  <c r="AN6" i="31"/>
  <c r="AO6" i="31"/>
  <c r="AP6" i="31"/>
  <c r="AQ6" i="31"/>
  <c r="AR6" i="31"/>
  <c r="AS6" i="31"/>
  <c r="AT6" i="31"/>
  <c r="AU6" i="31"/>
  <c r="AV6" i="31"/>
  <c r="AW6" i="31"/>
  <c r="AX6" i="31"/>
  <c r="AY6" i="31"/>
  <c r="AZ6" i="31"/>
  <c r="BA6" i="31"/>
  <c r="BB6" i="31"/>
  <c r="BC6" i="31"/>
  <c r="BD6" i="31"/>
  <c r="BE6" i="31"/>
  <c r="BF6" i="31"/>
  <c r="BG6" i="31"/>
  <c r="BH6" i="31"/>
  <c r="BI6" i="31"/>
  <c r="BJ6" i="31"/>
  <c r="BK6" i="31"/>
  <c r="BL6" i="31"/>
  <c r="BM6" i="31"/>
  <c r="BN6" i="31"/>
  <c r="BO6" i="31"/>
  <c r="BP6" i="31"/>
  <c r="BQ6" i="31"/>
  <c r="BR6" i="31"/>
  <c r="BS6" i="31"/>
  <c r="BT6" i="31"/>
  <c r="BU6" i="31"/>
  <c r="BV6" i="31"/>
  <c r="BW6" i="31"/>
  <c r="BX6" i="31"/>
  <c r="F7" i="31"/>
  <c r="G7" i="31"/>
  <c r="H7" i="31"/>
  <c r="I7" i="31"/>
  <c r="J7" i="31"/>
  <c r="K7" i="31"/>
  <c r="L7" i="31"/>
  <c r="M7" i="31"/>
  <c r="N7" i="31"/>
  <c r="O7" i="31"/>
  <c r="P7" i="31"/>
  <c r="Q7" i="31"/>
  <c r="R7" i="31"/>
  <c r="S7" i="31"/>
  <c r="T7" i="31"/>
  <c r="U7" i="31"/>
  <c r="V7" i="31"/>
  <c r="W7" i="31"/>
  <c r="X7" i="31"/>
  <c r="Y7" i="31"/>
  <c r="Z7" i="31"/>
  <c r="AA7" i="31"/>
  <c r="AB7" i="31"/>
  <c r="AC7" i="31"/>
  <c r="AD7" i="31"/>
  <c r="AE7" i="31"/>
  <c r="AF7" i="31"/>
  <c r="AG7" i="31"/>
  <c r="AH7" i="31"/>
  <c r="AI7" i="31"/>
  <c r="AJ7" i="31"/>
  <c r="AK7" i="31"/>
  <c r="AL7" i="31"/>
  <c r="AM7" i="31"/>
  <c r="AN7" i="31"/>
  <c r="AO7" i="31"/>
  <c r="AP7" i="31"/>
  <c r="AQ7" i="31"/>
  <c r="AR7" i="31"/>
  <c r="AS7" i="31"/>
  <c r="AT7" i="31"/>
  <c r="AU7" i="31"/>
  <c r="AV7" i="31"/>
  <c r="AW7" i="31"/>
  <c r="AX7" i="31"/>
  <c r="AY7" i="31"/>
  <c r="AZ7" i="31"/>
  <c r="BA7" i="31"/>
  <c r="BB7" i="31"/>
  <c r="BC7" i="31"/>
  <c r="BD7" i="31"/>
  <c r="BE7" i="31"/>
  <c r="BF7" i="31"/>
  <c r="BG7" i="31"/>
  <c r="BH7" i="31"/>
  <c r="BI7" i="31"/>
  <c r="BJ7" i="31"/>
  <c r="BK7" i="31"/>
  <c r="BL7" i="31"/>
  <c r="BM7" i="31"/>
  <c r="BN7" i="31"/>
  <c r="BO7" i="31"/>
  <c r="BP7" i="31"/>
  <c r="BQ7" i="31"/>
  <c r="BR7" i="31"/>
  <c r="BS7" i="31"/>
  <c r="BT7" i="31"/>
  <c r="BU7" i="31"/>
  <c r="BV7" i="31"/>
  <c r="BW7" i="31"/>
  <c r="BX7" i="31"/>
  <c r="F8" i="31"/>
  <c r="G8" i="31"/>
  <c r="H8" i="31"/>
  <c r="I8" i="31"/>
  <c r="J8" i="31"/>
  <c r="K8" i="31"/>
  <c r="L8" i="31"/>
  <c r="M8" i="31"/>
  <c r="N8" i="31"/>
  <c r="O8" i="31"/>
  <c r="P8" i="31"/>
  <c r="Q8" i="31"/>
  <c r="R8" i="31"/>
  <c r="S8" i="31"/>
  <c r="T8" i="31"/>
  <c r="U8" i="31"/>
  <c r="V8" i="31"/>
  <c r="W8" i="31"/>
  <c r="X8" i="31"/>
  <c r="Y8" i="31"/>
  <c r="Z8" i="31"/>
  <c r="AA8" i="31"/>
  <c r="AB8" i="31"/>
  <c r="AC8" i="31"/>
  <c r="AD8" i="31"/>
  <c r="AE8" i="31"/>
  <c r="AF8" i="31"/>
  <c r="AG8" i="31"/>
  <c r="AH8" i="31"/>
  <c r="AI8" i="31"/>
  <c r="AJ8" i="31"/>
  <c r="AK8" i="31"/>
  <c r="AL8" i="31"/>
  <c r="AM8" i="31"/>
  <c r="AN8" i="31"/>
  <c r="AO8" i="31"/>
  <c r="AP8" i="31"/>
  <c r="AQ8" i="31"/>
  <c r="AR8" i="31"/>
  <c r="AS8" i="31"/>
  <c r="AT8" i="31"/>
  <c r="AU8" i="31"/>
  <c r="AV8" i="31"/>
  <c r="AW8" i="31"/>
  <c r="AX8" i="31"/>
  <c r="AY8" i="31"/>
  <c r="AZ8" i="31"/>
  <c r="BA8" i="31"/>
  <c r="BB8" i="31"/>
  <c r="BC8" i="31"/>
  <c r="BD8" i="31"/>
  <c r="BE8" i="31"/>
  <c r="BF8" i="31"/>
  <c r="BG8" i="31"/>
  <c r="BH8" i="31"/>
  <c r="BI8" i="31"/>
  <c r="BJ8" i="31"/>
  <c r="BK8" i="31"/>
  <c r="BL8" i="31"/>
  <c r="BM8" i="31"/>
  <c r="BN8" i="31"/>
  <c r="BO8" i="31"/>
  <c r="BP8" i="31"/>
  <c r="BQ8" i="31"/>
  <c r="BR8" i="31"/>
  <c r="BS8" i="31"/>
  <c r="BT8" i="31"/>
  <c r="BU8" i="31"/>
  <c r="BV8" i="31"/>
  <c r="BW8" i="31"/>
  <c r="BX8" i="31"/>
  <c r="F9" i="31"/>
  <c r="G9" i="31"/>
  <c r="H9" i="31"/>
  <c r="I9" i="31"/>
  <c r="J9" i="31"/>
  <c r="K9" i="31"/>
  <c r="L9" i="31"/>
  <c r="M9" i="31"/>
  <c r="N9" i="31"/>
  <c r="O9" i="31"/>
  <c r="P9" i="31"/>
  <c r="Q9" i="31"/>
  <c r="R9" i="31"/>
  <c r="S9" i="31"/>
  <c r="T9" i="31"/>
  <c r="U9" i="31"/>
  <c r="V9" i="31"/>
  <c r="W9" i="31"/>
  <c r="X9" i="31"/>
  <c r="Y9" i="31"/>
  <c r="Z9" i="31"/>
  <c r="AA9" i="31"/>
  <c r="AB9" i="31"/>
  <c r="AC9" i="31"/>
  <c r="AD9" i="31"/>
  <c r="AE9" i="31"/>
  <c r="AF9" i="31"/>
  <c r="AG9" i="31"/>
  <c r="AH9" i="31"/>
  <c r="AI9" i="31"/>
  <c r="AJ9" i="31"/>
  <c r="AK9" i="31"/>
  <c r="AL9" i="31"/>
  <c r="AM9" i="31"/>
  <c r="AN9" i="31"/>
  <c r="AO9" i="31"/>
  <c r="AP9" i="31"/>
  <c r="AQ9" i="31"/>
  <c r="AR9" i="31"/>
  <c r="AS9" i="31"/>
  <c r="AT9" i="31"/>
  <c r="AU9" i="31"/>
  <c r="AV9" i="31"/>
  <c r="AW9" i="31"/>
  <c r="AX9" i="31"/>
  <c r="AY9" i="31"/>
  <c r="AZ9" i="31"/>
  <c r="BA9" i="31"/>
  <c r="BB9" i="31"/>
  <c r="BC9" i="31"/>
  <c r="BD9" i="31"/>
  <c r="BE9" i="31"/>
  <c r="BF9" i="31"/>
  <c r="BG9" i="31"/>
  <c r="BH9" i="31"/>
  <c r="BI9" i="31"/>
  <c r="BJ9" i="31"/>
  <c r="BK9" i="31"/>
  <c r="BL9" i="31"/>
  <c r="BM9" i="31"/>
  <c r="BN9" i="31"/>
  <c r="BO9" i="31"/>
  <c r="BP9" i="31"/>
  <c r="BQ9" i="31"/>
  <c r="BR9" i="31"/>
  <c r="BS9" i="31"/>
  <c r="BT9" i="31"/>
  <c r="BU9" i="31"/>
  <c r="BV9" i="31"/>
  <c r="BW9" i="31"/>
  <c r="BX9" i="31"/>
  <c r="F10" i="31"/>
  <c r="G10" i="31"/>
  <c r="H10" i="31"/>
  <c r="I10" i="31"/>
  <c r="J10" i="31"/>
  <c r="K10" i="31"/>
  <c r="L10" i="31"/>
  <c r="M10" i="31"/>
  <c r="N10" i="31"/>
  <c r="O10" i="31"/>
  <c r="P10" i="31"/>
  <c r="Q10" i="31"/>
  <c r="R10" i="31"/>
  <c r="S10" i="31"/>
  <c r="T10" i="31"/>
  <c r="U10" i="31"/>
  <c r="V10" i="31"/>
  <c r="W10" i="31"/>
  <c r="X10" i="31"/>
  <c r="Y10" i="31"/>
  <c r="Z10" i="31"/>
  <c r="AA10" i="31"/>
  <c r="AB10" i="31"/>
  <c r="AC10" i="31"/>
  <c r="AD10" i="31"/>
  <c r="AE10" i="31"/>
  <c r="AF10" i="31"/>
  <c r="AG10" i="31"/>
  <c r="AH10" i="31"/>
  <c r="AI10" i="31"/>
  <c r="AJ10" i="31"/>
  <c r="AK10" i="31"/>
  <c r="AL10" i="31"/>
  <c r="AM10" i="31"/>
  <c r="AN10" i="31"/>
  <c r="AO10" i="31"/>
  <c r="AP10" i="31"/>
  <c r="AQ10" i="31"/>
  <c r="AR10" i="31"/>
  <c r="AS10" i="31"/>
  <c r="AT10" i="31"/>
  <c r="AU10" i="31"/>
  <c r="AV10" i="31"/>
  <c r="AW10" i="31"/>
  <c r="AX10" i="31"/>
  <c r="AY10" i="31"/>
  <c r="AZ10" i="31"/>
  <c r="BA10" i="31"/>
  <c r="BB10" i="31"/>
  <c r="BC10" i="31"/>
  <c r="BD10" i="31"/>
  <c r="BE10" i="31"/>
  <c r="BF10" i="31"/>
  <c r="BG10" i="31"/>
  <c r="BH10" i="31"/>
  <c r="BI10" i="31"/>
  <c r="BJ10" i="31"/>
  <c r="BK10" i="31"/>
  <c r="BL10" i="31"/>
  <c r="BM10" i="31"/>
  <c r="BN10" i="31"/>
  <c r="BO10" i="31"/>
  <c r="BP10" i="31"/>
  <c r="BQ10" i="31"/>
  <c r="BR10" i="31"/>
  <c r="BS10" i="31"/>
  <c r="BT10" i="31"/>
  <c r="BU10" i="31"/>
  <c r="BV10" i="31"/>
  <c r="BW10" i="31"/>
  <c r="BX10" i="31"/>
  <c r="F11" i="31"/>
  <c r="G11" i="31"/>
  <c r="H11" i="31"/>
  <c r="I11" i="31"/>
  <c r="J11" i="31"/>
  <c r="K11" i="31"/>
  <c r="L11" i="31"/>
  <c r="M11" i="31"/>
  <c r="N11" i="31"/>
  <c r="O11" i="31"/>
  <c r="P11" i="31"/>
  <c r="Q11" i="31"/>
  <c r="R11" i="31"/>
  <c r="S11" i="31"/>
  <c r="T11" i="31"/>
  <c r="U11" i="31"/>
  <c r="V11" i="31"/>
  <c r="W11" i="31"/>
  <c r="X11" i="31"/>
  <c r="Y11" i="31"/>
  <c r="Z11" i="31"/>
  <c r="AA11" i="31"/>
  <c r="AB11" i="31"/>
  <c r="AC11" i="31"/>
  <c r="AD11" i="31"/>
  <c r="AE11" i="31"/>
  <c r="AF11" i="31"/>
  <c r="AG11" i="31"/>
  <c r="AH11" i="31"/>
  <c r="AI11" i="31"/>
  <c r="AJ11" i="31"/>
  <c r="AK11" i="31"/>
  <c r="AL11" i="31"/>
  <c r="AM11" i="31"/>
  <c r="AN11" i="31"/>
  <c r="AO11" i="31"/>
  <c r="AP11" i="31"/>
  <c r="AQ11" i="31"/>
  <c r="AR11" i="31"/>
  <c r="AS11" i="31"/>
  <c r="AT11" i="31"/>
  <c r="AU11" i="31"/>
  <c r="AV11" i="31"/>
  <c r="AW11" i="31"/>
  <c r="AX11" i="31"/>
  <c r="AY11" i="31"/>
  <c r="AZ11" i="31"/>
  <c r="BA11" i="31"/>
  <c r="BB11" i="31"/>
  <c r="BC11" i="31"/>
  <c r="BD11" i="31"/>
  <c r="BE11" i="31"/>
  <c r="BF11" i="31"/>
  <c r="BG11" i="31"/>
  <c r="BH11" i="31"/>
  <c r="BI11" i="31"/>
  <c r="BJ11" i="31"/>
  <c r="BK11" i="31"/>
  <c r="BL11" i="31"/>
  <c r="BM11" i="31"/>
  <c r="BN11" i="31"/>
  <c r="BO11" i="31"/>
  <c r="BP11" i="31"/>
  <c r="BQ11" i="31"/>
  <c r="BR11" i="31"/>
  <c r="BS11" i="31"/>
  <c r="BT11" i="31"/>
  <c r="BU11" i="31"/>
  <c r="BV11" i="31"/>
  <c r="BW11" i="31"/>
  <c r="BX11" i="31"/>
  <c r="F12" i="31"/>
  <c r="G12" i="31"/>
  <c r="H12" i="31"/>
  <c r="I12" i="31"/>
  <c r="J12" i="31"/>
  <c r="K12" i="31"/>
  <c r="L12" i="31"/>
  <c r="M12" i="31"/>
  <c r="N12" i="31"/>
  <c r="O12" i="31"/>
  <c r="P12" i="31"/>
  <c r="Q12" i="31"/>
  <c r="R12" i="31"/>
  <c r="S12" i="31"/>
  <c r="T12" i="31"/>
  <c r="U12" i="31"/>
  <c r="V12" i="31"/>
  <c r="W12" i="31"/>
  <c r="X12" i="31"/>
  <c r="Y12" i="31"/>
  <c r="Z12" i="31"/>
  <c r="AA12" i="31"/>
  <c r="AB12" i="31"/>
  <c r="AC12" i="31"/>
  <c r="AD12" i="31"/>
  <c r="AE12" i="31"/>
  <c r="AF12" i="31"/>
  <c r="AG12" i="31"/>
  <c r="AH12" i="31"/>
  <c r="AI12" i="31"/>
  <c r="AJ12" i="31"/>
  <c r="AK12" i="31"/>
  <c r="AL12" i="31"/>
  <c r="AM12" i="31"/>
  <c r="AN12" i="31"/>
  <c r="AO12" i="31"/>
  <c r="AP12" i="31"/>
  <c r="AQ12" i="31"/>
  <c r="AR12" i="31"/>
  <c r="AS12" i="31"/>
  <c r="AT12" i="31"/>
  <c r="AU12" i="31"/>
  <c r="AV12" i="31"/>
  <c r="AW12" i="31"/>
  <c r="AX12" i="31"/>
  <c r="AY12" i="31"/>
  <c r="AZ12" i="31"/>
  <c r="BA12" i="31"/>
  <c r="BB12" i="31"/>
  <c r="BC12" i="31"/>
  <c r="BD12" i="31"/>
  <c r="BE12" i="31"/>
  <c r="BF12" i="31"/>
  <c r="BG12" i="31"/>
  <c r="BH12" i="31"/>
  <c r="BI12" i="31"/>
  <c r="BJ12" i="31"/>
  <c r="BK12" i="31"/>
  <c r="BL12" i="31"/>
  <c r="BM12" i="31"/>
  <c r="BN12" i="31"/>
  <c r="BO12" i="31"/>
  <c r="BP12" i="31"/>
  <c r="BQ12" i="31"/>
  <c r="BR12" i="31"/>
  <c r="BS12" i="31"/>
  <c r="BT12" i="31"/>
  <c r="BU12" i="31"/>
  <c r="BV12" i="31"/>
  <c r="BW12" i="31"/>
  <c r="BX12" i="31"/>
  <c r="F13" i="31"/>
  <c r="G13" i="31"/>
  <c r="H13" i="31"/>
  <c r="I13" i="31"/>
  <c r="J13" i="31"/>
  <c r="K13" i="31"/>
  <c r="L13" i="31"/>
  <c r="M13" i="31"/>
  <c r="N13" i="31"/>
  <c r="O13" i="31"/>
  <c r="P13" i="31"/>
  <c r="Q13" i="31"/>
  <c r="R13" i="31"/>
  <c r="S13" i="31"/>
  <c r="T13" i="31"/>
  <c r="U13" i="31"/>
  <c r="V13" i="31"/>
  <c r="W13" i="31"/>
  <c r="X13" i="31"/>
  <c r="Y13" i="31"/>
  <c r="Z13" i="31"/>
  <c r="AA13" i="31"/>
  <c r="AB13" i="31"/>
  <c r="AC13" i="31"/>
  <c r="AD13" i="31"/>
  <c r="AE13" i="31"/>
  <c r="AF13" i="31"/>
  <c r="AG13" i="31"/>
  <c r="AH13" i="31"/>
  <c r="AI13" i="31"/>
  <c r="AJ13" i="31"/>
  <c r="AK13" i="31"/>
  <c r="AL13" i="31"/>
  <c r="AM13" i="31"/>
  <c r="AN13" i="31"/>
  <c r="AO13" i="31"/>
  <c r="AP13" i="31"/>
  <c r="AQ13" i="31"/>
  <c r="AR13" i="31"/>
  <c r="AS13" i="31"/>
  <c r="AT13" i="31"/>
  <c r="AU13" i="31"/>
  <c r="AV13" i="31"/>
  <c r="AW13" i="31"/>
  <c r="AX13" i="31"/>
  <c r="AY13" i="31"/>
  <c r="AZ13" i="31"/>
  <c r="BA13" i="31"/>
  <c r="BB13" i="31"/>
  <c r="BC13" i="31"/>
  <c r="BD13" i="31"/>
  <c r="BE13" i="31"/>
  <c r="BF13" i="31"/>
  <c r="BG13" i="31"/>
  <c r="BH13" i="31"/>
  <c r="BI13" i="31"/>
  <c r="BJ13" i="31"/>
  <c r="BK13" i="31"/>
  <c r="BL13" i="31"/>
  <c r="BM13" i="31"/>
  <c r="BN13" i="31"/>
  <c r="BO13" i="31"/>
  <c r="BP13" i="31"/>
  <c r="BQ13" i="31"/>
  <c r="BR13" i="31"/>
  <c r="BS13" i="31"/>
  <c r="BT13" i="31"/>
  <c r="BU13" i="31"/>
  <c r="BV13" i="31"/>
  <c r="BW13" i="31"/>
  <c r="BX13" i="31"/>
  <c r="F14" i="31"/>
  <c r="G14" i="31"/>
  <c r="H14" i="31"/>
  <c r="I14" i="31"/>
  <c r="J14" i="31"/>
  <c r="K14" i="31"/>
  <c r="L14" i="31"/>
  <c r="M14" i="31"/>
  <c r="N14" i="31"/>
  <c r="O14" i="31"/>
  <c r="P14" i="31"/>
  <c r="Q14" i="31"/>
  <c r="R14" i="31"/>
  <c r="S14" i="31"/>
  <c r="T14" i="31"/>
  <c r="U14" i="31"/>
  <c r="V14" i="31"/>
  <c r="W14" i="31"/>
  <c r="X14" i="31"/>
  <c r="Y14" i="31"/>
  <c r="Z14" i="31"/>
  <c r="AA14" i="31"/>
  <c r="AB14" i="31"/>
  <c r="AC14" i="31"/>
  <c r="AD14" i="31"/>
  <c r="AE14" i="31"/>
  <c r="AF14" i="31"/>
  <c r="AG14" i="31"/>
  <c r="AH14" i="31"/>
  <c r="AI14" i="31"/>
  <c r="AJ14" i="31"/>
  <c r="AK14" i="31"/>
  <c r="AL14" i="31"/>
  <c r="AM14" i="31"/>
  <c r="AN14" i="31"/>
  <c r="AO14" i="31"/>
  <c r="AP14" i="31"/>
  <c r="AQ14" i="31"/>
  <c r="AR14" i="31"/>
  <c r="AS14" i="31"/>
  <c r="AT14" i="31"/>
  <c r="AU14" i="31"/>
  <c r="AV14" i="31"/>
  <c r="AW14" i="31"/>
  <c r="AX14" i="31"/>
  <c r="AY14" i="31"/>
  <c r="AZ14" i="31"/>
  <c r="BA14" i="31"/>
  <c r="BB14" i="31"/>
  <c r="BC14" i="31"/>
  <c r="BD14" i="31"/>
  <c r="BE14" i="31"/>
  <c r="BF14" i="31"/>
  <c r="BG14" i="31"/>
  <c r="BH14" i="31"/>
  <c r="BI14" i="31"/>
  <c r="BJ14" i="31"/>
  <c r="BK14" i="31"/>
  <c r="BL14" i="31"/>
  <c r="BM14" i="31"/>
  <c r="BN14" i="31"/>
  <c r="BO14" i="31"/>
  <c r="BP14" i="31"/>
  <c r="BQ14" i="31"/>
  <c r="BR14" i="31"/>
  <c r="BS14" i="31"/>
  <c r="BT14" i="31"/>
  <c r="BU14" i="31"/>
  <c r="BV14" i="31"/>
  <c r="BW14" i="31"/>
  <c r="BX14" i="31"/>
  <c r="F15" i="31"/>
  <c r="G15" i="31"/>
  <c r="H15" i="31"/>
  <c r="I15" i="31"/>
  <c r="J15" i="31"/>
  <c r="K15" i="31"/>
  <c r="L15" i="31"/>
  <c r="M15" i="31"/>
  <c r="N15" i="31"/>
  <c r="O15" i="31"/>
  <c r="P15" i="31"/>
  <c r="Q15" i="31"/>
  <c r="R15" i="31"/>
  <c r="S15" i="31"/>
  <c r="T15" i="31"/>
  <c r="U15" i="31"/>
  <c r="V15" i="31"/>
  <c r="W15" i="31"/>
  <c r="X15" i="31"/>
  <c r="Y15" i="31"/>
  <c r="Z15" i="31"/>
  <c r="AA15" i="31"/>
  <c r="AB15" i="31"/>
  <c r="AC15" i="31"/>
  <c r="AD15" i="31"/>
  <c r="AE15" i="31"/>
  <c r="AF15" i="31"/>
  <c r="AG15" i="31"/>
  <c r="AH15" i="31"/>
  <c r="AI15" i="31"/>
  <c r="AJ15" i="31"/>
  <c r="AK15" i="31"/>
  <c r="AL15" i="31"/>
  <c r="AM15" i="31"/>
  <c r="AN15" i="31"/>
  <c r="AO15" i="31"/>
  <c r="AP15" i="31"/>
  <c r="AQ15" i="31"/>
  <c r="AR15" i="31"/>
  <c r="AS15" i="31"/>
  <c r="AT15" i="31"/>
  <c r="AU15" i="31"/>
  <c r="AV15" i="31"/>
  <c r="AW15" i="31"/>
  <c r="AX15" i="31"/>
  <c r="AY15" i="31"/>
  <c r="AZ15" i="31"/>
  <c r="BA15" i="31"/>
  <c r="BB15" i="31"/>
  <c r="BC15" i="31"/>
  <c r="BD15" i="31"/>
  <c r="BE15" i="31"/>
  <c r="BF15" i="31"/>
  <c r="BG15" i="31"/>
  <c r="BH15" i="31"/>
  <c r="BI15" i="31"/>
  <c r="BJ15" i="31"/>
  <c r="BK15" i="31"/>
  <c r="BL15" i="31"/>
  <c r="BM15" i="31"/>
  <c r="BN15" i="31"/>
  <c r="BO15" i="31"/>
  <c r="BP15" i="31"/>
  <c r="BQ15" i="31"/>
  <c r="BR15" i="31"/>
  <c r="BS15" i="31"/>
  <c r="BT15" i="31"/>
  <c r="BU15" i="31"/>
  <c r="BV15" i="31"/>
  <c r="BW15" i="31"/>
  <c r="BX15" i="31"/>
  <c r="F16" i="31"/>
  <c r="G16" i="31"/>
  <c r="H16" i="31"/>
  <c r="I16" i="31"/>
  <c r="J16" i="31"/>
  <c r="K16" i="31"/>
  <c r="L16" i="31"/>
  <c r="M16" i="31"/>
  <c r="N16" i="31"/>
  <c r="O16" i="31"/>
  <c r="P16" i="31"/>
  <c r="Q16" i="31"/>
  <c r="R16" i="31"/>
  <c r="S16" i="31"/>
  <c r="T16" i="31"/>
  <c r="U16" i="31"/>
  <c r="V16" i="31"/>
  <c r="W16" i="31"/>
  <c r="X16" i="31"/>
  <c r="Y16" i="31"/>
  <c r="Z16" i="31"/>
  <c r="AA16" i="31"/>
  <c r="AB16" i="31"/>
  <c r="AC16" i="31"/>
  <c r="AD16" i="31"/>
  <c r="AE16" i="31"/>
  <c r="AF16" i="31"/>
  <c r="AG16" i="31"/>
  <c r="AH16" i="31"/>
  <c r="AI16" i="31"/>
  <c r="AJ16" i="31"/>
  <c r="AK16" i="31"/>
  <c r="AL16" i="31"/>
  <c r="AM16" i="31"/>
  <c r="AN16" i="31"/>
  <c r="AO16" i="31"/>
  <c r="AP16" i="31"/>
  <c r="AQ16" i="31"/>
  <c r="AR16" i="31"/>
  <c r="AS16" i="31"/>
  <c r="AT16" i="31"/>
  <c r="AU16" i="31"/>
  <c r="AV16" i="31"/>
  <c r="AW16" i="31"/>
  <c r="AX16" i="31"/>
  <c r="AY16" i="31"/>
  <c r="AZ16" i="31"/>
  <c r="BA16" i="31"/>
  <c r="BB16" i="31"/>
  <c r="BC16" i="31"/>
  <c r="BD16" i="31"/>
  <c r="BE16" i="31"/>
  <c r="BF16" i="31"/>
  <c r="BG16" i="31"/>
  <c r="BH16" i="31"/>
  <c r="BI16" i="31"/>
  <c r="BJ16" i="31"/>
  <c r="BK16" i="31"/>
  <c r="BL16" i="31"/>
  <c r="BM16" i="31"/>
  <c r="BN16" i="31"/>
  <c r="BO16" i="31"/>
  <c r="BP16" i="31"/>
  <c r="BQ16" i="31"/>
  <c r="BR16" i="31"/>
  <c r="BS16" i="31"/>
  <c r="BT16" i="31"/>
  <c r="BU16" i="31"/>
  <c r="BV16" i="31"/>
  <c r="BW16" i="31"/>
  <c r="BX16" i="31"/>
  <c r="F17" i="31"/>
  <c r="G17" i="31"/>
  <c r="H17" i="31"/>
  <c r="I17" i="31"/>
  <c r="J17" i="31"/>
  <c r="K17" i="31"/>
  <c r="L17" i="31"/>
  <c r="M17" i="31"/>
  <c r="N17" i="31"/>
  <c r="O17" i="31"/>
  <c r="P17" i="31"/>
  <c r="Q17" i="31"/>
  <c r="R17" i="31"/>
  <c r="S17" i="31"/>
  <c r="T17" i="31"/>
  <c r="U17" i="31"/>
  <c r="V17" i="31"/>
  <c r="W17" i="31"/>
  <c r="X17" i="31"/>
  <c r="Y17" i="31"/>
  <c r="Z17" i="31"/>
  <c r="AA17" i="31"/>
  <c r="AB17" i="31"/>
  <c r="AC17" i="31"/>
  <c r="AD17" i="31"/>
  <c r="AE17" i="31"/>
  <c r="AF17" i="31"/>
  <c r="AG17" i="31"/>
  <c r="AH17" i="31"/>
  <c r="AI17" i="31"/>
  <c r="AJ17" i="31"/>
  <c r="AK17" i="31"/>
  <c r="AL17" i="31"/>
  <c r="AM17" i="31"/>
  <c r="AN17" i="31"/>
  <c r="AO17" i="31"/>
  <c r="AP17" i="31"/>
  <c r="AQ17" i="31"/>
  <c r="AR17" i="31"/>
  <c r="AS17" i="31"/>
  <c r="AT17" i="31"/>
  <c r="AU17" i="31"/>
  <c r="AV17" i="31"/>
  <c r="AW17" i="31"/>
  <c r="AX17" i="31"/>
  <c r="AY17" i="31"/>
  <c r="AZ17" i="31"/>
  <c r="BA17" i="31"/>
  <c r="BB17" i="31"/>
  <c r="BC17" i="31"/>
  <c r="BD17" i="31"/>
  <c r="BE17" i="31"/>
  <c r="BF17" i="31"/>
  <c r="BG17" i="31"/>
  <c r="BH17" i="31"/>
  <c r="BI17" i="31"/>
  <c r="BJ17" i="31"/>
  <c r="BK17" i="31"/>
  <c r="BL17" i="31"/>
  <c r="BM17" i="31"/>
  <c r="BN17" i="31"/>
  <c r="BO17" i="31"/>
  <c r="BP17" i="31"/>
  <c r="BQ17" i="31"/>
  <c r="BR17" i="31"/>
  <c r="BS17" i="31"/>
  <c r="BT17" i="31"/>
  <c r="BU17" i="31"/>
  <c r="BV17" i="31"/>
  <c r="BW17" i="31"/>
  <c r="BX17" i="31"/>
  <c r="F18" i="31"/>
  <c r="G18" i="31"/>
  <c r="H18" i="31"/>
  <c r="I18" i="31"/>
  <c r="J18" i="31"/>
  <c r="K18" i="31"/>
  <c r="L18" i="31"/>
  <c r="M18" i="31"/>
  <c r="N18" i="31"/>
  <c r="O18" i="31"/>
  <c r="P18" i="31"/>
  <c r="Q18" i="31"/>
  <c r="R18" i="31"/>
  <c r="S18" i="31"/>
  <c r="T18" i="31"/>
  <c r="U18" i="31"/>
  <c r="V18" i="31"/>
  <c r="W18" i="31"/>
  <c r="X18" i="31"/>
  <c r="Y18" i="31"/>
  <c r="Z18" i="31"/>
  <c r="AA18" i="31"/>
  <c r="AB18" i="31"/>
  <c r="AC18" i="31"/>
  <c r="AD18" i="31"/>
  <c r="AE18" i="31"/>
  <c r="AF18" i="31"/>
  <c r="AG18" i="31"/>
  <c r="AH18" i="31"/>
  <c r="AI18" i="31"/>
  <c r="AJ18" i="31"/>
  <c r="AK18" i="31"/>
  <c r="AL18" i="31"/>
  <c r="AM18" i="31"/>
  <c r="AN18" i="31"/>
  <c r="AO18" i="31"/>
  <c r="AP18" i="31"/>
  <c r="AQ18" i="31"/>
  <c r="AR18" i="31"/>
  <c r="AS18" i="31"/>
  <c r="AT18" i="31"/>
  <c r="AU18" i="31"/>
  <c r="AV18" i="31"/>
  <c r="AW18" i="31"/>
  <c r="AX18" i="31"/>
  <c r="AY18" i="31"/>
  <c r="AZ18" i="31"/>
  <c r="BA18" i="31"/>
  <c r="BB18" i="31"/>
  <c r="BC18" i="31"/>
  <c r="BD18" i="31"/>
  <c r="BE18" i="31"/>
  <c r="BF18" i="31"/>
  <c r="BG18" i="31"/>
  <c r="BH18" i="31"/>
  <c r="BI18" i="31"/>
  <c r="BJ18" i="31"/>
  <c r="BK18" i="31"/>
  <c r="BL18" i="31"/>
  <c r="BM18" i="31"/>
  <c r="BN18" i="31"/>
  <c r="BO18" i="31"/>
  <c r="BP18" i="31"/>
  <c r="BQ18" i="31"/>
  <c r="BR18" i="31"/>
  <c r="BS18" i="31"/>
  <c r="BT18" i="31"/>
  <c r="BU18" i="31"/>
  <c r="BV18" i="31"/>
  <c r="BW18" i="31"/>
  <c r="BX18" i="31"/>
  <c r="F19" i="31"/>
  <c r="G19" i="31"/>
  <c r="H19" i="31"/>
  <c r="I19" i="31"/>
  <c r="J19" i="31"/>
  <c r="K19" i="31"/>
  <c r="L19" i="31"/>
  <c r="M19" i="31"/>
  <c r="N19" i="31"/>
  <c r="O19" i="31"/>
  <c r="P19" i="31"/>
  <c r="Q19" i="31"/>
  <c r="R19" i="31"/>
  <c r="S19" i="31"/>
  <c r="T19" i="31"/>
  <c r="U19" i="31"/>
  <c r="V19" i="31"/>
  <c r="W19" i="31"/>
  <c r="X19" i="31"/>
  <c r="Y19" i="31"/>
  <c r="Z19" i="31"/>
  <c r="AA19" i="31"/>
  <c r="AB19" i="31"/>
  <c r="AC19" i="31"/>
  <c r="AD19" i="31"/>
  <c r="AE19" i="31"/>
  <c r="AF19" i="31"/>
  <c r="AG19" i="31"/>
  <c r="AH19" i="31"/>
  <c r="AI19" i="31"/>
  <c r="AJ19" i="31"/>
  <c r="AK19" i="31"/>
  <c r="AL19" i="31"/>
  <c r="AM19" i="31"/>
  <c r="AN19" i="31"/>
  <c r="AO19" i="31"/>
  <c r="AP19" i="31"/>
  <c r="AQ19" i="31"/>
  <c r="AR19" i="31"/>
  <c r="AS19" i="31"/>
  <c r="AT19" i="31"/>
  <c r="AU19" i="31"/>
  <c r="AV19" i="31"/>
  <c r="AW19" i="31"/>
  <c r="AX19" i="31"/>
  <c r="AY19" i="31"/>
  <c r="AZ19" i="31"/>
  <c r="BA19" i="31"/>
  <c r="BB19" i="31"/>
  <c r="BC19" i="31"/>
  <c r="BD19" i="31"/>
  <c r="BE19" i="31"/>
  <c r="BF19" i="31"/>
  <c r="BG19" i="31"/>
  <c r="BH19" i="31"/>
  <c r="BI19" i="31"/>
  <c r="BJ19" i="31"/>
  <c r="BK19" i="31"/>
  <c r="BL19" i="31"/>
  <c r="BM19" i="31"/>
  <c r="BN19" i="31"/>
  <c r="BO19" i="31"/>
  <c r="BP19" i="31"/>
  <c r="BQ19" i="31"/>
  <c r="BR19" i="31"/>
  <c r="BS19" i="31"/>
  <c r="BT19" i="31"/>
  <c r="BU19" i="31"/>
  <c r="BV19" i="31"/>
  <c r="BW19" i="31"/>
  <c r="BX19" i="31"/>
  <c r="F20" i="31"/>
  <c r="G20" i="31"/>
  <c r="H20" i="31"/>
  <c r="I20" i="31"/>
  <c r="J20" i="31"/>
  <c r="K20" i="31"/>
  <c r="L20" i="31"/>
  <c r="M20" i="31"/>
  <c r="N20" i="31"/>
  <c r="O20" i="31"/>
  <c r="P20" i="31"/>
  <c r="Q20" i="31"/>
  <c r="R20" i="31"/>
  <c r="S20" i="31"/>
  <c r="T20" i="31"/>
  <c r="U20" i="31"/>
  <c r="V20" i="31"/>
  <c r="W20" i="31"/>
  <c r="X20" i="31"/>
  <c r="Y20" i="31"/>
  <c r="Z20" i="31"/>
  <c r="AA20" i="31"/>
  <c r="AB20" i="31"/>
  <c r="AC20" i="31"/>
  <c r="AD20" i="31"/>
  <c r="AE20" i="31"/>
  <c r="AF20" i="31"/>
  <c r="AG20" i="31"/>
  <c r="AH20" i="31"/>
  <c r="AI20" i="31"/>
  <c r="AJ20" i="31"/>
  <c r="AK20" i="31"/>
  <c r="AL20" i="31"/>
  <c r="AM20" i="31"/>
  <c r="AN20" i="31"/>
  <c r="AO20" i="31"/>
  <c r="AP20" i="31"/>
  <c r="AQ20" i="31"/>
  <c r="AR20" i="31"/>
  <c r="AS20" i="31"/>
  <c r="AT20" i="31"/>
  <c r="AU20" i="31"/>
  <c r="AV20" i="31"/>
  <c r="AW20" i="31"/>
  <c r="AX20" i="31"/>
  <c r="AY20" i="31"/>
  <c r="AZ20" i="31"/>
  <c r="BA20" i="31"/>
  <c r="BB20" i="31"/>
  <c r="BC20" i="31"/>
  <c r="BD20" i="31"/>
  <c r="BE20" i="31"/>
  <c r="BF20" i="31"/>
  <c r="BG20" i="31"/>
  <c r="BH20" i="31"/>
  <c r="BI20" i="31"/>
  <c r="BJ20" i="31"/>
  <c r="BK20" i="31"/>
  <c r="BL20" i="31"/>
  <c r="BM20" i="31"/>
  <c r="BN20" i="31"/>
  <c r="BO20" i="31"/>
  <c r="BP20" i="31"/>
  <c r="BQ20" i="31"/>
  <c r="BR20" i="31"/>
  <c r="BS20" i="31"/>
  <c r="BT20" i="31"/>
  <c r="BU20" i="31"/>
  <c r="BV20" i="31"/>
  <c r="BW20" i="31"/>
  <c r="BX20" i="31"/>
  <c r="F21" i="31"/>
  <c r="G21" i="31"/>
  <c r="H21" i="31"/>
  <c r="I21" i="31"/>
  <c r="J21" i="31"/>
  <c r="K21" i="31"/>
  <c r="L21" i="31"/>
  <c r="M21" i="31"/>
  <c r="N21" i="31"/>
  <c r="O21" i="31"/>
  <c r="P21" i="31"/>
  <c r="Q21" i="31"/>
  <c r="R21" i="31"/>
  <c r="S21" i="31"/>
  <c r="T21" i="31"/>
  <c r="U21" i="31"/>
  <c r="V21" i="31"/>
  <c r="W21" i="31"/>
  <c r="X21" i="31"/>
  <c r="Y21" i="31"/>
  <c r="Z21" i="31"/>
  <c r="AA21" i="31"/>
  <c r="AB21" i="31"/>
  <c r="AC21" i="31"/>
  <c r="AD21" i="31"/>
  <c r="AE21" i="31"/>
  <c r="AF21" i="31"/>
  <c r="AG21" i="31"/>
  <c r="AH21" i="31"/>
  <c r="AI21" i="31"/>
  <c r="AJ21" i="31"/>
  <c r="AK21" i="31"/>
  <c r="AL21" i="31"/>
  <c r="AM21" i="31"/>
  <c r="AN21" i="31"/>
  <c r="AO21" i="31"/>
  <c r="AP21" i="31"/>
  <c r="AQ21" i="31"/>
  <c r="AR21" i="31"/>
  <c r="AS21" i="31"/>
  <c r="AT21" i="31"/>
  <c r="AU21" i="31"/>
  <c r="AV21" i="31"/>
  <c r="AW21" i="31"/>
  <c r="AX21" i="31"/>
  <c r="AY21" i="31"/>
  <c r="AZ21" i="31"/>
  <c r="BA21" i="31"/>
  <c r="BB21" i="31"/>
  <c r="BC21" i="31"/>
  <c r="BD21" i="31"/>
  <c r="BE21" i="31"/>
  <c r="BF21" i="31"/>
  <c r="BG21" i="31"/>
  <c r="BH21" i="31"/>
  <c r="BI21" i="31"/>
  <c r="BJ21" i="31"/>
  <c r="BK21" i="31"/>
  <c r="BL21" i="31"/>
  <c r="BM21" i="31"/>
  <c r="BN21" i="31"/>
  <c r="BO21" i="31"/>
  <c r="BP21" i="31"/>
  <c r="BQ21" i="31"/>
  <c r="BR21" i="31"/>
  <c r="BS21" i="31"/>
  <c r="BT21" i="31"/>
  <c r="BU21" i="31"/>
  <c r="BV21" i="31"/>
  <c r="BW21" i="31"/>
  <c r="BX21" i="31"/>
  <c r="F22" i="31"/>
  <c r="G22" i="31"/>
  <c r="H22" i="31"/>
  <c r="I22" i="31"/>
  <c r="J22" i="31"/>
  <c r="K22" i="31"/>
  <c r="L22" i="31"/>
  <c r="M22" i="31"/>
  <c r="N22" i="31"/>
  <c r="O22" i="31"/>
  <c r="P22" i="31"/>
  <c r="Q22" i="31"/>
  <c r="R22" i="31"/>
  <c r="S22" i="31"/>
  <c r="T22" i="31"/>
  <c r="U22" i="31"/>
  <c r="V22" i="31"/>
  <c r="W22" i="31"/>
  <c r="X22" i="31"/>
  <c r="Y22" i="31"/>
  <c r="Z22" i="31"/>
  <c r="AA22" i="31"/>
  <c r="AB22" i="31"/>
  <c r="AC22" i="31"/>
  <c r="AD22" i="31"/>
  <c r="AE22" i="31"/>
  <c r="AF22" i="31"/>
  <c r="AG22" i="31"/>
  <c r="AH22" i="31"/>
  <c r="AI22" i="31"/>
  <c r="AJ22" i="31"/>
  <c r="AK22" i="31"/>
  <c r="AL22" i="31"/>
  <c r="AM22" i="31"/>
  <c r="AN22" i="31"/>
  <c r="AO22" i="31"/>
  <c r="AP22" i="31"/>
  <c r="AQ22" i="31"/>
  <c r="AR22" i="31"/>
  <c r="AS22" i="31"/>
  <c r="AT22" i="31"/>
  <c r="AU22" i="31"/>
  <c r="AV22" i="31"/>
  <c r="AW22" i="31"/>
  <c r="AX22" i="31"/>
  <c r="AY22" i="31"/>
  <c r="AZ22" i="31"/>
  <c r="BA22" i="31"/>
  <c r="BB22" i="31"/>
  <c r="BC22" i="31"/>
  <c r="BD22" i="31"/>
  <c r="BE22" i="31"/>
  <c r="BF22" i="31"/>
  <c r="BG22" i="31"/>
  <c r="BH22" i="31"/>
  <c r="BI22" i="31"/>
  <c r="BJ22" i="31"/>
  <c r="BK22" i="31"/>
  <c r="BL22" i="31"/>
  <c r="BM22" i="31"/>
  <c r="BN22" i="31"/>
  <c r="BO22" i="31"/>
  <c r="BP22" i="31"/>
  <c r="BQ22" i="31"/>
  <c r="BR22" i="31"/>
  <c r="BS22" i="31"/>
  <c r="BT22" i="31"/>
  <c r="BU22" i="31"/>
  <c r="BV22" i="31"/>
  <c r="BW22" i="31"/>
  <c r="BX22" i="31"/>
  <c r="F23" i="31"/>
  <c r="G23" i="31"/>
  <c r="H23" i="31"/>
  <c r="I23" i="31"/>
  <c r="J23" i="31"/>
  <c r="K23" i="31"/>
  <c r="L23" i="31"/>
  <c r="M23" i="31"/>
  <c r="N23" i="31"/>
  <c r="O23" i="31"/>
  <c r="P23" i="31"/>
  <c r="Q23" i="31"/>
  <c r="R23" i="31"/>
  <c r="S23" i="31"/>
  <c r="T23" i="31"/>
  <c r="U23" i="31"/>
  <c r="V23" i="31"/>
  <c r="W23" i="31"/>
  <c r="X23" i="31"/>
  <c r="Y23" i="31"/>
  <c r="Z23" i="31"/>
  <c r="AA23" i="31"/>
  <c r="AB23" i="31"/>
  <c r="AC23" i="31"/>
  <c r="AD23" i="31"/>
  <c r="AE23" i="31"/>
  <c r="AF23" i="31"/>
  <c r="AG23" i="31"/>
  <c r="AH23" i="31"/>
  <c r="AI23" i="31"/>
  <c r="AJ23" i="31"/>
  <c r="AK23" i="31"/>
  <c r="AL23" i="31"/>
  <c r="AM23" i="31"/>
  <c r="AN23" i="31"/>
  <c r="AO23" i="31"/>
  <c r="AP23" i="31"/>
  <c r="AQ23" i="31"/>
  <c r="AR23" i="31"/>
  <c r="AS23" i="31"/>
  <c r="AT23" i="31"/>
  <c r="AU23" i="31"/>
  <c r="AV23" i="31"/>
  <c r="AW23" i="31"/>
  <c r="AX23" i="31"/>
  <c r="AY23" i="31"/>
  <c r="AZ23" i="31"/>
  <c r="BA23" i="31"/>
  <c r="BB23" i="31"/>
  <c r="BC23" i="31"/>
  <c r="BD23" i="31"/>
  <c r="BE23" i="31"/>
  <c r="BF23" i="31"/>
  <c r="BG23" i="31"/>
  <c r="BH23" i="31"/>
  <c r="BI23" i="31"/>
  <c r="BJ23" i="31"/>
  <c r="BK23" i="31"/>
  <c r="BL23" i="31"/>
  <c r="BM23" i="31"/>
  <c r="BN23" i="31"/>
  <c r="BO23" i="31"/>
  <c r="BP23" i="31"/>
  <c r="BQ23" i="31"/>
  <c r="BR23" i="31"/>
  <c r="BS23" i="31"/>
  <c r="BT23" i="31"/>
  <c r="BU23" i="31"/>
  <c r="BV23" i="31"/>
  <c r="BW23" i="31"/>
  <c r="BX23" i="31"/>
  <c r="F24" i="31"/>
  <c r="G24" i="31"/>
  <c r="H24" i="31"/>
  <c r="I24" i="31"/>
  <c r="J24" i="31"/>
  <c r="K24" i="31"/>
  <c r="L24" i="31"/>
  <c r="M24" i="31"/>
  <c r="N24" i="31"/>
  <c r="O24" i="31"/>
  <c r="P24" i="31"/>
  <c r="Q24" i="31"/>
  <c r="R24" i="31"/>
  <c r="S24" i="31"/>
  <c r="T24" i="31"/>
  <c r="U24" i="31"/>
  <c r="V24" i="31"/>
  <c r="W24" i="31"/>
  <c r="X24" i="31"/>
  <c r="Y24" i="31"/>
  <c r="Z24" i="31"/>
  <c r="AA24" i="31"/>
  <c r="AB24" i="31"/>
  <c r="AC24" i="31"/>
  <c r="AD24" i="31"/>
  <c r="AE24" i="31"/>
  <c r="AF24" i="31"/>
  <c r="AG24" i="31"/>
  <c r="AH24" i="31"/>
  <c r="AI24" i="31"/>
  <c r="AJ24" i="31"/>
  <c r="AK24" i="31"/>
  <c r="AL24" i="31"/>
  <c r="AM24" i="31"/>
  <c r="AN24" i="31"/>
  <c r="AO24" i="31"/>
  <c r="AP24" i="31"/>
  <c r="AQ24" i="31"/>
  <c r="AR24" i="31"/>
  <c r="AS24" i="31"/>
  <c r="AT24" i="31"/>
  <c r="AU24" i="31"/>
  <c r="AV24" i="31"/>
  <c r="AW24" i="31"/>
  <c r="AX24" i="31"/>
  <c r="AY24" i="31"/>
  <c r="AZ24" i="31"/>
  <c r="BA24" i="31"/>
  <c r="BB24" i="31"/>
  <c r="BC24" i="31"/>
  <c r="BD24" i="31"/>
  <c r="BE24" i="31"/>
  <c r="BF24" i="31"/>
  <c r="BG24" i="31"/>
  <c r="BH24" i="31"/>
  <c r="BI24" i="31"/>
  <c r="BJ24" i="31"/>
  <c r="BK24" i="31"/>
  <c r="BL24" i="31"/>
  <c r="BM24" i="31"/>
  <c r="BN24" i="31"/>
  <c r="BO24" i="31"/>
  <c r="BP24" i="31"/>
  <c r="BQ24" i="31"/>
  <c r="BR24" i="31"/>
  <c r="BS24" i="31"/>
  <c r="BT24" i="31"/>
  <c r="BU24" i="31"/>
  <c r="BV24" i="31"/>
  <c r="BW24" i="31"/>
  <c r="BX24" i="31"/>
  <c r="F25" i="31"/>
  <c r="G25" i="31"/>
  <c r="H25" i="31"/>
  <c r="I25" i="31"/>
  <c r="J25" i="31"/>
  <c r="K25" i="31"/>
  <c r="L25" i="31"/>
  <c r="M25" i="31"/>
  <c r="N25" i="31"/>
  <c r="O25" i="31"/>
  <c r="P25" i="31"/>
  <c r="Q25" i="31"/>
  <c r="R25" i="31"/>
  <c r="S25" i="31"/>
  <c r="T25" i="31"/>
  <c r="U25" i="31"/>
  <c r="V25" i="31"/>
  <c r="W25" i="31"/>
  <c r="X25" i="31"/>
  <c r="Y25" i="31"/>
  <c r="Z25" i="31"/>
  <c r="AA25" i="31"/>
  <c r="AB25" i="31"/>
  <c r="AC25" i="31"/>
  <c r="AD25" i="31"/>
  <c r="AE25" i="31"/>
  <c r="AF25" i="31"/>
  <c r="AG25" i="31"/>
  <c r="AH25" i="31"/>
  <c r="AI25" i="31"/>
  <c r="AJ25" i="31"/>
  <c r="AK25" i="31"/>
  <c r="AL25" i="31"/>
  <c r="AM25" i="31"/>
  <c r="AN25" i="31"/>
  <c r="AO25" i="31"/>
  <c r="AP25" i="31"/>
  <c r="AQ25" i="31"/>
  <c r="AR25" i="31"/>
  <c r="AS25" i="31"/>
  <c r="AT25" i="31"/>
  <c r="AU25" i="31"/>
  <c r="AV25" i="31"/>
  <c r="AW25" i="31"/>
  <c r="AX25" i="31"/>
  <c r="AY25" i="31"/>
  <c r="AZ25" i="31"/>
  <c r="BA25" i="31"/>
  <c r="BB25" i="31"/>
  <c r="BC25" i="31"/>
  <c r="BD25" i="31"/>
  <c r="BE25" i="31"/>
  <c r="BF25" i="31"/>
  <c r="BG25" i="31"/>
  <c r="BH25" i="31"/>
  <c r="BI25" i="31"/>
  <c r="BJ25" i="31"/>
  <c r="BK25" i="31"/>
  <c r="BL25" i="31"/>
  <c r="BM25" i="31"/>
  <c r="BN25" i="31"/>
  <c r="BO25" i="31"/>
  <c r="BP25" i="31"/>
  <c r="BQ25" i="31"/>
  <c r="BR25" i="31"/>
  <c r="BS25" i="31"/>
  <c r="BT25" i="31"/>
  <c r="BU25" i="31"/>
  <c r="BV25" i="31"/>
  <c r="BW25" i="31"/>
  <c r="BX25" i="31"/>
  <c r="F26" i="31"/>
  <c r="G26" i="31"/>
  <c r="H26" i="31"/>
  <c r="I26" i="31"/>
  <c r="J26" i="31"/>
  <c r="K26" i="31"/>
  <c r="L26" i="31"/>
  <c r="M26" i="31"/>
  <c r="N26" i="31"/>
  <c r="O26" i="31"/>
  <c r="P26" i="31"/>
  <c r="Q26" i="31"/>
  <c r="R26" i="31"/>
  <c r="S26" i="31"/>
  <c r="T26" i="31"/>
  <c r="U26" i="31"/>
  <c r="V26" i="31"/>
  <c r="W26" i="31"/>
  <c r="X26" i="31"/>
  <c r="Y26" i="31"/>
  <c r="Z26" i="31"/>
  <c r="AA26" i="31"/>
  <c r="AB26" i="31"/>
  <c r="AC26" i="31"/>
  <c r="AD26" i="31"/>
  <c r="AE26" i="31"/>
  <c r="AF26" i="31"/>
  <c r="AG26" i="31"/>
  <c r="AH26" i="31"/>
  <c r="AI26" i="31"/>
  <c r="AJ26" i="31"/>
  <c r="AK26" i="31"/>
  <c r="AL26" i="31"/>
  <c r="AM26" i="31"/>
  <c r="AN26" i="31"/>
  <c r="AO26" i="31"/>
  <c r="AP26" i="31"/>
  <c r="AQ26" i="31"/>
  <c r="AR26" i="31"/>
  <c r="AS26" i="31"/>
  <c r="AT26" i="31"/>
  <c r="AU26" i="31"/>
  <c r="AV26" i="31"/>
  <c r="AW26" i="31"/>
  <c r="AX26" i="31"/>
  <c r="AY26" i="31"/>
  <c r="AZ26" i="31"/>
  <c r="BA26" i="31"/>
  <c r="BB26" i="31"/>
  <c r="BC26" i="31"/>
  <c r="BD26" i="31"/>
  <c r="BE26" i="31"/>
  <c r="BF26" i="31"/>
  <c r="BG26" i="31"/>
  <c r="BH26" i="31"/>
  <c r="BI26" i="31"/>
  <c r="BJ26" i="31"/>
  <c r="BK26" i="31"/>
  <c r="BL26" i="31"/>
  <c r="BM26" i="31"/>
  <c r="BN26" i="31"/>
  <c r="BO26" i="31"/>
  <c r="BP26" i="31"/>
  <c r="BQ26" i="31"/>
  <c r="BR26" i="31"/>
  <c r="BS26" i="31"/>
  <c r="BT26" i="31"/>
  <c r="BU26" i="31"/>
  <c r="BV26" i="31"/>
  <c r="BW26" i="31"/>
  <c r="BX26" i="31"/>
  <c r="F27" i="31"/>
  <c r="G27" i="31"/>
  <c r="H27" i="31"/>
  <c r="I27" i="31"/>
  <c r="J27" i="31"/>
  <c r="K27" i="31"/>
  <c r="L27" i="31"/>
  <c r="M27" i="31"/>
  <c r="N27" i="31"/>
  <c r="O27" i="31"/>
  <c r="P27" i="31"/>
  <c r="Q27" i="31"/>
  <c r="R27" i="31"/>
  <c r="S27" i="31"/>
  <c r="T27" i="31"/>
  <c r="U27" i="31"/>
  <c r="V27" i="31"/>
  <c r="W27" i="31"/>
  <c r="X27" i="31"/>
  <c r="Y27" i="31"/>
  <c r="Z27" i="31"/>
  <c r="AA27" i="31"/>
  <c r="AB27" i="31"/>
  <c r="AC27" i="31"/>
  <c r="AD27" i="31"/>
  <c r="AE27" i="31"/>
  <c r="AF27" i="31"/>
  <c r="AG27" i="31"/>
  <c r="AH27" i="31"/>
  <c r="AI27" i="31"/>
  <c r="AJ27" i="31"/>
  <c r="AK27" i="31"/>
  <c r="AL27" i="31"/>
  <c r="AM27" i="31"/>
  <c r="AN27" i="31"/>
  <c r="AO27" i="31"/>
  <c r="AP27" i="31"/>
  <c r="AQ27" i="31"/>
  <c r="AR27" i="31"/>
  <c r="AS27" i="31"/>
  <c r="AT27" i="31"/>
  <c r="AU27" i="31"/>
  <c r="AV27" i="31"/>
  <c r="AW27" i="31"/>
  <c r="AX27" i="31"/>
  <c r="AY27" i="31"/>
  <c r="AZ27" i="31"/>
  <c r="BA27" i="31"/>
  <c r="BB27" i="31"/>
  <c r="BC27" i="31"/>
  <c r="BD27" i="31"/>
  <c r="BE27" i="31"/>
  <c r="BF27" i="31"/>
  <c r="BG27" i="31"/>
  <c r="BH27" i="31"/>
  <c r="BI27" i="31"/>
  <c r="BJ27" i="31"/>
  <c r="BK27" i="31"/>
  <c r="BL27" i="31"/>
  <c r="BM27" i="31"/>
  <c r="BN27" i="31"/>
  <c r="BO27" i="31"/>
  <c r="BP27" i="31"/>
  <c r="BQ27" i="31"/>
  <c r="BR27" i="31"/>
  <c r="BS27" i="31"/>
  <c r="BT27" i="31"/>
  <c r="BU27" i="31"/>
  <c r="BV27" i="31"/>
  <c r="BW27" i="31"/>
  <c r="BX27" i="31"/>
  <c r="F28" i="31"/>
  <c r="G28" i="31"/>
  <c r="H28" i="31"/>
  <c r="I28" i="31"/>
  <c r="J28" i="31"/>
  <c r="K28" i="31"/>
  <c r="L28" i="31"/>
  <c r="M28" i="31"/>
  <c r="N28" i="31"/>
  <c r="O28" i="31"/>
  <c r="P28" i="31"/>
  <c r="Q28" i="31"/>
  <c r="R28" i="31"/>
  <c r="S28" i="31"/>
  <c r="T28" i="31"/>
  <c r="U28" i="31"/>
  <c r="V28" i="31"/>
  <c r="W28" i="31"/>
  <c r="X28" i="31"/>
  <c r="Y28" i="31"/>
  <c r="Z28" i="31"/>
  <c r="AA28" i="31"/>
  <c r="AB28" i="31"/>
  <c r="AC28" i="31"/>
  <c r="AD28" i="31"/>
  <c r="AE28" i="31"/>
  <c r="AF28" i="31"/>
  <c r="AG28" i="31"/>
  <c r="AH28" i="31"/>
  <c r="AI28" i="31"/>
  <c r="AJ28" i="31"/>
  <c r="AK28" i="31"/>
  <c r="AL28" i="31"/>
  <c r="AM28" i="31"/>
  <c r="AN28" i="31"/>
  <c r="AO28" i="31"/>
  <c r="AP28" i="31"/>
  <c r="AQ28" i="31"/>
  <c r="AR28" i="31"/>
  <c r="AS28" i="31"/>
  <c r="AT28" i="31"/>
  <c r="AU28" i="31"/>
  <c r="AV28" i="31"/>
  <c r="AW28" i="31"/>
  <c r="AX28" i="31"/>
  <c r="AY28" i="31"/>
  <c r="AZ28" i="31"/>
  <c r="BA28" i="31"/>
  <c r="BB28" i="31"/>
  <c r="BC28" i="31"/>
  <c r="BD28" i="31"/>
  <c r="BE28" i="31"/>
  <c r="BF28" i="31"/>
  <c r="BG28" i="31"/>
  <c r="BH28" i="31"/>
  <c r="BI28" i="31"/>
  <c r="BJ28" i="31"/>
  <c r="BK28" i="31"/>
  <c r="BL28" i="31"/>
  <c r="BM28" i="31"/>
  <c r="BN28" i="31"/>
  <c r="BO28" i="31"/>
  <c r="BP28" i="31"/>
  <c r="BQ28" i="31"/>
  <c r="BR28" i="31"/>
  <c r="BS28" i="31"/>
  <c r="BT28" i="31"/>
  <c r="BU28" i="31"/>
  <c r="BV28" i="31"/>
  <c r="BW28" i="31"/>
  <c r="BX28" i="31"/>
  <c r="F29" i="31"/>
  <c r="G29" i="31"/>
  <c r="H29" i="31"/>
  <c r="I29" i="31"/>
  <c r="J29" i="31"/>
  <c r="K29" i="31"/>
  <c r="L29" i="31"/>
  <c r="M29" i="31"/>
  <c r="N29" i="31"/>
  <c r="O29" i="31"/>
  <c r="P29" i="31"/>
  <c r="Q29" i="31"/>
  <c r="R29" i="31"/>
  <c r="S29" i="31"/>
  <c r="T29" i="31"/>
  <c r="U29" i="31"/>
  <c r="V29" i="31"/>
  <c r="W29" i="31"/>
  <c r="X29" i="31"/>
  <c r="Y29" i="31"/>
  <c r="Z29" i="31"/>
  <c r="AA29" i="31"/>
  <c r="AB29" i="31"/>
  <c r="AC29" i="31"/>
  <c r="AD29" i="31"/>
  <c r="AE29" i="31"/>
  <c r="AF29" i="31"/>
  <c r="AG29" i="31"/>
  <c r="AH29" i="31"/>
  <c r="AI29" i="31"/>
  <c r="AJ29" i="31"/>
  <c r="AK29" i="31"/>
  <c r="AL29" i="31"/>
  <c r="AM29" i="31"/>
  <c r="AN29" i="31"/>
  <c r="AO29" i="31"/>
  <c r="AP29" i="31"/>
  <c r="AQ29" i="31"/>
  <c r="AR29" i="31"/>
  <c r="AS29" i="31"/>
  <c r="AT29" i="31"/>
  <c r="AU29" i="31"/>
  <c r="AV29" i="31"/>
  <c r="AW29" i="31"/>
  <c r="AX29" i="31"/>
  <c r="AY29" i="31"/>
  <c r="AZ29" i="31"/>
  <c r="BA29" i="31"/>
  <c r="BB29" i="31"/>
  <c r="BC29" i="31"/>
  <c r="BD29" i="31"/>
  <c r="BE29" i="31"/>
  <c r="BF29" i="31"/>
  <c r="BG29" i="31"/>
  <c r="BH29" i="31"/>
  <c r="BI29" i="31"/>
  <c r="BJ29" i="31"/>
  <c r="BK29" i="31"/>
  <c r="BL29" i="31"/>
  <c r="BM29" i="31"/>
  <c r="BN29" i="31"/>
  <c r="BO29" i="31"/>
  <c r="BP29" i="31"/>
  <c r="BQ29" i="31"/>
  <c r="BR29" i="31"/>
  <c r="BS29" i="31"/>
  <c r="BT29" i="31"/>
  <c r="BU29" i="31"/>
  <c r="BV29" i="31"/>
  <c r="BW29" i="31"/>
  <c r="BX29" i="31"/>
  <c r="F30" i="31"/>
  <c r="G30" i="31"/>
  <c r="H30" i="31"/>
  <c r="I30" i="31"/>
  <c r="J30" i="31"/>
  <c r="K30" i="31"/>
  <c r="L30" i="31"/>
  <c r="M30" i="31"/>
  <c r="N30" i="31"/>
  <c r="O30" i="31"/>
  <c r="P30" i="31"/>
  <c r="Q30" i="31"/>
  <c r="R30" i="31"/>
  <c r="S30" i="31"/>
  <c r="T30" i="31"/>
  <c r="U30" i="31"/>
  <c r="V30" i="31"/>
  <c r="W30" i="31"/>
  <c r="X30" i="31"/>
  <c r="Y30" i="31"/>
  <c r="Z30" i="31"/>
  <c r="AA30" i="31"/>
  <c r="AB30" i="31"/>
  <c r="AC30" i="31"/>
  <c r="AD30" i="31"/>
  <c r="AE30" i="31"/>
  <c r="AF30" i="31"/>
  <c r="AG30" i="31"/>
  <c r="AH30" i="31"/>
  <c r="AI30" i="31"/>
  <c r="AJ30" i="31"/>
  <c r="AK30" i="31"/>
  <c r="AL30" i="31"/>
  <c r="AM30" i="31"/>
  <c r="AN30" i="31"/>
  <c r="AO30" i="31"/>
  <c r="AP30" i="31"/>
  <c r="AQ30" i="31"/>
  <c r="AR30" i="31"/>
  <c r="AS30" i="31"/>
  <c r="AT30" i="31"/>
  <c r="AU30" i="31"/>
  <c r="AV30" i="31"/>
  <c r="AW30" i="31"/>
  <c r="AX30" i="31"/>
  <c r="AY30" i="31"/>
  <c r="AZ30" i="31"/>
  <c r="BA30" i="31"/>
  <c r="BB30" i="31"/>
  <c r="BC30" i="31"/>
  <c r="BD30" i="31"/>
  <c r="BE30" i="31"/>
  <c r="BF30" i="31"/>
  <c r="BG30" i="31"/>
  <c r="BH30" i="31"/>
  <c r="BI30" i="31"/>
  <c r="BJ30" i="31"/>
  <c r="BK30" i="31"/>
  <c r="BL30" i="31"/>
  <c r="BM30" i="31"/>
  <c r="BN30" i="31"/>
  <c r="BO30" i="31"/>
  <c r="BP30" i="31"/>
  <c r="BQ30" i="31"/>
  <c r="BR30" i="31"/>
  <c r="BS30" i="31"/>
  <c r="BT30" i="31"/>
  <c r="BU30" i="31"/>
  <c r="BV30" i="31"/>
  <c r="BW30" i="31"/>
  <c r="BX30" i="31"/>
  <c r="F31" i="31"/>
  <c r="G31" i="31"/>
  <c r="H31" i="31"/>
  <c r="I31" i="31"/>
  <c r="J31" i="31"/>
  <c r="K31" i="31"/>
  <c r="L31" i="31"/>
  <c r="M31" i="31"/>
  <c r="N31" i="31"/>
  <c r="O31" i="31"/>
  <c r="P31" i="31"/>
  <c r="Q31" i="31"/>
  <c r="R31" i="31"/>
  <c r="S31" i="31"/>
  <c r="T31" i="31"/>
  <c r="U31" i="31"/>
  <c r="V31" i="31"/>
  <c r="W31" i="31"/>
  <c r="X31" i="31"/>
  <c r="Y31" i="31"/>
  <c r="Z31" i="31"/>
  <c r="AA31" i="31"/>
  <c r="AB31" i="31"/>
  <c r="AC31" i="31"/>
  <c r="AD31" i="31"/>
  <c r="AE31" i="31"/>
  <c r="AF31" i="31"/>
  <c r="AG31" i="31"/>
  <c r="AH31" i="31"/>
  <c r="AI31" i="31"/>
  <c r="AJ31" i="31"/>
  <c r="AK31" i="31"/>
  <c r="AL31" i="31"/>
  <c r="AM31" i="31"/>
  <c r="AN31" i="31"/>
  <c r="AO31" i="31"/>
  <c r="AP31" i="31"/>
  <c r="AQ31" i="31"/>
  <c r="AR31" i="31"/>
  <c r="AS31" i="31"/>
  <c r="AT31" i="31"/>
  <c r="AU31" i="31"/>
  <c r="AV31" i="31"/>
  <c r="AW31" i="31"/>
  <c r="AX31" i="31"/>
  <c r="AY31" i="31"/>
  <c r="AZ31" i="31"/>
  <c r="BA31" i="31"/>
  <c r="BB31" i="31"/>
  <c r="BC31" i="31"/>
  <c r="BD31" i="31"/>
  <c r="BE31" i="31"/>
  <c r="BF31" i="31"/>
  <c r="BG31" i="31"/>
  <c r="BH31" i="31"/>
  <c r="BI31" i="31"/>
  <c r="BJ31" i="31"/>
  <c r="BK31" i="31"/>
  <c r="BL31" i="31"/>
  <c r="BM31" i="31"/>
  <c r="BN31" i="31"/>
  <c r="BO31" i="31"/>
  <c r="BP31" i="31"/>
  <c r="BQ31" i="31"/>
  <c r="BR31" i="31"/>
  <c r="BS31" i="31"/>
  <c r="BT31" i="31"/>
  <c r="BU31" i="31"/>
  <c r="BV31" i="31"/>
  <c r="BW31" i="31"/>
  <c r="BX31" i="31"/>
  <c r="F32" i="31"/>
  <c r="G32" i="31"/>
  <c r="H32" i="31"/>
  <c r="I32" i="31"/>
  <c r="J32" i="31"/>
  <c r="K32" i="31"/>
  <c r="L32" i="31"/>
  <c r="M32" i="31"/>
  <c r="N32" i="31"/>
  <c r="O32" i="31"/>
  <c r="P32" i="31"/>
  <c r="Q32" i="31"/>
  <c r="R32" i="31"/>
  <c r="S32" i="31"/>
  <c r="T32" i="31"/>
  <c r="U32" i="31"/>
  <c r="V32" i="31"/>
  <c r="W32" i="31"/>
  <c r="X32" i="31"/>
  <c r="Y32" i="31"/>
  <c r="Z32" i="31"/>
  <c r="AA32" i="31"/>
  <c r="AB32" i="31"/>
  <c r="AC32" i="31"/>
  <c r="AD32" i="31"/>
  <c r="AE32" i="31"/>
  <c r="AF32" i="31"/>
  <c r="AG32" i="31"/>
  <c r="AH32" i="31"/>
  <c r="AI32" i="31"/>
  <c r="AJ32" i="31"/>
  <c r="AK32" i="31"/>
  <c r="AL32" i="31"/>
  <c r="AM32" i="31"/>
  <c r="AN32" i="31"/>
  <c r="AO32" i="31"/>
  <c r="AP32" i="31"/>
  <c r="AQ32" i="31"/>
  <c r="AR32" i="31"/>
  <c r="AS32" i="31"/>
  <c r="AT32" i="31"/>
  <c r="AU32" i="31"/>
  <c r="AV32" i="31"/>
  <c r="AW32" i="31"/>
  <c r="AX32" i="31"/>
  <c r="AY32" i="31"/>
  <c r="AZ32" i="31"/>
  <c r="BA32" i="31"/>
  <c r="BB32" i="31"/>
  <c r="BC32" i="31"/>
  <c r="BD32" i="31"/>
  <c r="BE32" i="31"/>
  <c r="BF32" i="31"/>
  <c r="BG32" i="31"/>
  <c r="BH32" i="31"/>
  <c r="BI32" i="31"/>
  <c r="BJ32" i="31"/>
  <c r="BK32" i="31"/>
  <c r="BL32" i="31"/>
  <c r="BM32" i="31"/>
  <c r="BN32" i="31"/>
  <c r="BO32" i="31"/>
  <c r="BP32" i="31"/>
  <c r="BQ32" i="31"/>
  <c r="BR32" i="31"/>
  <c r="BS32" i="31"/>
  <c r="BT32" i="31"/>
  <c r="BU32" i="31"/>
  <c r="BV32" i="31"/>
  <c r="BW32" i="31"/>
  <c r="BX32" i="31"/>
  <c r="F33" i="31"/>
  <c r="G33" i="31"/>
  <c r="H33" i="31"/>
  <c r="I33" i="31"/>
  <c r="J33" i="31"/>
  <c r="K33" i="31"/>
  <c r="L33" i="31"/>
  <c r="M33" i="31"/>
  <c r="N33" i="31"/>
  <c r="O33" i="31"/>
  <c r="P33" i="31"/>
  <c r="Q33" i="31"/>
  <c r="R33" i="31"/>
  <c r="S33" i="31"/>
  <c r="T33" i="31"/>
  <c r="U33" i="31"/>
  <c r="V33" i="31"/>
  <c r="W33" i="31"/>
  <c r="X33" i="31"/>
  <c r="Y33" i="31"/>
  <c r="Z33" i="31"/>
  <c r="AA33" i="31"/>
  <c r="AB33" i="31"/>
  <c r="AC33" i="31"/>
  <c r="AD33" i="31"/>
  <c r="AE33" i="31"/>
  <c r="AF33" i="31"/>
  <c r="AG33" i="31"/>
  <c r="AH33" i="31"/>
  <c r="AI33" i="31"/>
  <c r="AJ33" i="31"/>
  <c r="AK33" i="31"/>
  <c r="AL33" i="31"/>
  <c r="AM33" i="31"/>
  <c r="AN33" i="31"/>
  <c r="AO33" i="31"/>
  <c r="AP33" i="31"/>
  <c r="AQ33" i="31"/>
  <c r="AR33" i="31"/>
  <c r="AS33" i="31"/>
  <c r="AT33" i="31"/>
  <c r="AU33" i="31"/>
  <c r="AV33" i="31"/>
  <c r="AW33" i="31"/>
  <c r="AX33" i="31"/>
  <c r="AY33" i="31"/>
  <c r="AZ33" i="31"/>
  <c r="BA33" i="31"/>
  <c r="BB33" i="31"/>
  <c r="BC33" i="31"/>
  <c r="BD33" i="31"/>
  <c r="BE33" i="31"/>
  <c r="BF33" i="31"/>
  <c r="BG33" i="31"/>
  <c r="BH33" i="31"/>
  <c r="BI33" i="31"/>
  <c r="BJ33" i="31"/>
  <c r="BK33" i="31"/>
  <c r="BL33" i="31"/>
  <c r="BM33" i="31"/>
  <c r="BN33" i="31"/>
  <c r="BO33" i="31"/>
  <c r="BP33" i="31"/>
  <c r="BQ33" i="31"/>
  <c r="BR33" i="31"/>
  <c r="BS33" i="31"/>
  <c r="BT33" i="31"/>
  <c r="BU33" i="31"/>
  <c r="BV33" i="31"/>
  <c r="BW33" i="31"/>
  <c r="BX33" i="31"/>
  <c r="F34" i="31"/>
  <c r="G34" i="31"/>
  <c r="H34" i="31"/>
  <c r="I34" i="31"/>
  <c r="J34" i="31"/>
  <c r="K34" i="31"/>
  <c r="L34" i="31"/>
  <c r="M34" i="31"/>
  <c r="N34" i="31"/>
  <c r="O34" i="31"/>
  <c r="P34" i="31"/>
  <c r="Q34" i="31"/>
  <c r="R34" i="31"/>
  <c r="S34" i="31"/>
  <c r="T34" i="31"/>
  <c r="U34" i="31"/>
  <c r="V34" i="31"/>
  <c r="W34" i="31"/>
  <c r="X34" i="31"/>
  <c r="Y34" i="31"/>
  <c r="Z34" i="31"/>
  <c r="AA34" i="31"/>
  <c r="AB34" i="31"/>
  <c r="AC34" i="31"/>
  <c r="AD34" i="31"/>
  <c r="AE34" i="31"/>
  <c r="AF34" i="31"/>
  <c r="AG34" i="31"/>
  <c r="AH34" i="31"/>
  <c r="AI34" i="31"/>
  <c r="AJ34" i="31"/>
  <c r="AK34" i="31"/>
  <c r="AL34" i="31"/>
  <c r="AM34" i="31"/>
  <c r="AN34" i="31"/>
  <c r="AO34" i="31"/>
  <c r="AP34" i="31"/>
  <c r="AQ34" i="31"/>
  <c r="AR34" i="31"/>
  <c r="AS34" i="31"/>
  <c r="AT34" i="31"/>
  <c r="AU34" i="31"/>
  <c r="AV34" i="31"/>
  <c r="AW34" i="31"/>
  <c r="AX34" i="31"/>
  <c r="AY34" i="31"/>
  <c r="AZ34" i="31"/>
  <c r="BA34" i="31"/>
  <c r="BB34" i="31"/>
  <c r="BC34" i="31"/>
  <c r="BD34" i="31"/>
  <c r="BE34" i="31"/>
  <c r="BF34" i="31"/>
  <c r="BG34" i="31"/>
  <c r="BH34" i="31"/>
  <c r="BI34" i="31"/>
  <c r="BJ34" i="31"/>
  <c r="BK34" i="31"/>
  <c r="BL34" i="31"/>
  <c r="BM34" i="31"/>
  <c r="BN34" i="31"/>
  <c r="BO34" i="31"/>
  <c r="BP34" i="31"/>
  <c r="BQ34" i="31"/>
  <c r="BR34" i="31"/>
  <c r="BS34" i="31"/>
  <c r="BT34" i="31"/>
  <c r="BU34" i="31"/>
  <c r="BV34" i="31"/>
  <c r="BW34" i="31"/>
  <c r="BX34" i="31"/>
  <c r="F35" i="31"/>
  <c r="G35" i="31"/>
  <c r="H35" i="31"/>
  <c r="I35" i="31"/>
  <c r="J35" i="31"/>
  <c r="K35" i="31"/>
  <c r="L35" i="31"/>
  <c r="M35" i="31"/>
  <c r="N35" i="31"/>
  <c r="O35" i="31"/>
  <c r="P35" i="31"/>
  <c r="Q35" i="31"/>
  <c r="R35" i="31"/>
  <c r="S35" i="31"/>
  <c r="T35" i="31"/>
  <c r="U35" i="31"/>
  <c r="V35" i="31"/>
  <c r="W35" i="31"/>
  <c r="X35" i="31"/>
  <c r="Y35" i="31"/>
  <c r="Z35" i="31"/>
  <c r="AA35" i="31"/>
  <c r="AB35" i="31"/>
  <c r="AC35" i="31"/>
  <c r="AD35" i="31"/>
  <c r="AE35" i="31"/>
  <c r="AF35" i="31"/>
  <c r="AG35" i="31"/>
  <c r="AH35" i="31"/>
  <c r="AI35" i="31"/>
  <c r="AJ35" i="31"/>
  <c r="AK35" i="31"/>
  <c r="AL35" i="31"/>
  <c r="AM35" i="31"/>
  <c r="AN35" i="31"/>
  <c r="AO35" i="31"/>
  <c r="AP35" i="31"/>
  <c r="AQ35" i="31"/>
  <c r="AR35" i="31"/>
  <c r="AS35" i="31"/>
  <c r="AT35" i="31"/>
  <c r="AU35" i="31"/>
  <c r="AV35" i="31"/>
  <c r="AW35" i="31"/>
  <c r="AX35" i="31"/>
  <c r="AY35" i="31"/>
  <c r="AZ35" i="31"/>
  <c r="BA35" i="31"/>
  <c r="BB35" i="31"/>
  <c r="BC35" i="31"/>
  <c r="BD35" i="31"/>
  <c r="BE35" i="31"/>
  <c r="BF35" i="31"/>
  <c r="BG35" i="31"/>
  <c r="BH35" i="31"/>
  <c r="BI35" i="31"/>
  <c r="BJ35" i="31"/>
  <c r="BK35" i="31"/>
  <c r="BL35" i="31"/>
  <c r="BM35" i="31"/>
  <c r="BN35" i="31"/>
  <c r="BO35" i="31"/>
  <c r="BP35" i="31"/>
  <c r="BQ35" i="31"/>
  <c r="BR35" i="31"/>
  <c r="BS35" i="31"/>
  <c r="BT35" i="31"/>
  <c r="BU35" i="31"/>
  <c r="BV35" i="31"/>
  <c r="BW35" i="31"/>
  <c r="BX35" i="31"/>
  <c r="F36" i="31"/>
  <c r="G36" i="31"/>
  <c r="H36" i="31"/>
  <c r="I36" i="31"/>
  <c r="J36" i="31"/>
  <c r="K36" i="31"/>
  <c r="L36" i="31"/>
  <c r="M36" i="31"/>
  <c r="N36" i="31"/>
  <c r="O36" i="31"/>
  <c r="P36" i="31"/>
  <c r="Q36" i="31"/>
  <c r="R36" i="31"/>
  <c r="S36" i="31"/>
  <c r="T36" i="31"/>
  <c r="U36" i="31"/>
  <c r="V36" i="31"/>
  <c r="W36" i="31"/>
  <c r="X36" i="31"/>
  <c r="Y36" i="31"/>
  <c r="Z36" i="31"/>
  <c r="AA36" i="31"/>
  <c r="AB36" i="31"/>
  <c r="AC36" i="31"/>
  <c r="AD36" i="31"/>
  <c r="AE36" i="31"/>
  <c r="AF36" i="31"/>
  <c r="AG36" i="31"/>
  <c r="AH36" i="31"/>
  <c r="AI36" i="31"/>
  <c r="AJ36" i="31"/>
  <c r="AK36" i="31"/>
  <c r="AL36" i="31"/>
  <c r="AM36" i="31"/>
  <c r="AN36" i="31"/>
  <c r="AO36" i="31"/>
  <c r="AP36" i="31"/>
  <c r="AQ36" i="31"/>
  <c r="AR36" i="31"/>
  <c r="AS36" i="31"/>
  <c r="AT36" i="31"/>
  <c r="AU36" i="31"/>
  <c r="AV36" i="31"/>
  <c r="AW36" i="31"/>
  <c r="AX36" i="31"/>
  <c r="AY36" i="31"/>
  <c r="AZ36" i="31"/>
  <c r="BA36" i="31"/>
  <c r="BB36" i="31"/>
  <c r="BC36" i="31"/>
  <c r="BD36" i="31"/>
  <c r="BE36" i="31"/>
  <c r="BF36" i="31"/>
  <c r="BG36" i="31"/>
  <c r="BH36" i="31"/>
  <c r="BI36" i="31"/>
  <c r="BJ36" i="31"/>
  <c r="BK36" i="31"/>
  <c r="BL36" i="31"/>
  <c r="BM36" i="31"/>
  <c r="BN36" i="31"/>
  <c r="BO36" i="31"/>
  <c r="BP36" i="31"/>
  <c r="BQ36" i="31"/>
  <c r="BR36" i="31"/>
  <c r="BS36" i="31"/>
  <c r="BT36" i="31"/>
  <c r="BU36" i="31"/>
  <c r="BV36" i="31"/>
  <c r="BW36" i="31"/>
  <c r="BX36" i="31"/>
  <c r="F37" i="31"/>
  <c r="G37" i="31"/>
  <c r="H37" i="31"/>
  <c r="I37" i="31"/>
  <c r="J37" i="31"/>
  <c r="K37" i="31"/>
  <c r="L37" i="31"/>
  <c r="M37" i="31"/>
  <c r="N37" i="31"/>
  <c r="O37" i="31"/>
  <c r="P37" i="31"/>
  <c r="Q37" i="31"/>
  <c r="R37" i="31"/>
  <c r="S37" i="31"/>
  <c r="T37" i="31"/>
  <c r="U37" i="31"/>
  <c r="V37" i="31"/>
  <c r="W37" i="31"/>
  <c r="X37" i="31"/>
  <c r="Y37" i="31"/>
  <c r="Z37" i="31"/>
  <c r="AA37" i="31"/>
  <c r="AB37" i="31"/>
  <c r="AC37" i="31"/>
  <c r="AD37" i="31"/>
  <c r="AE37" i="31"/>
  <c r="AF37" i="31"/>
  <c r="AG37" i="31"/>
  <c r="AH37" i="31"/>
  <c r="AI37" i="31"/>
  <c r="AJ37" i="31"/>
  <c r="AK37" i="31"/>
  <c r="AL37" i="31"/>
  <c r="AM37" i="31"/>
  <c r="AN37" i="31"/>
  <c r="AO37" i="31"/>
  <c r="AP37" i="31"/>
  <c r="AQ37" i="31"/>
  <c r="AR37" i="31"/>
  <c r="AS37" i="31"/>
  <c r="AT37" i="31"/>
  <c r="AU37" i="31"/>
  <c r="AV37" i="31"/>
  <c r="AW37" i="31"/>
  <c r="AX37" i="31"/>
  <c r="AY37" i="31"/>
  <c r="AZ37" i="31"/>
  <c r="BA37" i="31"/>
  <c r="BB37" i="31"/>
  <c r="BC37" i="31"/>
  <c r="BD37" i="31"/>
  <c r="BE37" i="31"/>
  <c r="BF37" i="31"/>
  <c r="BG37" i="31"/>
  <c r="BH37" i="31"/>
  <c r="BI37" i="31"/>
  <c r="BJ37" i="31"/>
  <c r="BK37" i="31"/>
  <c r="BL37" i="31"/>
  <c r="BM37" i="31"/>
  <c r="BN37" i="31"/>
  <c r="BO37" i="31"/>
  <c r="BP37" i="31"/>
  <c r="BQ37" i="31"/>
  <c r="BR37" i="31"/>
  <c r="BS37" i="31"/>
  <c r="BT37" i="31"/>
  <c r="BU37" i="31"/>
  <c r="BV37" i="31"/>
  <c r="BW37" i="31"/>
  <c r="BX37" i="31"/>
  <c r="F38" i="31"/>
  <c r="G38" i="31"/>
  <c r="H38" i="31"/>
  <c r="I38" i="31"/>
  <c r="J38" i="31"/>
  <c r="K38" i="31"/>
  <c r="L38" i="31"/>
  <c r="M38" i="31"/>
  <c r="N38" i="31"/>
  <c r="O38" i="31"/>
  <c r="P38" i="31"/>
  <c r="Q38" i="31"/>
  <c r="R38" i="31"/>
  <c r="S38" i="31"/>
  <c r="T38" i="31"/>
  <c r="U38" i="31"/>
  <c r="V38" i="31"/>
  <c r="W38" i="31"/>
  <c r="X38" i="31"/>
  <c r="Y38" i="31"/>
  <c r="Z38" i="31"/>
  <c r="AA38" i="31"/>
  <c r="AB38" i="31"/>
  <c r="AC38" i="31"/>
  <c r="AD38" i="31"/>
  <c r="AE38" i="31"/>
  <c r="AF38" i="31"/>
  <c r="AG38" i="31"/>
  <c r="AH38" i="31"/>
  <c r="AI38" i="31"/>
  <c r="AJ38" i="31"/>
  <c r="AK38" i="31"/>
  <c r="AL38" i="31"/>
  <c r="AM38" i="31"/>
  <c r="AN38" i="31"/>
  <c r="AO38" i="31"/>
  <c r="AP38" i="31"/>
  <c r="AQ38" i="31"/>
  <c r="AR38" i="31"/>
  <c r="AS38" i="31"/>
  <c r="AT38" i="31"/>
  <c r="AU38" i="31"/>
  <c r="AV38" i="31"/>
  <c r="AW38" i="31"/>
  <c r="AX38" i="31"/>
  <c r="AY38" i="31"/>
  <c r="AZ38" i="31"/>
  <c r="BA38" i="31"/>
  <c r="BB38" i="31"/>
  <c r="BC38" i="31"/>
  <c r="BD38" i="31"/>
  <c r="BE38" i="31"/>
  <c r="BF38" i="31"/>
  <c r="BG38" i="31"/>
  <c r="BH38" i="31"/>
  <c r="BI38" i="31"/>
  <c r="BJ38" i="31"/>
  <c r="BK38" i="31"/>
  <c r="BL38" i="31"/>
  <c r="BM38" i="31"/>
  <c r="BN38" i="31"/>
  <c r="BO38" i="31"/>
  <c r="BP38" i="31"/>
  <c r="BQ38" i="31"/>
  <c r="BR38" i="31"/>
  <c r="BS38" i="31"/>
  <c r="BT38" i="31"/>
  <c r="BU38" i="31"/>
  <c r="BV38" i="31"/>
  <c r="BW38" i="31"/>
  <c r="BX38" i="31"/>
  <c r="F39" i="31"/>
  <c r="G39" i="31"/>
  <c r="H39" i="31"/>
  <c r="I39" i="31"/>
  <c r="J39" i="31"/>
  <c r="K39" i="31"/>
  <c r="L39" i="31"/>
  <c r="M39" i="31"/>
  <c r="N39" i="31"/>
  <c r="O39" i="31"/>
  <c r="P39" i="31"/>
  <c r="Q39" i="31"/>
  <c r="R39" i="31"/>
  <c r="S39" i="31"/>
  <c r="T39" i="31"/>
  <c r="U39" i="31"/>
  <c r="V39" i="31"/>
  <c r="W39" i="31"/>
  <c r="X39" i="31"/>
  <c r="Y39" i="31"/>
  <c r="Z39" i="31"/>
  <c r="AA39" i="31"/>
  <c r="AB39" i="31"/>
  <c r="AC39" i="31"/>
  <c r="AD39" i="31"/>
  <c r="AE39" i="31"/>
  <c r="AF39" i="31"/>
  <c r="AG39" i="31"/>
  <c r="AH39" i="31"/>
  <c r="AI39" i="31"/>
  <c r="AJ39" i="31"/>
  <c r="AK39" i="31"/>
  <c r="AL39" i="31"/>
  <c r="AM39" i="31"/>
  <c r="AN39" i="31"/>
  <c r="AO39" i="31"/>
  <c r="AP39" i="31"/>
  <c r="AQ39" i="31"/>
  <c r="AR39" i="31"/>
  <c r="AS39" i="31"/>
  <c r="AT39" i="31"/>
  <c r="AU39" i="31"/>
  <c r="AV39" i="31"/>
  <c r="AW39" i="31"/>
  <c r="AX39" i="31"/>
  <c r="AY39" i="31"/>
  <c r="AZ39" i="31"/>
  <c r="BA39" i="31"/>
  <c r="BB39" i="31"/>
  <c r="BC39" i="31"/>
  <c r="BD39" i="31"/>
  <c r="BE39" i="31"/>
  <c r="BF39" i="31"/>
  <c r="BG39" i="31"/>
  <c r="BH39" i="31"/>
  <c r="BI39" i="31"/>
  <c r="BJ39" i="31"/>
  <c r="BK39" i="31"/>
  <c r="BL39" i="31"/>
  <c r="BM39" i="31"/>
  <c r="BN39" i="31"/>
  <c r="BO39" i="31"/>
  <c r="BP39" i="31"/>
  <c r="BQ39" i="31"/>
  <c r="BR39" i="31"/>
  <c r="BS39" i="31"/>
  <c r="BT39" i="31"/>
  <c r="BU39" i="31"/>
  <c r="BV39" i="31"/>
  <c r="BW39" i="31"/>
  <c r="BX39" i="31"/>
  <c r="F40" i="31"/>
  <c r="G40" i="31"/>
  <c r="H40" i="31"/>
  <c r="I40" i="31"/>
  <c r="J40" i="31"/>
  <c r="K40" i="31"/>
  <c r="L40" i="31"/>
  <c r="M40" i="31"/>
  <c r="N40" i="31"/>
  <c r="O40" i="31"/>
  <c r="P40" i="31"/>
  <c r="Q40" i="31"/>
  <c r="R40" i="31"/>
  <c r="S40" i="31"/>
  <c r="T40" i="31"/>
  <c r="U40" i="31"/>
  <c r="V40" i="31"/>
  <c r="W40" i="31"/>
  <c r="X40" i="31"/>
  <c r="Y40" i="31"/>
  <c r="Z40" i="31"/>
  <c r="AA40" i="31"/>
  <c r="AB40" i="31"/>
  <c r="AC40" i="31"/>
  <c r="AD40" i="31"/>
  <c r="AE40" i="31"/>
  <c r="AF40" i="31"/>
  <c r="AG40" i="31"/>
  <c r="AH40" i="31"/>
  <c r="AI40" i="31"/>
  <c r="AJ40" i="31"/>
  <c r="AK40" i="31"/>
  <c r="AL40" i="31"/>
  <c r="AM40" i="31"/>
  <c r="AN40" i="31"/>
  <c r="AO40" i="31"/>
  <c r="AP40" i="31"/>
  <c r="AQ40" i="31"/>
  <c r="AR40" i="31"/>
  <c r="AS40" i="31"/>
  <c r="AT40" i="31"/>
  <c r="AU40" i="31"/>
  <c r="AV40" i="31"/>
  <c r="AW40" i="31"/>
  <c r="AX40" i="31"/>
  <c r="AY40" i="31"/>
  <c r="AZ40" i="31"/>
  <c r="BA40" i="31"/>
  <c r="BB40" i="31"/>
  <c r="BC40" i="31"/>
  <c r="BD40" i="31"/>
  <c r="BE40" i="31"/>
  <c r="BF40" i="31"/>
  <c r="BG40" i="31"/>
  <c r="BH40" i="31"/>
  <c r="BI40" i="31"/>
  <c r="BJ40" i="31"/>
  <c r="BK40" i="31"/>
  <c r="BL40" i="31"/>
  <c r="BM40" i="31"/>
  <c r="BN40" i="31"/>
  <c r="BO40" i="31"/>
  <c r="BP40" i="31"/>
  <c r="BQ40" i="31"/>
  <c r="BR40" i="31"/>
  <c r="BS40" i="31"/>
  <c r="BT40" i="31"/>
  <c r="BU40" i="31"/>
  <c r="BV40" i="31"/>
  <c r="BW40" i="31"/>
  <c r="BX40" i="31"/>
  <c r="F41" i="31"/>
  <c r="G41" i="31"/>
  <c r="H41" i="31"/>
  <c r="I41" i="31"/>
  <c r="J41" i="31"/>
  <c r="K41" i="31"/>
  <c r="L41" i="31"/>
  <c r="M41" i="31"/>
  <c r="N41" i="31"/>
  <c r="O41" i="31"/>
  <c r="P41" i="31"/>
  <c r="Q41" i="31"/>
  <c r="R41" i="31"/>
  <c r="S41" i="31"/>
  <c r="T41" i="31"/>
  <c r="U41" i="31"/>
  <c r="V41" i="31"/>
  <c r="W41" i="31"/>
  <c r="X41" i="31"/>
  <c r="Y41" i="31"/>
  <c r="Z41" i="31"/>
  <c r="AA41" i="31"/>
  <c r="AB41" i="31"/>
  <c r="AC41" i="31"/>
  <c r="AD41" i="31"/>
  <c r="AE41" i="31"/>
  <c r="AF41" i="31"/>
  <c r="AG41" i="31"/>
  <c r="AH41" i="31"/>
  <c r="AI41" i="31"/>
  <c r="AJ41" i="31"/>
  <c r="AK41" i="31"/>
  <c r="AL41" i="31"/>
  <c r="AM41" i="31"/>
  <c r="AN41" i="31"/>
  <c r="AO41" i="31"/>
  <c r="AP41" i="31"/>
  <c r="AQ41" i="31"/>
  <c r="AR41" i="31"/>
  <c r="AS41" i="31"/>
  <c r="AT41" i="31"/>
  <c r="AU41" i="31"/>
  <c r="AV41" i="31"/>
  <c r="AW41" i="31"/>
  <c r="AX41" i="31"/>
  <c r="AY41" i="31"/>
  <c r="AZ41" i="31"/>
  <c r="BA41" i="31"/>
  <c r="BB41" i="31"/>
  <c r="BC41" i="31"/>
  <c r="BD41" i="31"/>
  <c r="BE41" i="31"/>
  <c r="BF41" i="31"/>
  <c r="BG41" i="31"/>
  <c r="BH41" i="31"/>
  <c r="BI41" i="31"/>
  <c r="BJ41" i="31"/>
  <c r="BK41" i="31"/>
  <c r="BL41" i="31"/>
  <c r="BM41" i="31"/>
  <c r="BN41" i="31"/>
  <c r="BO41" i="31"/>
  <c r="BP41" i="31"/>
  <c r="BQ41" i="31"/>
  <c r="BR41" i="31"/>
  <c r="BS41" i="31"/>
  <c r="BT41" i="31"/>
  <c r="BU41" i="31"/>
  <c r="BV41" i="31"/>
  <c r="BW41" i="31"/>
  <c r="BX41" i="31"/>
  <c r="F43" i="31"/>
  <c r="G43" i="31"/>
  <c r="H43" i="31"/>
  <c r="I43" i="31"/>
  <c r="J43" i="31"/>
  <c r="K43" i="31"/>
  <c r="L43" i="31"/>
  <c r="M43" i="31"/>
  <c r="N43" i="31"/>
  <c r="O43" i="31"/>
  <c r="P43" i="31"/>
  <c r="Q43" i="31"/>
  <c r="R43" i="31"/>
  <c r="S43" i="31"/>
  <c r="T43" i="31"/>
  <c r="U43" i="31"/>
  <c r="V43" i="31"/>
  <c r="W43" i="31"/>
  <c r="X43" i="31"/>
  <c r="Y43" i="31"/>
  <c r="Z43" i="31"/>
  <c r="AA43" i="31"/>
  <c r="AB43" i="31"/>
  <c r="AC43" i="31"/>
  <c r="AD43" i="31"/>
  <c r="AE43" i="31"/>
  <c r="AF43" i="31"/>
  <c r="AG43" i="31"/>
  <c r="AH43" i="31"/>
  <c r="AI43" i="31"/>
  <c r="AJ43" i="31"/>
  <c r="AK43" i="31"/>
  <c r="AL43" i="31"/>
  <c r="AM43" i="31"/>
  <c r="AN43" i="31"/>
  <c r="AO43" i="31"/>
  <c r="AP43" i="31"/>
  <c r="AQ43" i="31"/>
  <c r="AR43" i="31"/>
  <c r="AS43" i="31"/>
  <c r="AT43" i="31"/>
  <c r="AU43" i="31"/>
  <c r="AV43" i="31"/>
  <c r="AW43" i="31"/>
  <c r="AX43" i="31"/>
  <c r="AY43" i="31"/>
  <c r="AZ43" i="31"/>
  <c r="BA43" i="31"/>
  <c r="BB43" i="31"/>
  <c r="BC43" i="31"/>
  <c r="BD43" i="31"/>
  <c r="BE43" i="31"/>
  <c r="BF43" i="31"/>
  <c r="BG43" i="31"/>
  <c r="BH43" i="31"/>
  <c r="BI43" i="31"/>
  <c r="BJ43" i="31"/>
  <c r="BK43" i="31"/>
  <c r="BL43" i="31"/>
  <c r="BM43" i="31"/>
  <c r="BN43" i="31"/>
  <c r="BO43" i="31"/>
  <c r="BP43" i="31"/>
  <c r="BQ43" i="31"/>
  <c r="BR43" i="31"/>
  <c r="BS43" i="31"/>
  <c r="BT43" i="31"/>
  <c r="BU43" i="31"/>
  <c r="BV43" i="31"/>
  <c r="BW43" i="31"/>
  <c r="BX43" i="31"/>
  <c r="F49" i="31"/>
  <c r="G49" i="31"/>
  <c r="H49" i="31"/>
  <c r="I49" i="31"/>
  <c r="J49" i="31"/>
  <c r="K49" i="31"/>
  <c r="L49" i="31"/>
  <c r="M49" i="31"/>
  <c r="N49" i="31"/>
  <c r="O49" i="31"/>
  <c r="P49" i="31"/>
  <c r="Q49" i="31"/>
  <c r="R49" i="31"/>
  <c r="S49" i="31"/>
  <c r="T49" i="31"/>
  <c r="U49" i="31"/>
  <c r="V49" i="31"/>
  <c r="W49" i="31"/>
  <c r="X49" i="31"/>
  <c r="Y49" i="31"/>
  <c r="Z49" i="31"/>
  <c r="AA49" i="31"/>
  <c r="AB49" i="31"/>
  <c r="AC49" i="31"/>
  <c r="AD49" i="31"/>
  <c r="AE49" i="31"/>
  <c r="AF49" i="31"/>
  <c r="AG49" i="31"/>
  <c r="AH49" i="31"/>
  <c r="AI49" i="31"/>
  <c r="AJ49" i="31"/>
  <c r="AK49" i="31"/>
  <c r="AL49" i="31"/>
  <c r="AM49" i="31"/>
  <c r="AN49" i="31"/>
  <c r="AO49" i="31"/>
  <c r="AP49" i="31"/>
  <c r="AQ49" i="31"/>
  <c r="AR49" i="31"/>
  <c r="AS49" i="31"/>
  <c r="AT49" i="31"/>
  <c r="AU49" i="31"/>
  <c r="AV49" i="31"/>
  <c r="AW49" i="31"/>
  <c r="AX49" i="31"/>
  <c r="AY49" i="31"/>
  <c r="AZ49" i="31"/>
  <c r="BA49" i="31"/>
  <c r="BB49" i="31"/>
  <c r="BC49" i="31"/>
  <c r="BD49" i="31"/>
  <c r="BE49" i="31"/>
  <c r="BF49" i="31"/>
  <c r="BG49" i="31"/>
  <c r="BH49" i="31"/>
  <c r="BI49" i="31"/>
  <c r="BJ49" i="31"/>
  <c r="BK49" i="31"/>
  <c r="BL49" i="31"/>
  <c r="BM49" i="31"/>
  <c r="BN49" i="31"/>
  <c r="BO49" i="31"/>
  <c r="BP49" i="31"/>
  <c r="BQ49" i="31"/>
  <c r="BR49" i="31"/>
  <c r="BS49" i="31"/>
  <c r="BT49" i="31"/>
  <c r="BU49" i="31"/>
  <c r="BV49" i="31"/>
  <c r="BW49" i="31"/>
  <c r="BX49" i="31"/>
  <c r="F50" i="31"/>
  <c r="G50" i="31"/>
  <c r="H50" i="31"/>
  <c r="I50" i="31"/>
  <c r="J50" i="31"/>
  <c r="K50" i="31"/>
  <c r="L50" i="31"/>
  <c r="M50" i="31"/>
  <c r="N50" i="31"/>
  <c r="O50" i="31"/>
  <c r="P50" i="31"/>
  <c r="Q50" i="31"/>
  <c r="R50" i="31"/>
  <c r="S50" i="31"/>
  <c r="T50" i="31"/>
  <c r="U50" i="31"/>
  <c r="V50" i="31"/>
  <c r="W50" i="31"/>
  <c r="X50" i="31"/>
  <c r="Y50" i="31"/>
  <c r="Z50" i="31"/>
  <c r="AA50" i="31"/>
  <c r="AB50" i="31"/>
  <c r="AC50" i="31"/>
  <c r="AD50" i="31"/>
  <c r="AE50" i="31"/>
  <c r="AF50" i="31"/>
  <c r="AG50" i="31"/>
  <c r="AH50" i="31"/>
  <c r="AI50" i="31"/>
  <c r="AJ50" i="31"/>
  <c r="AK50" i="31"/>
  <c r="AL50" i="31"/>
  <c r="AM50" i="31"/>
  <c r="AN50" i="31"/>
  <c r="AO50" i="31"/>
  <c r="AP50" i="31"/>
  <c r="AQ50" i="31"/>
  <c r="AR50" i="31"/>
  <c r="AS50" i="31"/>
  <c r="AT50" i="31"/>
  <c r="AU50" i="31"/>
  <c r="AV50" i="31"/>
  <c r="AW50" i="31"/>
  <c r="AX50" i="31"/>
  <c r="AY50" i="31"/>
  <c r="AZ50" i="31"/>
  <c r="BA50" i="31"/>
  <c r="BB50" i="31"/>
  <c r="BC50" i="31"/>
  <c r="BD50" i="31"/>
  <c r="BE50" i="31"/>
  <c r="BF50" i="31"/>
  <c r="BG50" i="31"/>
  <c r="BH50" i="31"/>
  <c r="BI50" i="31"/>
  <c r="BJ50" i="31"/>
  <c r="BK50" i="31"/>
  <c r="BL50" i="31"/>
  <c r="BM50" i="31"/>
  <c r="BN50" i="31"/>
  <c r="BO50" i="31"/>
  <c r="BP50" i="31"/>
  <c r="BQ50" i="31"/>
  <c r="BR50" i="31"/>
  <c r="BS50" i="31"/>
  <c r="BT50" i="31"/>
  <c r="BU50" i="31"/>
  <c r="BV50" i="31"/>
  <c r="BW50" i="31"/>
  <c r="BX50" i="31"/>
  <c r="F51" i="31"/>
  <c r="G51" i="31"/>
  <c r="H51" i="31"/>
  <c r="I51" i="31"/>
  <c r="J51" i="31"/>
  <c r="K51" i="31"/>
  <c r="L51" i="31"/>
  <c r="M51" i="31"/>
  <c r="N51" i="31"/>
  <c r="O51" i="31"/>
  <c r="P51" i="31"/>
  <c r="Q51" i="31"/>
  <c r="R51" i="31"/>
  <c r="S51" i="31"/>
  <c r="T51" i="31"/>
  <c r="U51" i="31"/>
  <c r="V51" i="31"/>
  <c r="W51" i="31"/>
  <c r="X51" i="31"/>
  <c r="Y51" i="31"/>
  <c r="Z51" i="31"/>
  <c r="AA51" i="31"/>
  <c r="AB51" i="31"/>
  <c r="AC51" i="31"/>
  <c r="AD51" i="31"/>
  <c r="AE51" i="31"/>
  <c r="AF51" i="31"/>
  <c r="AG51" i="31"/>
  <c r="AH51" i="31"/>
  <c r="AI51" i="31"/>
  <c r="AJ51" i="31"/>
  <c r="AK51" i="31"/>
  <c r="AL51" i="31"/>
  <c r="AM51" i="31"/>
  <c r="AN51" i="31"/>
  <c r="AO51" i="31"/>
  <c r="AP51" i="31"/>
  <c r="AQ51" i="31"/>
  <c r="AR51" i="31"/>
  <c r="AS51" i="31"/>
  <c r="AT51" i="31"/>
  <c r="AU51" i="31"/>
  <c r="AV51" i="31"/>
  <c r="AW51" i="31"/>
  <c r="AX51" i="31"/>
  <c r="AY51" i="31"/>
  <c r="AZ51" i="31"/>
  <c r="BA51" i="31"/>
  <c r="BB51" i="31"/>
  <c r="BC51" i="31"/>
  <c r="BD51" i="31"/>
  <c r="BE51" i="31"/>
  <c r="BF51" i="31"/>
  <c r="BG51" i="31"/>
  <c r="BH51" i="31"/>
  <c r="BI51" i="31"/>
  <c r="BJ51" i="31"/>
  <c r="BK51" i="31"/>
  <c r="BL51" i="31"/>
  <c r="BM51" i="31"/>
  <c r="BN51" i="31"/>
  <c r="BO51" i="31"/>
  <c r="BP51" i="31"/>
  <c r="BQ51" i="31"/>
  <c r="BR51" i="31"/>
  <c r="BS51" i="31"/>
  <c r="BT51" i="31"/>
  <c r="BU51" i="31"/>
  <c r="BV51" i="31"/>
  <c r="BW51" i="31"/>
  <c r="BX51" i="31"/>
  <c r="F52" i="31"/>
  <c r="G52" i="31"/>
  <c r="H52" i="31"/>
  <c r="I52" i="31"/>
  <c r="J52" i="31"/>
  <c r="K52" i="31"/>
  <c r="L52" i="31"/>
  <c r="M52" i="31"/>
  <c r="N52" i="31"/>
  <c r="O52" i="31"/>
  <c r="P52" i="31"/>
  <c r="Q52" i="31"/>
  <c r="R52" i="31"/>
  <c r="S52" i="31"/>
  <c r="T52" i="31"/>
  <c r="U52" i="31"/>
  <c r="V52" i="31"/>
  <c r="W52" i="31"/>
  <c r="X52" i="31"/>
  <c r="Y52" i="31"/>
  <c r="Z52" i="31"/>
  <c r="AA52" i="31"/>
  <c r="AB52" i="31"/>
  <c r="AC52" i="31"/>
  <c r="AD52" i="31"/>
  <c r="AE52" i="31"/>
  <c r="AF52" i="31"/>
  <c r="AG52" i="31"/>
  <c r="AH52" i="31"/>
  <c r="AI52" i="31"/>
  <c r="AJ52" i="31"/>
  <c r="AK52" i="31"/>
  <c r="AL52" i="31"/>
  <c r="AM52" i="31"/>
  <c r="AN52" i="31"/>
  <c r="AO52" i="31"/>
  <c r="AP52" i="31"/>
  <c r="AQ52" i="31"/>
  <c r="AR52" i="31"/>
  <c r="AS52" i="31"/>
  <c r="AT52" i="31"/>
  <c r="AU52" i="31"/>
  <c r="AV52" i="31"/>
  <c r="AW52" i="31"/>
  <c r="AX52" i="31"/>
  <c r="AY52" i="31"/>
  <c r="AZ52" i="31"/>
  <c r="BA52" i="31"/>
  <c r="BB52" i="31"/>
  <c r="BC52" i="31"/>
  <c r="BD52" i="31"/>
  <c r="BE52" i="31"/>
  <c r="BF52" i="31"/>
  <c r="BG52" i="31"/>
  <c r="BH52" i="31"/>
  <c r="BI52" i="31"/>
  <c r="BJ52" i="31"/>
  <c r="BK52" i="31"/>
  <c r="BL52" i="31"/>
  <c r="BM52" i="31"/>
  <c r="BN52" i="31"/>
  <c r="BO52" i="31"/>
  <c r="BP52" i="31"/>
  <c r="BQ52" i="31"/>
  <c r="BR52" i="31"/>
  <c r="BS52" i="31"/>
  <c r="BT52" i="31"/>
  <c r="BU52" i="31"/>
  <c r="BV52" i="31"/>
  <c r="BW52" i="31"/>
  <c r="BX52" i="31"/>
  <c r="F53" i="31"/>
  <c r="G53" i="31"/>
  <c r="H53" i="31"/>
  <c r="I53" i="31"/>
  <c r="J53" i="31"/>
  <c r="K53" i="31"/>
  <c r="L53" i="31"/>
  <c r="M53" i="31"/>
  <c r="N53" i="31"/>
  <c r="O53" i="31"/>
  <c r="P53" i="31"/>
  <c r="Q53" i="31"/>
  <c r="R53" i="31"/>
  <c r="S53" i="31"/>
  <c r="T53" i="31"/>
  <c r="U53" i="31"/>
  <c r="V53" i="31"/>
  <c r="W53" i="31"/>
  <c r="X53" i="31"/>
  <c r="Y53" i="31"/>
  <c r="Z53" i="31"/>
  <c r="AA53" i="31"/>
  <c r="AB53" i="31"/>
  <c r="AC53" i="31"/>
  <c r="AD53" i="31"/>
  <c r="AE53" i="31"/>
  <c r="AF53" i="31"/>
  <c r="AG53" i="31"/>
  <c r="AH53" i="31"/>
  <c r="AI53" i="31"/>
  <c r="AJ53" i="31"/>
  <c r="AK53" i="31"/>
  <c r="AL53" i="31"/>
  <c r="AM53" i="31"/>
  <c r="AN53" i="31"/>
  <c r="AO53" i="31"/>
  <c r="AP53" i="31"/>
  <c r="AQ53" i="31"/>
  <c r="AR53" i="31"/>
  <c r="AS53" i="31"/>
  <c r="AT53" i="31"/>
  <c r="AU53" i="31"/>
  <c r="AV53" i="31"/>
  <c r="AW53" i="31"/>
  <c r="AX53" i="31"/>
  <c r="AY53" i="31"/>
  <c r="AZ53" i="31"/>
  <c r="BA53" i="31"/>
  <c r="BB53" i="31"/>
  <c r="BC53" i="31"/>
  <c r="BD53" i="31"/>
  <c r="BE53" i="31"/>
  <c r="BF53" i="31"/>
  <c r="BG53" i="31"/>
  <c r="BH53" i="31"/>
  <c r="BI53" i="31"/>
  <c r="BJ53" i="31"/>
  <c r="BK53" i="31"/>
  <c r="BL53" i="31"/>
  <c r="BM53" i="31"/>
  <c r="BN53" i="31"/>
  <c r="BO53" i="31"/>
  <c r="BP53" i="31"/>
  <c r="BQ53" i="31"/>
  <c r="BR53" i="31"/>
  <c r="BS53" i="31"/>
  <c r="BT53" i="31"/>
  <c r="BU53" i="31"/>
  <c r="BV53" i="31"/>
  <c r="BW53" i="31"/>
  <c r="BX53" i="31"/>
  <c r="F54" i="31"/>
  <c r="G54" i="31"/>
  <c r="H54" i="31"/>
  <c r="I54" i="31"/>
  <c r="J54" i="31"/>
  <c r="K54" i="31"/>
  <c r="L54" i="31"/>
  <c r="M54" i="31"/>
  <c r="N54" i="31"/>
  <c r="O54" i="31"/>
  <c r="P54" i="31"/>
  <c r="Q54" i="31"/>
  <c r="R54" i="31"/>
  <c r="S54" i="31"/>
  <c r="T54" i="31"/>
  <c r="U54" i="31"/>
  <c r="V54" i="31"/>
  <c r="W54" i="31"/>
  <c r="X54" i="31"/>
  <c r="Y54" i="31"/>
  <c r="Z54" i="31"/>
  <c r="AA54" i="31"/>
  <c r="AB54" i="31"/>
  <c r="AC54" i="31"/>
  <c r="AD54" i="31"/>
  <c r="AE54" i="31"/>
  <c r="AF54" i="31"/>
  <c r="AG54" i="31"/>
  <c r="AH54" i="31"/>
  <c r="AI54" i="31"/>
  <c r="AJ54" i="31"/>
  <c r="AK54" i="31"/>
  <c r="AL54" i="31"/>
  <c r="AM54" i="31"/>
  <c r="AN54" i="31"/>
  <c r="AO54" i="31"/>
  <c r="AP54" i="31"/>
  <c r="AQ54" i="31"/>
  <c r="AR54" i="31"/>
  <c r="AS54" i="31"/>
  <c r="AT54" i="31"/>
  <c r="AU54" i="31"/>
  <c r="AV54" i="31"/>
  <c r="AW54" i="31"/>
  <c r="AX54" i="31"/>
  <c r="AY54" i="31"/>
  <c r="AZ54" i="31"/>
  <c r="BA54" i="31"/>
  <c r="BB54" i="31"/>
  <c r="BC54" i="31"/>
  <c r="BD54" i="31"/>
  <c r="BE54" i="31"/>
  <c r="BF54" i="31"/>
  <c r="BG54" i="31"/>
  <c r="BH54" i="31"/>
  <c r="BI54" i="31"/>
  <c r="BJ54" i="31"/>
  <c r="BK54" i="31"/>
  <c r="BL54" i="31"/>
  <c r="BM54" i="31"/>
  <c r="BN54" i="31"/>
  <c r="BO54" i="31"/>
  <c r="BP54" i="31"/>
  <c r="BQ54" i="31"/>
  <c r="BR54" i="31"/>
  <c r="BS54" i="31"/>
  <c r="BT54" i="31"/>
  <c r="BU54" i="31"/>
  <c r="BV54" i="31"/>
  <c r="BW54" i="31"/>
  <c r="BX54" i="31"/>
  <c r="F55" i="31"/>
  <c r="G55" i="31"/>
  <c r="H55" i="31"/>
  <c r="I55" i="31"/>
  <c r="J55" i="31"/>
  <c r="K55" i="31"/>
  <c r="L55" i="31"/>
  <c r="M55" i="31"/>
  <c r="N55" i="31"/>
  <c r="O55" i="31"/>
  <c r="P55" i="31"/>
  <c r="Q55" i="31"/>
  <c r="R55" i="31"/>
  <c r="S55" i="31"/>
  <c r="T55" i="31"/>
  <c r="U55" i="31"/>
  <c r="V55" i="31"/>
  <c r="W55" i="31"/>
  <c r="X55" i="31"/>
  <c r="Y55" i="31"/>
  <c r="Z55" i="31"/>
  <c r="AA55" i="31"/>
  <c r="AB55" i="31"/>
  <c r="AC55" i="31"/>
  <c r="AD55" i="31"/>
  <c r="AE55" i="31"/>
  <c r="AF55" i="31"/>
  <c r="AG55" i="31"/>
  <c r="AH55" i="31"/>
  <c r="AI55" i="31"/>
  <c r="AJ55" i="31"/>
  <c r="AK55" i="31"/>
  <c r="AL55" i="31"/>
  <c r="AM55" i="31"/>
  <c r="AN55" i="31"/>
  <c r="AO55" i="31"/>
  <c r="AP55" i="31"/>
  <c r="AQ55" i="31"/>
  <c r="AR55" i="31"/>
  <c r="AS55" i="31"/>
  <c r="AT55" i="31"/>
  <c r="AU55" i="31"/>
  <c r="AV55" i="31"/>
  <c r="AW55" i="31"/>
  <c r="AX55" i="31"/>
  <c r="AY55" i="31"/>
  <c r="AZ55" i="31"/>
  <c r="BA55" i="31"/>
  <c r="BB55" i="31"/>
  <c r="BC55" i="31"/>
  <c r="BD55" i="31"/>
  <c r="BE55" i="31"/>
  <c r="BF55" i="31"/>
  <c r="BG55" i="31"/>
  <c r="BH55" i="31"/>
  <c r="BI55" i="31"/>
  <c r="BJ55" i="31"/>
  <c r="BK55" i="31"/>
  <c r="BL55" i="31"/>
  <c r="BM55" i="31"/>
  <c r="BN55" i="31"/>
  <c r="BO55" i="31"/>
  <c r="BP55" i="31"/>
  <c r="BQ55" i="31"/>
  <c r="BR55" i="31"/>
  <c r="BS55" i="31"/>
  <c r="BT55" i="31"/>
  <c r="BU55" i="31"/>
  <c r="BV55" i="31"/>
  <c r="BW55" i="31"/>
  <c r="BX55" i="31"/>
  <c r="F56" i="31"/>
  <c r="G56" i="31"/>
  <c r="H56" i="31"/>
  <c r="I56" i="31"/>
  <c r="J56" i="31"/>
  <c r="K56" i="31"/>
  <c r="L56" i="31"/>
  <c r="M56" i="31"/>
  <c r="N56" i="31"/>
  <c r="O56" i="31"/>
  <c r="P56" i="31"/>
  <c r="Q56" i="31"/>
  <c r="R56" i="31"/>
  <c r="S56" i="31"/>
  <c r="T56" i="31"/>
  <c r="U56" i="31"/>
  <c r="V56" i="31"/>
  <c r="W56" i="31"/>
  <c r="X56" i="31"/>
  <c r="Y56" i="31"/>
  <c r="Z56" i="31"/>
  <c r="AA56" i="31"/>
  <c r="AB56" i="31"/>
  <c r="AC56" i="31"/>
  <c r="AD56" i="31"/>
  <c r="AE56" i="31"/>
  <c r="AF56" i="31"/>
  <c r="AG56" i="31"/>
  <c r="AH56" i="31"/>
  <c r="AI56" i="31"/>
  <c r="AJ56" i="31"/>
  <c r="AK56" i="31"/>
  <c r="AL56" i="31"/>
  <c r="AM56" i="31"/>
  <c r="AN56" i="31"/>
  <c r="AO56" i="31"/>
  <c r="AP56" i="31"/>
  <c r="AQ56" i="31"/>
  <c r="AR56" i="31"/>
  <c r="AS56" i="31"/>
  <c r="AT56" i="31"/>
  <c r="AU56" i="31"/>
  <c r="AV56" i="31"/>
  <c r="AW56" i="31"/>
  <c r="AX56" i="31"/>
  <c r="AY56" i="31"/>
  <c r="AZ56" i="31"/>
  <c r="BA56" i="31"/>
  <c r="BB56" i="31"/>
  <c r="BC56" i="31"/>
  <c r="BD56" i="31"/>
  <c r="BE56" i="31"/>
  <c r="BF56" i="31"/>
  <c r="BG56" i="31"/>
  <c r="BH56" i="31"/>
  <c r="BI56" i="31"/>
  <c r="BJ56" i="31"/>
  <c r="BK56" i="31"/>
  <c r="BL56" i="31"/>
  <c r="BM56" i="31"/>
  <c r="BN56" i="31"/>
  <c r="BO56" i="31"/>
  <c r="BP56" i="31"/>
  <c r="BQ56" i="31"/>
  <c r="BR56" i="31"/>
  <c r="BS56" i="31"/>
  <c r="BT56" i="31"/>
  <c r="BU56" i="31"/>
  <c r="BV56" i="31"/>
  <c r="BW56" i="31"/>
  <c r="BX56" i="31"/>
  <c r="F58" i="31"/>
  <c r="G58" i="31"/>
  <c r="H58" i="31"/>
  <c r="I58" i="31"/>
  <c r="J58" i="31"/>
  <c r="K58" i="31"/>
  <c r="L58" i="31"/>
  <c r="M58" i="31"/>
  <c r="N58" i="31"/>
  <c r="O58" i="31"/>
  <c r="P58" i="31"/>
  <c r="Q58" i="31"/>
  <c r="R58" i="31"/>
  <c r="S58" i="31"/>
  <c r="T58" i="31"/>
  <c r="U58" i="31"/>
  <c r="V58" i="31"/>
  <c r="W58" i="31"/>
  <c r="X58" i="31"/>
  <c r="Y58" i="31"/>
  <c r="Z58" i="31"/>
  <c r="AA58" i="31"/>
  <c r="AB58" i="31"/>
  <c r="AC58" i="31"/>
  <c r="AD58" i="31"/>
  <c r="AE58" i="31"/>
  <c r="AF58" i="31"/>
  <c r="AG58" i="31"/>
  <c r="AH58" i="31"/>
  <c r="AI58" i="31"/>
  <c r="AJ58" i="31"/>
  <c r="AK58" i="31"/>
  <c r="AL58" i="31"/>
  <c r="AM58" i="31"/>
  <c r="AN58" i="31"/>
  <c r="AO58" i="31"/>
  <c r="AP58" i="31"/>
  <c r="AQ58" i="31"/>
  <c r="AR58" i="31"/>
  <c r="AS58" i="31"/>
  <c r="AT58" i="31"/>
  <c r="AU58" i="31"/>
  <c r="AV58" i="31"/>
  <c r="AW58" i="31"/>
  <c r="AX58" i="31"/>
  <c r="AY58" i="31"/>
  <c r="AZ58" i="31"/>
  <c r="BA58" i="31"/>
  <c r="BB58" i="31"/>
  <c r="BC58" i="31"/>
  <c r="BD58" i="31"/>
  <c r="BE58" i="31"/>
  <c r="BF58" i="31"/>
  <c r="BG58" i="31"/>
  <c r="BH58" i="31"/>
  <c r="BI58" i="31"/>
  <c r="BJ58" i="31"/>
  <c r="BK58" i="31"/>
  <c r="BL58" i="31"/>
  <c r="BM58" i="31"/>
  <c r="BN58" i="31"/>
  <c r="BO58" i="31"/>
  <c r="BP58" i="31"/>
  <c r="BQ58" i="31"/>
  <c r="BR58" i="31"/>
  <c r="BS58" i="31"/>
  <c r="BT58" i="31"/>
  <c r="BU58" i="31"/>
  <c r="BV58" i="31"/>
  <c r="BW58" i="31"/>
  <c r="BX58" i="31"/>
  <c r="C58" i="30"/>
  <c r="B58" i="30"/>
  <c r="C57" i="30"/>
  <c r="B57" i="30"/>
  <c r="C56" i="30"/>
  <c r="B56" i="30"/>
  <c r="C55" i="30"/>
  <c r="B55" i="30"/>
  <c r="C54" i="30"/>
  <c r="B54" i="30"/>
  <c r="C53" i="30"/>
  <c r="B53" i="30"/>
  <c r="C52" i="30"/>
  <c r="B52" i="30"/>
  <c r="C51" i="30"/>
  <c r="B51" i="30"/>
  <c r="C50" i="30"/>
  <c r="B50" i="30"/>
  <c r="C49" i="30"/>
  <c r="B49" i="30"/>
  <c r="C48" i="30"/>
  <c r="B48" i="30"/>
  <c r="C43" i="30"/>
  <c r="B43" i="30"/>
  <c r="C42" i="30"/>
  <c r="B42" i="30"/>
  <c r="C41" i="30"/>
  <c r="B41" i="30"/>
  <c r="C40" i="30"/>
  <c r="B40" i="30"/>
  <c r="C39" i="30"/>
  <c r="B39" i="30"/>
  <c r="C38" i="30"/>
  <c r="B38" i="30"/>
  <c r="C37" i="30"/>
  <c r="B37" i="30"/>
  <c r="C36" i="30"/>
  <c r="B36" i="30"/>
  <c r="C35" i="30"/>
  <c r="B35" i="30"/>
  <c r="C34" i="30"/>
  <c r="B34" i="30"/>
  <c r="C33" i="30"/>
  <c r="B33" i="30"/>
  <c r="C32" i="30"/>
  <c r="B32" i="30"/>
  <c r="C31" i="30"/>
  <c r="B31" i="30"/>
  <c r="C30" i="30"/>
  <c r="B30" i="30"/>
  <c r="C29" i="30"/>
  <c r="B29" i="30"/>
  <c r="C28" i="30"/>
  <c r="B28" i="30"/>
  <c r="C27" i="30"/>
  <c r="B27" i="30"/>
  <c r="C26" i="30"/>
  <c r="B26" i="30"/>
  <c r="C25" i="30"/>
  <c r="B25" i="30"/>
  <c r="C24" i="30"/>
  <c r="B24" i="30"/>
  <c r="C23" i="30"/>
  <c r="B23" i="30"/>
  <c r="C22" i="30"/>
  <c r="B22" i="30"/>
  <c r="C21" i="30"/>
  <c r="B21" i="30"/>
  <c r="C20" i="30"/>
  <c r="B20" i="30"/>
  <c r="C19" i="30"/>
  <c r="B19" i="30"/>
  <c r="C18" i="30"/>
  <c r="B18" i="30"/>
  <c r="C17" i="30"/>
  <c r="B17" i="30"/>
  <c r="C16" i="30"/>
  <c r="B16" i="30"/>
  <c r="C15" i="30"/>
  <c r="B15" i="30"/>
  <c r="C14" i="30"/>
  <c r="B14" i="30"/>
  <c r="C13" i="30"/>
  <c r="B13" i="30"/>
  <c r="C12" i="30"/>
  <c r="B12" i="30"/>
  <c r="C11" i="30"/>
  <c r="B11" i="30"/>
  <c r="C10" i="30"/>
  <c r="B10" i="30"/>
  <c r="C9" i="30"/>
  <c r="B9" i="30"/>
  <c r="C8" i="30"/>
  <c r="B8" i="30"/>
  <c r="C7" i="30"/>
  <c r="B7" i="30"/>
  <c r="C6" i="30"/>
  <c r="B6" i="30"/>
  <c r="C5" i="30"/>
  <c r="B5" i="30"/>
  <c r="C58" i="29"/>
  <c r="B58" i="29"/>
  <c r="C57" i="29"/>
  <c r="B57" i="29"/>
  <c r="C56" i="29"/>
  <c r="B56" i="29"/>
  <c r="C55" i="29"/>
  <c r="B55" i="29"/>
  <c r="C54" i="29"/>
  <c r="B54" i="29"/>
  <c r="C53" i="29"/>
  <c r="B53" i="29"/>
  <c r="C52" i="29"/>
  <c r="B52" i="29"/>
  <c r="C51" i="29"/>
  <c r="B51" i="29"/>
  <c r="C50" i="29"/>
  <c r="B50" i="29"/>
  <c r="C49" i="29"/>
  <c r="B49" i="29"/>
  <c r="C48" i="29"/>
  <c r="B48" i="29"/>
  <c r="C43" i="29"/>
  <c r="B43" i="29"/>
  <c r="C42" i="29"/>
  <c r="B42" i="29"/>
  <c r="C41" i="29"/>
  <c r="B41" i="29"/>
  <c r="C40" i="29"/>
  <c r="B40" i="29"/>
  <c r="C39" i="29"/>
  <c r="B39" i="29"/>
  <c r="C38" i="29"/>
  <c r="B38" i="29"/>
  <c r="C37" i="29"/>
  <c r="B37" i="29"/>
  <c r="C36" i="29"/>
  <c r="B36" i="29"/>
  <c r="C35" i="29"/>
  <c r="B35" i="29"/>
  <c r="C34" i="29"/>
  <c r="B34" i="29"/>
  <c r="C33" i="29"/>
  <c r="B33" i="29"/>
  <c r="C32" i="29"/>
  <c r="B32" i="29"/>
  <c r="C31" i="29"/>
  <c r="B31" i="29"/>
  <c r="C30" i="29"/>
  <c r="B30" i="29"/>
  <c r="C29" i="29"/>
  <c r="B29" i="29"/>
  <c r="C28" i="29"/>
  <c r="B28" i="29"/>
  <c r="C27" i="29"/>
  <c r="B27" i="29"/>
  <c r="C26" i="29"/>
  <c r="B26" i="29"/>
  <c r="C25" i="29"/>
  <c r="B25" i="29"/>
  <c r="C24" i="29"/>
  <c r="B24" i="29"/>
  <c r="C23" i="29"/>
  <c r="B23" i="29"/>
  <c r="C22" i="29"/>
  <c r="B22" i="29"/>
  <c r="C21" i="29"/>
  <c r="B21" i="29"/>
  <c r="C20" i="29"/>
  <c r="B20" i="29"/>
  <c r="C19" i="29"/>
  <c r="B19" i="29"/>
  <c r="C18" i="29"/>
  <c r="B18" i="29"/>
  <c r="C17" i="29"/>
  <c r="B17" i="29"/>
  <c r="C16" i="29"/>
  <c r="B16" i="29"/>
  <c r="C15" i="29"/>
  <c r="B15" i="29"/>
  <c r="C14" i="29"/>
  <c r="B14" i="29"/>
  <c r="C13" i="29"/>
  <c r="B13" i="29"/>
  <c r="C12" i="29"/>
  <c r="B12" i="29"/>
  <c r="C11" i="29"/>
  <c r="B11" i="29"/>
  <c r="C10" i="29"/>
  <c r="B10" i="29"/>
  <c r="C9" i="29"/>
  <c r="B9" i="29"/>
  <c r="C8" i="29"/>
  <c r="B8" i="29"/>
  <c r="C7" i="29"/>
  <c r="B7" i="29"/>
  <c r="C6" i="29"/>
  <c r="B6" i="29"/>
  <c r="C5" i="29"/>
  <c r="B5" i="29"/>
  <c r="C58" i="32"/>
  <c r="B58" i="32"/>
  <c r="C57" i="32"/>
  <c r="B57" i="32"/>
  <c r="C56" i="32"/>
  <c r="B56" i="32"/>
  <c r="C55" i="32"/>
  <c r="B55" i="32"/>
  <c r="C54" i="32"/>
  <c r="B54" i="32"/>
  <c r="C53" i="32"/>
  <c r="B53" i="32"/>
  <c r="C52" i="32"/>
  <c r="B52" i="32"/>
  <c r="C51" i="32"/>
  <c r="B51" i="32"/>
  <c r="C50" i="32"/>
  <c r="B50" i="32"/>
  <c r="C49" i="32"/>
  <c r="B49" i="32"/>
  <c r="C48" i="32"/>
  <c r="B48" i="32"/>
  <c r="C43" i="32"/>
  <c r="B43" i="32"/>
  <c r="C42" i="32"/>
  <c r="B42" i="32"/>
  <c r="C41" i="32"/>
  <c r="B41" i="32"/>
  <c r="C40" i="32"/>
  <c r="B40" i="32"/>
  <c r="C39" i="32"/>
  <c r="B39" i="32"/>
  <c r="C38" i="32"/>
  <c r="B38" i="32"/>
  <c r="C37" i="32"/>
  <c r="B37" i="32"/>
  <c r="C36" i="32"/>
  <c r="B36" i="32"/>
  <c r="C35" i="32"/>
  <c r="B35" i="32"/>
  <c r="C34" i="32"/>
  <c r="B34" i="32"/>
  <c r="C33" i="32"/>
  <c r="B33" i="32"/>
  <c r="C32" i="32"/>
  <c r="B32" i="32"/>
  <c r="C31" i="32"/>
  <c r="B31" i="32"/>
  <c r="C30" i="32"/>
  <c r="B30" i="32"/>
  <c r="C29" i="32"/>
  <c r="B29" i="32"/>
  <c r="C28" i="32"/>
  <c r="B28" i="32"/>
  <c r="C27" i="32"/>
  <c r="B27" i="32"/>
  <c r="C26" i="32"/>
  <c r="B26" i="32"/>
  <c r="C25" i="32"/>
  <c r="B25" i="32"/>
  <c r="C24" i="32"/>
  <c r="B24" i="32"/>
  <c r="C23" i="32"/>
  <c r="B23" i="32"/>
  <c r="C22" i="32"/>
  <c r="B22" i="32"/>
  <c r="C21" i="32"/>
  <c r="B21" i="32"/>
  <c r="C20" i="32"/>
  <c r="B20" i="32"/>
  <c r="C19" i="32"/>
  <c r="B19" i="32"/>
  <c r="C18" i="32"/>
  <c r="B18" i="32"/>
  <c r="C17" i="32"/>
  <c r="B17" i="32"/>
  <c r="C16" i="32"/>
  <c r="B16" i="32"/>
  <c r="C15" i="32"/>
  <c r="B15" i="32"/>
  <c r="C14" i="32"/>
  <c r="B14" i="32"/>
  <c r="C13" i="32"/>
  <c r="B13" i="32"/>
  <c r="C12" i="32"/>
  <c r="B12" i="32"/>
  <c r="C11" i="32"/>
  <c r="B11" i="32"/>
  <c r="C10" i="32"/>
  <c r="B10" i="32"/>
  <c r="C9" i="32"/>
  <c r="B9" i="32"/>
  <c r="C8" i="32"/>
  <c r="B8" i="32"/>
  <c r="C7" i="32"/>
  <c r="B7" i="32"/>
  <c r="C6" i="32"/>
  <c r="B6" i="32"/>
  <c r="C5" i="32"/>
  <c r="B5" i="32"/>
  <c r="C58" i="31"/>
  <c r="B58" i="31"/>
  <c r="C57" i="31"/>
  <c r="B57" i="31"/>
  <c r="C56" i="31"/>
  <c r="B56" i="31"/>
  <c r="C55" i="31"/>
  <c r="B55" i="31"/>
  <c r="C54" i="31"/>
  <c r="B54" i="31"/>
  <c r="C53" i="31"/>
  <c r="B53" i="31"/>
  <c r="C52" i="31"/>
  <c r="B52" i="31"/>
  <c r="C51" i="31"/>
  <c r="B51" i="31"/>
  <c r="C50" i="31"/>
  <c r="B50" i="31"/>
  <c r="C49" i="31"/>
  <c r="B49" i="31"/>
  <c r="C48" i="31"/>
  <c r="B48" i="31"/>
  <c r="B43" i="31"/>
  <c r="C43" i="31"/>
  <c r="C42" i="31"/>
  <c r="C41" i="31"/>
  <c r="C40" i="31"/>
  <c r="C39" i="31"/>
  <c r="C38" i="31"/>
  <c r="C37" i="31"/>
  <c r="C36" i="31"/>
  <c r="C35" i="31"/>
  <c r="C34" i="31"/>
  <c r="C33" i="31"/>
  <c r="C32" i="31"/>
  <c r="C31" i="31"/>
  <c r="C30" i="31"/>
  <c r="C29" i="31"/>
  <c r="C28" i="31"/>
  <c r="C27" i="31"/>
  <c r="C26" i="31"/>
  <c r="C25" i="31"/>
  <c r="C24" i="31"/>
  <c r="C23" i="31"/>
  <c r="C22" i="31"/>
  <c r="C21" i="31"/>
  <c r="C20" i="31"/>
  <c r="C19" i="31"/>
  <c r="C18" i="31"/>
  <c r="C17" i="31"/>
  <c r="C16" i="31"/>
  <c r="C15" i="31"/>
  <c r="C14" i="31"/>
  <c r="C13" i="31"/>
  <c r="C12" i="31"/>
  <c r="C11" i="31"/>
  <c r="C10" i="31"/>
  <c r="C9" i="31"/>
  <c r="C8" i="31"/>
  <c r="C7" i="31"/>
  <c r="C6" i="31"/>
  <c r="B8" i="31"/>
  <c r="B9" i="31"/>
  <c r="B10" i="31"/>
  <c r="B11" i="31"/>
  <c r="B12" i="31"/>
  <c r="B13" i="31"/>
  <c r="B14" i="31"/>
  <c r="B15" i="31"/>
  <c r="B16" i="31"/>
  <c r="B17" i="31"/>
  <c r="B18" i="31"/>
  <c r="B19" i="31"/>
  <c r="B20" i="31"/>
  <c r="B21" i="31"/>
  <c r="B22" i="31"/>
  <c r="B23" i="31"/>
  <c r="B24" i="31"/>
  <c r="B25" i="31"/>
  <c r="B26" i="31"/>
  <c r="B27" i="31"/>
  <c r="B28" i="31"/>
  <c r="B29" i="31"/>
  <c r="B30" i="31"/>
  <c r="B31" i="31"/>
  <c r="B32" i="31"/>
  <c r="B33" i="31"/>
  <c r="B34" i="31"/>
  <c r="B35" i="31"/>
  <c r="B36" i="31"/>
  <c r="B37" i="31"/>
  <c r="B38" i="31"/>
  <c r="B39" i="31"/>
  <c r="B40" i="31"/>
  <c r="B41" i="31"/>
  <c r="B42" i="31"/>
  <c r="C5" i="31"/>
  <c r="B7" i="31"/>
  <c r="B6" i="31"/>
  <c r="B5" i="31"/>
  <c r="F5" i="32"/>
  <c r="F48" i="32" s="1"/>
  <c r="G5" i="32"/>
  <c r="G48" i="32" s="1"/>
  <c r="H5" i="32"/>
  <c r="H48" i="32" s="1"/>
  <c r="F6" i="32"/>
  <c r="G6" i="32"/>
  <c r="H6" i="32"/>
  <c r="F7" i="32"/>
  <c r="G7" i="32"/>
  <c r="H7" i="32"/>
  <c r="F8" i="32"/>
  <c r="G8" i="32"/>
  <c r="H8" i="32"/>
  <c r="F9" i="32"/>
  <c r="G9" i="32"/>
  <c r="H9" i="32"/>
  <c r="F10" i="32"/>
  <c r="G10" i="32"/>
  <c r="H10" i="32"/>
  <c r="F11" i="32"/>
  <c r="G11" i="32"/>
  <c r="H11" i="32"/>
  <c r="F12" i="32"/>
  <c r="G12" i="32"/>
  <c r="H12" i="32"/>
  <c r="F13" i="32"/>
  <c r="G13" i="32"/>
  <c r="H13" i="32"/>
  <c r="F14" i="32"/>
  <c r="G14" i="32"/>
  <c r="H14" i="32"/>
  <c r="F15" i="32"/>
  <c r="G15" i="32"/>
  <c r="H15" i="32"/>
  <c r="F16" i="32"/>
  <c r="G16" i="32"/>
  <c r="H16" i="32"/>
  <c r="F17" i="32"/>
  <c r="G17" i="32"/>
  <c r="H17" i="32"/>
  <c r="F18" i="32"/>
  <c r="G18" i="32"/>
  <c r="H18" i="32"/>
  <c r="F19" i="32"/>
  <c r="G19" i="32"/>
  <c r="H19" i="32"/>
  <c r="F20" i="32"/>
  <c r="G20" i="32"/>
  <c r="H20" i="32"/>
  <c r="F21" i="32"/>
  <c r="G21" i="32"/>
  <c r="H21" i="32"/>
  <c r="F22" i="32"/>
  <c r="G22" i="32"/>
  <c r="H22" i="32"/>
  <c r="F23" i="32"/>
  <c r="G23" i="32"/>
  <c r="H23" i="32"/>
  <c r="F24" i="32"/>
  <c r="G24" i="32"/>
  <c r="H24" i="32"/>
  <c r="F25" i="32"/>
  <c r="G25" i="32"/>
  <c r="H25" i="32"/>
  <c r="F26" i="32"/>
  <c r="G26" i="32"/>
  <c r="H26" i="32"/>
  <c r="F27" i="32"/>
  <c r="G27" i="32"/>
  <c r="H27" i="32"/>
  <c r="F28" i="32"/>
  <c r="G28" i="32"/>
  <c r="H28" i="32"/>
  <c r="F29" i="32"/>
  <c r="G29" i="32"/>
  <c r="H29" i="32"/>
  <c r="F30" i="32"/>
  <c r="G30" i="32"/>
  <c r="H30" i="32"/>
  <c r="F31" i="32"/>
  <c r="G31" i="32"/>
  <c r="H31" i="32"/>
  <c r="F32" i="32"/>
  <c r="G32" i="32"/>
  <c r="H32" i="32"/>
  <c r="F33" i="32"/>
  <c r="G33" i="32"/>
  <c r="H33" i="32"/>
  <c r="F34" i="32"/>
  <c r="G34" i="32"/>
  <c r="H34" i="32"/>
  <c r="F35" i="32"/>
  <c r="G35" i="32"/>
  <c r="H35" i="32"/>
  <c r="F36" i="32"/>
  <c r="G36" i="32"/>
  <c r="H36" i="32"/>
  <c r="F37" i="32"/>
  <c r="G37" i="32"/>
  <c r="H37" i="32"/>
  <c r="F38" i="32"/>
  <c r="G38" i="32"/>
  <c r="H38" i="32"/>
  <c r="F39" i="32"/>
  <c r="G39" i="32"/>
  <c r="H39" i="32"/>
  <c r="F40" i="32"/>
  <c r="G40" i="32"/>
  <c r="H40" i="32"/>
  <c r="F41" i="32"/>
  <c r="G41" i="32"/>
  <c r="H41" i="32"/>
  <c r="F43" i="32"/>
  <c r="G43" i="32"/>
  <c r="H43" i="32"/>
  <c r="F49" i="32"/>
  <c r="G49" i="32"/>
  <c r="H49" i="32"/>
  <c r="F50" i="32"/>
  <c r="G50" i="32"/>
  <c r="H50" i="32"/>
  <c r="F51" i="32"/>
  <c r="G51" i="32"/>
  <c r="H51" i="32"/>
  <c r="F52" i="32"/>
  <c r="G52" i="32"/>
  <c r="H52" i="32"/>
  <c r="F53" i="32"/>
  <c r="G53" i="32"/>
  <c r="H53" i="32"/>
  <c r="F54" i="32"/>
  <c r="G54" i="32"/>
  <c r="H54" i="32"/>
  <c r="F55" i="32"/>
  <c r="G55" i="32"/>
  <c r="H55" i="32"/>
  <c r="F56" i="32"/>
  <c r="G56" i="32"/>
  <c r="H56" i="32"/>
  <c r="F57" i="32"/>
  <c r="G57" i="32"/>
  <c r="H57" i="32"/>
  <c r="F58" i="32"/>
  <c r="G58" i="32"/>
  <c r="H58" i="32"/>
  <c r="BX5" i="32"/>
  <c r="BX48" i="32" s="1"/>
  <c r="BX6" i="32"/>
  <c r="BX7" i="32"/>
  <c r="BX8" i="32"/>
  <c r="BX9" i="32"/>
  <c r="BX10" i="32"/>
  <c r="BX11" i="32"/>
  <c r="BX12" i="32"/>
  <c r="BX13" i="32"/>
  <c r="BX14" i="32"/>
  <c r="BX15" i="32"/>
  <c r="BX16" i="32"/>
  <c r="BX17" i="32"/>
  <c r="BX18" i="32"/>
  <c r="BX19" i="32"/>
  <c r="BX20" i="32"/>
  <c r="BX21" i="32"/>
  <c r="BX22" i="32"/>
  <c r="BX23" i="32"/>
  <c r="BX24" i="32"/>
  <c r="BX25" i="32"/>
  <c r="BX26" i="32"/>
  <c r="BX27" i="32"/>
  <c r="BX28" i="32"/>
  <c r="BX29" i="32"/>
  <c r="BX30" i="32"/>
  <c r="BX31" i="32"/>
  <c r="BX32" i="32"/>
  <c r="BX33" i="32"/>
  <c r="BX34" i="32"/>
  <c r="BX35" i="32"/>
  <c r="BX36" i="32"/>
  <c r="BX37" i="32"/>
  <c r="BX38" i="32"/>
  <c r="BX39" i="32"/>
  <c r="BX40" i="32"/>
  <c r="BX41" i="32"/>
  <c r="BX43" i="32"/>
  <c r="BX49" i="32"/>
  <c r="BX50" i="32"/>
  <c r="BX51" i="32"/>
  <c r="BX52" i="32"/>
  <c r="BX53" i="32"/>
  <c r="BX54" i="32"/>
  <c r="BX55" i="32"/>
  <c r="BX56" i="32"/>
  <c r="BX57" i="32"/>
  <c r="BX58" i="32"/>
  <c r="I5" i="32"/>
  <c r="I48" i="32" s="1"/>
  <c r="J5" i="32"/>
  <c r="J48" i="32" s="1"/>
  <c r="K5" i="32"/>
  <c r="K48" i="32" s="1"/>
  <c r="L5" i="32"/>
  <c r="L48" i="32" s="1"/>
  <c r="M5" i="32"/>
  <c r="M48" i="32" s="1"/>
  <c r="N5" i="32"/>
  <c r="N48" i="32" s="1"/>
  <c r="O5" i="32"/>
  <c r="O48" i="32" s="1"/>
  <c r="P5" i="32"/>
  <c r="P48" i="32" s="1"/>
  <c r="Q5" i="32"/>
  <c r="Q48" i="32" s="1"/>
  <c r="R5" i="32"/>
  <c r="R48" i="32" s="1"/>
  <c r="S5" i="32"/>
  <c r="S48" i="32" s="1"/>
  <c r="T5" i="32"/>
  <c r="T48" i="32" s="1"/>
  <c r="U5" i="32"/>
  <c r="U48" i="32" s="1"/>
  <c r="V5" i="32"/>
  <c r="V48" i="32" s="1"/>
  <c r="W5" i="32"/>
  <c r="W48" i="32" s="1"/>
  <c r="X5" i="32"/>
  <c r="X48" i="32" s="1"/>
  <c r="Y5" i="32"/>
  <c r="Y48" i="32" s="1"/>
  <c r="Z5" i="32"/>
  <c r="Z48" i="32" s="1"/>
  <c r="AA5" i="32"/>
  <c r="AA48" i="32" s="1"/>
  <c r="AB5" i="32"/>
  <c r="AB48" i="32" s="1"/>
  <c r="AC5" i="32"/>
  <c r="AC48" i="32" s="1"/>
  <c r="AD5" i="32"/>
  <c r="AD48" i="32" s="1"/>
  <c r="AE5" i="32"/>
  <c r="AE48" i="32" s="1"/>
  <c r="AF5" i="32"/>
  <c r="AF48" i="32" s="1"/>
  <c r="AG5" i="32"/>
  <c r="AG48" i="32" s="1"/>
  <c r="AH5" i="32"/>
  <c r="AH48" i="32" s="1"/>
  <c r="AI5" i="32"/>
  <c r="AI48" i="32" s="1"/>
  <c r="AJ5" i="32"/>
  <c r="AJ48" i="32" s="1"/>
  <c r="AK5" i="32"/>
  <c r="AK48" i="32" s="1"/>
  <c r="AL5" i="32"/>
  <c r="AL48" i="32" s="1"/>
  <c r="AM5" i="32"/>
  <c r="AM48" i="32" s="1"/>
  <c r="AN5" i="32"/>
  <c r="AN48" i="32" s="1"/>
  <c r="AO5" i="32"/>
  <c r="AO48" i="32" s="1"/>
  <c r="AP5" i="32"/>
  <c r="AP48" i="32" s="1"/>
  <c r="AQ5" i="32"/>
  <c r="AQ48" i="32" s="1"/>
  <c r="AR5" i="32"/>
  <c r="AR48" i="32" s="1"/>
  <c r="AS5" i="32"/>
  <c r="AS48" i="32" s="1"/>
  <c r="AT5" i="32"/>
  <c r="AT48" i="32" s="1"/>
  <c r="AU5" i="32"/>
  <c r="AU48" i="32" s="1"/>
  <c r="AV5" i="32"/>
  <c r="AV48" i="32" s="1"/>
  <c r="AW5" i="32"/>
  <c r="AW48" i="32" s="1"/>
  <c r="AX5" i="32"/>
  <c r="AX48" i="32" s="1"/>
  <c r="AY5" i="32"/>
  <c r="AY48" i="32" s="1"/>
  <c r="AZ5" i="32"/>
  <c r="AZ48" i="32" s="1"/>
  <c r="BA5" i="32"/>
  <c r="BA48" i="32" s="1"/>
  <c r="BB5" i="32"/>
  <c r="BB48" i="32" s="1"/>
  <c r="BC5" i="32"/>
  <c r="BC48" i="32" s="1"/>
  <c r="BD5" i="32"/>
  <c r="BD48" i="32" s="1"/>
  <c r="BE5" i="32"/>
  <c r="BE48" i="32" s="1"/>
  <c r="BF5" i="32"/>
  <c r="BF48" i="32" s="1"/>
  <c r="BG5" i="32"/>
  <c r="BG48" i="32" s="1"/>
  <c r="BH5" i="32"/>
  <c r="BH48" i="32" s="1"/>
  <c r="BI5" i="32"/>
  <c r="BI48" i="32" s="1"/>
  <c r="BJ5" i="32"/>
  <c r="BJ48" i="32" s="1"/>
  <c r="BK5" i="32"/>
  <c r="BK48" i="32" s="1"/>
  <c r="BL5" i="32"/>
  <c r="BL48" i="32" s="1"/>
  <c r="BM5" i="32"/>
  <c r="BM48" i="32" s="1"/>
  <c r="BN5" i="32"/>
  <c r="BN48" i="32" s="1"/>
  <c r="BO5" i="32"/>
  <c r="BO48" i="32" s="1"/>
  <c r="BP5" i="32"/>
  <c r="BP48" i="32" s="1"/>
  <c r="BQ5" i="32"/>
  <c r="BQ48" i="32" s="1"/>
  <c r="BR5" i="32"/>
  <c r="BR48" i="32" s="1"/>
  <c r="BS5" i="32"/>
  <c r="BS48" i="32" s="1"/>
  <c r="BT5" i="32"/>
  <c r="BT48" i="32" s="1"/>
  <c r="BU5" i="32"/>
  <c r="BU48" i="32" s="1"/>
  <c r="BV5" i="32"/>
  <c r="BV48" i="32" s="1"/>
  <c r="BW5" i="32"/>
  <c r="BW48" i="32" s="1"/>
  <c r="I6" i="32"/>
  <c r="J6" i="32"/>
  <c r="K6" i="32"/>
  <c r="L6" i="32"/>
  <c r="M6" i="32"/>
  <c r="N6" i="32"/>
  <c r="O6" i="32"/>
  <c r="P6" i="32"/>
  <c r="Q6" i="32"/>
  <c r="R6" i="32"/>
  <c r="S6" i="32"/>
  <c r="T6" i="32"/>
  <c r="U6" i="32"/>
  <c r="V6" i="32"/>
  <c r="W6" i="32"/>
  <c r="X6" i="32"/>
  <c r="Y6" i="32"/>
  <c r="Z6" i="32"/>
  <c r="AA6" i="32"/>
  <c r="AB6" i="32"/>
  <c r="AC6" i="32"/>
  <c r="AD6" i="32"/>
  <c r="AE6" i="32"/>
  <c r="AF6" i="32"/>
  <c r="AG6" i="32"/>
  <c r="AH6" i="32"/>
  <c r="AI6" i="32"/>
  <c r="AJ6" i="32"/>
  <c r="AK6" i="32"/>
  <c r="AL6" i="32"/>
  <c r="AM6" i="32"/>
  <c r="AN6" i="32"/>
  <c r="AO6" i="32"/>
  <c r="AP6" i="32"/>
  <c r="AQ6" i="32"/>
  <c r="AR6" i="32"/>
  <c r="AS6" i="32"/>
  <c r="AT6" i="32"/>
  <c r="AU6" i="32"/>
  <c r="AV6" i="32"/>
  <c r="AW6" i="32"/>
  <c r="AX6" i="32"/>
  <c r="AY6" i="32"/>
  <c r="AZ6" i="32"/>
  <c r="BA6" i="32"/>
  <c r="BB6" i="32"/>
  <c r="BC6" i="32"/>
  <c r="BD6" i="32"/>
  <c r="BE6" i="32"/>
  <c r="BF6" i="32"/>
  <c r="BG6" i="32"/>
  <c r="BH6" i="32"/>
  <c r="BI6" i="32"/>
  <c r="BJ6" i="32"/>
  <c r="BK6" i="32"/>
  <c r="BL6" i="32"/>
  <c r="BM6" i="32"/>
  <c r="BN6" i="32"/>
  <c r="BO6" i="32"/>
  <c r="BP6" i="32"/>
  <c r="BQ6" i="32"/>
  <c r="BR6" i="32"/>
  <c r="BS6" i="32"/>
  <c r="BT6" i="32"/>
  <c r="BU6" i="32"/>
  <c r="BV6" i="32"/>
  <c r="BW6" i="32"/>
  <c r="I7" i="32"/>
  <c r="J7" i="32"/>
  <c r="K7" i="32"/>
  <c r="L7" i="32"/>
  <c r="M7" i="32"/>
  <c r="N7" i="32"/>
  <c r="O7" i="32"/>
  <c r="P7" i="32"/>
  <c r="Q7" i="32"/>
  <c r="R7" i="32"/>
  <c r="S7" i="32"/>
  <c r="T7" i="32"/>
  <c r="U7" i="32"/>
  <c r="V7" i="32"/>
  <c r="W7" i="32"/>
  <c r="X7" i="32"/>
  <c r="Y7" i="32"/>
  <c r="Z7" i="32"/>
  <c r="AA7" i="32"/>
  <c r="AB7" i="32"/>
  <c r="AC7" i="32"/>
  <c r="AD7" i="32"/>
  <c r="AE7" i="32"/>
  <c r="AF7" i="32"/>
  <c r="AG7" i="32"/>
  <c r="AH7" i="32"/>
  <c r="AI7" i="32"/>
  <c r="AJ7" i="32"/>
  <c r="AK7" i="32"/>
  <c r="AL7" i="32"/>
  <c r="AM7" i="32"/>
  <c r="AN7" i="32"/>
  <c r="AO7" i="32"/>
  <c r="AP7" i="32"/>
  <c r="AQ7" i="32"/>
  <c r="AR7" i="32"/>
  <c r="AS7" i="32"/>
  <c r="AT7" i="32"/>
  <c r="AU7" i="32"/>
  <c r="AV7" i="32"/>
  <c r="AW7" i="32"/>
  <c r="AX7" i="32"/>
  <c r="AY7" i="32"/>
  <c r="AZ7" i="32"/>
  <c r="BA7" i="32"/>
  <c r="BB7" i="32"/>
  <c r="BC7" i="32"/>
  <c r="BD7" i="32"/>
  <c r="BE7" i="32"/>
  <c r="BF7" i="32"/>
  <c r="BG7" i="32"/>
  <c r="BH7" i="32"/>
  <c r="BI7" i="32"/>
  <c r="BJ7" i="32"/>
  <c r="BK7" i="32"/>
  <c r="BL7" i="32"/>
  <c r="BM7" i="32"/>
  <c r="BN7" i="32"/>
  <c r="BO7" i="32"/>
  <c r="BP7" i="32"/>
  <c r="BQ7" i="32"/>
  <c r="BR7" i="32"/>
  <c r="BS7" i="32"/>
  <c r="BT7" i="32"/>
  <c r="BU7" i="32"/>
  <c r="BV7" i="32"/>
  <c r="BW7" i="32"/>
  <c r="I8" i="32"/>
  <c r="J8" i="32"/>
  <c r="K8" i="32"/>
  <c r="L8" i="32"/>
  <c r="M8" i="32"/>
  <c r="N8" i="32"/>
  <c r="O8" i="32"/>
  <c r="P8" i="32"/>
  <c r="Q8" i="32"/>
  <c r="R8" i="32"/>
  <c r="S8" i="32"/>
  <c r="T8" i="32"/>
  <c r="U8" i="32"/>
  <c r="V8" i="32"/>
  <c r="W8" i="32"/>
  <c r="X8" i="32"/>
  <c r="Y8" i="32"/>
  <c r="Z8" i="32"/>
  <c r="AA8" i="32"/>
  <c r="AB8" i="32"/>
  <c r="AC8" i="32"/>
  <c r="AD8" i="32"/>
  <c r="AE8" i="32"/>
  <c r="AF8" i="32"/>
  <c r="AG8" i="32"/>
  <c r="AH8" i="32"/>
  <c r="AI8" i="32"/>
  <c r="AJ8" i="32"/>
  <c r="AK8" i="32"/>
  <c r="AL8" i="32"/>
  <c r="AM8" i="32"/>
  <c r="AN8" i="32"/>
  <c r="AO8" i="32"/>
  <c r="AP8" i="32"/>
  <c r="AQ8" i="32"/>
  <c r="AR8" i="32"/>
  <c r="AS8" i="32"/>
  <c r="AT8" i="32"/>
  <c r="AU8" i="32"/>
  <c r="AV8" i="32"/>
  <c r="AW8" i="32"/>
  <c r="AX8" i="32"/>
  <c r="AY8" i="32"/>
  <c r="AZ8" i="32"/>
  <c r="BA8" i="32"/>
  <c r="BB8" i="32"/>
  <c r="BC8" i="32"/>
  <c r="BD8" i="32"/>
  <c r="BE8" i="32"/>
  <c r="BF8" i="32"/>
  <c r="BG8" i="32"/>
  <c r="BH8" i="32"/>
  <c r="BI8" i="32"/>
  <c r="BJ8" i="32"/>
  <c r="BK8" i="32"/>
  <c r="BL8" i="32"/>
  <c r="BM8" i="32"/>
  <c r="BN8" i="32"/>
  <c r="BO8" i="32"/>
  <c r="BP8" i="32"/>
  <c r="BQ8" i="32"/>
  <c r="BR8" i="32"/>
  <c r="BS8" i="32"/>
  <c r="BT8" i="32"/>
  <c r="BU8" i="32"/>
  <c r="BV8" i="32"/>
  <c r="BW8" i="32"/>
  <c r="I9" i="32"/>
  <c r="J9" i="32"/>
  <c r="K9" i="32"/>
  <c r="L9" i="32"/>
  <c r="M9" i="32"/>
  <c r="N9" i="32"/>
  <c r="O9" i="32"/>
  <c r="P9" i="32"/>
  <c r="Q9" i="32"/>
  <c r="R9" i="32"/>
  <c r="S9" i="32"/>
  <c r="T9" i="32"/>
  <c r="U9" i="32"/>
  <c r="V9" i="32"/>
  <c r="W9" i="32"/>
  <c r="X9" i="32"/>
  <c r="Y9" i="32"/>
  <c r="Z9" i="32"/>
  <c r="AA9" i="32"/>
  <c r="AB9" i="32"/>
  <c r="AC9" i="32"/>
  <c r="AD9" i="32"/>
  <c r="AE9" i="32"/>
  <c r="AF9" i="32"/>
  <c r="AG9" i="32"/>
  <c r="AH9" i="32"/>
  <c r="AI9" i="32"/>
  <c r="AJ9" i="32"/>
  <c r="AK9" i="32"/>
  <c r="AL9" i="32"/>
  <c r="AM9" i="32"/>
  <c r="AN9" i="32"/>
  <c r="AO9" i="32"/>
  <c r="AP9" i="32"/>
  <c r="AQ9" i="32"/>
  <c r="AR9" i="32"/>
  <c r="AS9" i="32"/>
  <c r="AT9" i="32"/>
  <c r="AU9" i="32"/>
  <c r="AV9" i="32"/>
  <c r="AW9" i="32"/>
  <c r="AX9" i="32"/>
  <c r="AY9" i="32"/>
  <c r="AZ9" i="32"/>
  <c r="BA9" i="32"/>
  <c r="BB9" i="32"/>
  <c r="BC9" i="32"/>
  <c r="BD9" i="32"/>
  <c r="BE9" i="32"/>
  <c r="BF9" i="32"/>
  <c r="BG9" i="32"/>
  <c r="BH9" i="32"/>
  <c r="BI9" i="32"/>
  <c r="BJ9" i="32"/>
  <c r="BK9" i="32"/>
  <c r="BL9" i="32"/>
  <c r="BM9" i="32"/>
  <c r="BN9" i="32"/>
  <c r="BO9" i="32"/>
  <c r="BP9" i="32"/>
  <c r="BQ9" i="32"/>
  <c r="BR9" i="32"/>
  <c r="BS9" i="32"/>
  <c r="BT9" i="32"/>
  <c r="BU9" i="32"/>
  <c r="BV9" i="32"/>
  <c r="BW9" i="32"/>
  <c r="I10" i="32"/>
  <c r="J10" i="32"/>
  <c r="K10" i="32"/>
  <c r="L10" i="32"/>
  <c r="M10" i="32"/>
  <c r="N10" i="32"/>
  <c r="O10" i="32"/>
  <c r="P10" i="32"/>
  <c r="Q10" i="32"/>
  <c r="R10" i="32"/>
  <c r="S10" i="32"/>
  <c r="T10" i="32"/>
  <c r="U10" i="32"/>
  <c r="V10" i="32"/>
  <c r="W10" i="32"/>
  <c r="X10" i="32"/>
  <c r="Y10" i="32"/>
  <c r="Z10" i="32"/>
  <c r="AA10" i="32"/>
  <c r="AB10" i="32"/>
  <c r="AC10" i="32"/>
  <c r="AD10" i="32"/>
  <c r="AE10" i="32"/>
  <c r="AF10" i="32"/>
  <c r="AG10" i="32"/>
  <c r="AH10" i="32"/>
  <c r="AI10" i="32"/>
  <c r="AJ10" i="32"/>
  <c r="AK10" i="32"/>
  <c r="AL10" i="32"/>
  <c r="AM10" i="32"/>
  <c r="AN10" i="32"/>
  <c r="AO10" i="32"/>
  <c r="AP10" i="32"/>
  <c r="AQ10" i="32"/>
  <c r="AR10" i="32"/>
  <c r="AS10" i="32"/>
  <c r="AT10" i="32"/>
  <c r="AU10" i="32"/>
  <c r="AV10" i="32"/>
  <c r="AW10" i="32"/>
  <c r="AX10" i="32"/>
  <c r="AY10" i="32"/>
  <c r="AZ10" i="32"/>
  <c r="BA10" i="32"/>
  <c r="BB10" i="32"/>
  <c r="BC10" i="32"/>
  <c r="BD10" i="32"/>
  <c r="BE10" i="32"/>
  <c r="BF10" i="32"/>
  <c r="BG10" i="32"/>
  <c r="BH10" i="32"/>
  <c r="BI10" i="32"/>
  <c r="BJ10" i="32"/>
  <c r="BK10" i="32"/>
  <c r="BL10" i="32"/>
  <c r="BM10" i="32"/>
  <c r="BN10" i="32"/>
  <c r="BO10" i="32"/>
  <c r="BP10" i="32"/>
  <c r="BQ10" i="32"/>
  <c r="BR10" i="32"/>
  <c r="BS10" i="32"/>
  <c r="BT10" i="32"/>
  <c r="BU10" i="32"/>
  <c r="BV10" i="32"/>
  <c r="BW10" i="32"/>
  <c r="I11" i="32"/>
  <c r="J11" i="32"/>
  <c r="K11" i="32"/>
  <c r="L11" i="32"/>
  <c r="M11" i="32"/>
  <c r="N11" i="32"/>
  <c r="O11" i="32"/>
  <c r="P11" i="32"/>
  <c r="Q11" i="32"/>
  <c r="R11" i="32"/>
  <c r="S11" i="32"/>
  <c r="T11" i="32"/>
  <c r="U11" i="32"/>
  <c r="V11" i="32"/>
  <c r="W11" i="32"/>
  <c r="X11" i="32"/>
  <c r="Y11" i="32"/>
  <c r="Z11" i="32"/>
  <c r="AA11" i="32"/>
  <c r="AB11" i="32"/>
  <c r="AC11" i="32"/>
  <c r="AD11" i="32"/>
  <c r="AE11" i="32"/>
  <c r="AF11" i="32"/>
  <c r="AG11" i="32"/>
  <c r="AH11" i="32"/>
  <c r="AI11" i="32"/>
  <c r="AJ11" i="32"/>
  <c r="AK11" i="32"/>
  <c r="AL11" i="32"/>
  <c r="AM11" i="32"/>
  <c r="AN11" i="32"/>
  <c r="AO11" i="32"/>
  <c r="AP11" i="32"/>
  <c r="AQ11" i="32"/>
  <c r="AR11" i="32"/>
  <c r="AS11" i="32"/>
  <c r="AT11" i="32"/>
  <c r="AU11" i="32"/>
  <c r="AV11" i="32"/>
  <c r="AW11" i="32"/>
  <c r="AX11" i="32"/>
  <c r="AY11" i="32"/>
  <c r="AZ11" i="32"/>
  <c r="BA11" i="32"/>
  <c r="BB11" i="32"/>
  <c r="BC11" i="32"/>
  <c r="BD11" i="32"/>
  <c r="BE11" i="32"/>
  <c r="BF11" i="32"/>
  <c r="BG11" i="32"/>
  <c r="BH11" i="32"/>
  <c r="BI11" i="32"/>
  <c r="BJ11" i="32"/>
  <c r="BK11" i="32"/>
  <c r="BL11" i="32"/>
  <c r="BM11" i="32"/>
  <c r="BN11" i="32"/>
  <c r="BO11" i="32"/>
  <c r="BP11" i="32"/>
  <c r="BQ11" i="32"/>
  <c r="BR11" i="32"/>
  <c r="BS11" i="32"/>
  <c r="BT11" i="32"/>
  <c r="BU11" i="32"/>
  <c r="BV11" i="32"/>
  <c r="BW11" i="32"/>
  <c r="I12" i="32"/>
  <c r="J12" i="32"/>
  <c r="K12" i="32"/>
  <c r="L12" i="32"/>
  <c r="M12" i="32"/>
  <c r="N12" i="32"/>
  <c r="O12" i="32"/>
  <c r="P12" i="32"/>
  <c r="Q12" i="32"/>
  <c r="R12" i="32"/>
  <c r="S12" i="32"/>
  <c r="T12" i="32"/>
  <c r="U12" i="32"/>
  <c r="V12" i="32"/>
  <c r="W12" i="32"/>
  <c r="X12" i="32"/>
  <c r="Y12" i="32"/>
  <c r="Z12" i="32"/>
  <c r="AA12" i="32"/>
  <c r="AB12" i="32"/>
  <c r="AC12" i="32"/>
  <c r="AD12" i="32"/>
  <c r="AE12" i="32"/>
  <c r="AF12" i="32"/>
  <c r="AG12" i="32"/>
  <c r="AH12" i="32"/>
  <c r="AI12" i="32"/>
  <c r="AJ12" i="32"/>
  <c r="AK12" i="32"/>
  <c r="AL12" i="32"/>
  <c r="AM12" i="32"/>
  <c r="AN12" i="32"/>
  <c r="AO12" i="32"/>
  <c r="AP12" i="32"/>
  <c r="AQ12" i="32"/>
  <c r="AR12" i="32"/>
  <c r="AS12" i="32"/>
  <c r="AT12" i="32"/>
  <c r="AU12" i="32"/>
  <c r="AV12" i="32"/>
  <c r="AW12" i="32"/>
  <c r="AX12" i="32"/>
  <c r="AY12" i="32"/>
  <c r="AZ12" i="32"/>
  <c r="BA12" i="32"/>
  <c r="BB12" i="32"/>
  <c r="BC12" i="32"/>
  <c r="BD12" i="32"/>
  <c r="BE12" i="32"/>
  <c r="BF12" i="32"/>
  <c r="BG12" i="32"/>
  <c r="BH12" i="32"/>
  <c r="BI12" i="32"/>
  <c r="BJ12" i="32"/>
  <c r="BK12" i="32"/>
  <c r="BL12" i="32"/>
  <c r="BM12" i="32"/>
  <c r="BN12" i="32"/>
  <c r="BO12" i="32"/>
  <c r="BP12" i="32"/>
  <c r="BQ12" i="32"/>
  <c r="BR12" i="32"/>
  <c r="BS12" i="32"/>
  <c r="BT12" i="32"/>
  <c r="BU12" i="32"/>
  <c r="BV12" i="32"/>
  <c r="BW12" i="32"/>
  <c r="I13" i="32"/>
  <c r="J13" i="32"/>
  <c r="K13" i="32"/>
  <c r="L13" i="32"/>
  <c r="M13" i="32"/>
  <c r="N13" i="32"/>
  <c r="O13" i="32"/>
  <c r="P13" i="32"/>
  <c r="Q13" i="32"/>
  <c r="R13" i="32"/>
  <c r="S13" i="32"/>
  <c r="T13" i="32"/>
  <c r="U13" i="32"/>
  <c r="V13" i="32"/>
  <c r="W13" i="32"/>
  <c r="X13" i="32"/>
  <c r="Y13" i="32"/>
  <c r="Z13" i="32"/>
  <c r="AA13" i="32"/>
  <c r="AB13" i="32"/>
  <c r="AC13" i="32"/>
  <c r="AD13" i="32"/>
  <c r="AE13" i="32"/>
  <c r="AF13" i="32"/>
  <c r="AG13" i="32"/>
  <c r="AH13" i="32"/>
  <c r="AI13" i="32"/>
  <c r="AJ13" i="32"/>
  <c r="AK13" i="32"/>
  <c r="AL13" i="32"/>
  <c r="AM13" i="32"/>
  <c r="AN13" i="32"/>
  <c r="AO13" i="32"/>
  <c r="AP13" i="32"/>
  <c r="AQ13" i="32"/>
  <c r="AR13" i="32"/>
  <c r="AS13" i="32"/>
  <c r="AT13" i="32"/>
  <c r="AU13" i="32"/>
  <c r="AV13" i="32"/>
  <c r="AW13" i="32"/>
  <c r="AX13" i="32"/>
  <c r="AY13" i="32"/>
  <c r="AZ13" i="32"/>
  <c r="BA13" i="32"/>
  <c r="BB13" i="32"/>
  <c r="BC13" i="32"/>
  <c r="BD13" i="32"/>
  <c r="BE13" i="32"/>
  <c r="BF13" i="32"/>
  <c r="BG13" i="32"/>
  <c r="BH13" i="32"/>
  <c r="BI13" i="32"/>
  <c r="BJ13" i="32"/>
  <c r="BK13" i="32"/>
  <c r="BL13" i="32"/>
  <c r="BM13" i="32"/>
  <c r="BN13" i="32"/>
  <c r="BO13" i="32"/>
  <c r="BP13" i="32"/>
  <c r="BQ13" i="32"/>
  <c r="BR13" i="32"/>
  <c r="BS13" i="32"/>
  <c r="BT13" i="32"/>
  <c r="BU13" i="32"/>
  <c r="BV13" i="32"/>
  <c r="BW13" i="32"/>
  <c r="I14" i="32"/>
  <c r="J14" i="32"/>
  <c r="K14" i="32"/>
  <c r="L14" i="32"/>
  <c r="M14" i="32"/>
  <c r="N14" i="32"/>
  <c r="O14" i="32"/>
  <c r="P14" i="32"/>
  <c r="Q14" i="32"/>
  <c r="R14" i="32"/>
  <c r="S14" i="32"/>
  <c r="T14" i="32"/>
  <c r="U14" i="32"/>
  <c r="V14" i="32"/>
  <c r="W14" i="32"/>
  <c r="X14" i="32"/>
  <c r="Y14" i="32"/>
  <c r="Z14" i="32"/>
  <c r="AA14" i="32"/>
  <c r="AB14" i="32"/>
  <c r="AC14" i="32"/>
  <c r="AD14" i="32"/>
  <c r="AE14" i="32"/>
  <c r="AF14" i="32"/>
  <c r="AG14" i="32"/>
  <c r="AH14" i="32"/>
  <c r="AI14" i="32"/>
  <c r="AJ14" i="32"/>
  <c r="AK14" i="32"/>
  <c r="AL14" i="32"/>
  <c r="AM14" i="32"/>
  <c r="AN14" i="32"/>
  <c r="AO14" i="32"/>
  <c r="AP14" i="32"/>
  <c r="AQ14" i="32"/>
  <c r="AR14" i="32"/>
  <c r="AS14" i="32"/>
  <c r="AT14" i="32"/>
  <c r="AU14" i="32"/>
  <c r="AV14" i="32"/>
  <c r="AW14" i="32"/>
  <c r="AX14" i="32"/>
  <c r="AY14" i="32"/>
  <c r="AZ14" i="32"/>
  <c r="BA14" i="32"/>
  <c r="BB14" i="32"/>
  <c r="BC14" i="32"/>
  <c r="BD14" i="32"/>
  <c r="BE14" i="32"/>
  <c r="BF14" i="32"/>
  <c r="BG14" i="32"/>
  <c r="BH14" i="32"/>
  <c r="BI14" i="32"/>
  <c r="BJ14" i="32"/>
  <c r="BK14" i="32"/>
  <c r="BL14" i="32"/>
  <c r="BM14" i="32"/>
  <c r="BN14" i="32"/>
  <c r="BO14" i="32"/>
  <c r="BP14" i="32"/>
  <c r="BQ14" i="32"/>
  <c r="BR14" i="32"/>
  <c r="BS14" i="32"/>
  <c r="BT14" i="32"/>
  <c r="BU14" i="32"/>
  <c r="BV14" i="32"/>
  <c r="BW14" i="32"/>
  <c r="I15" i="32"/>
  <c r="J15" i="32"/>
  <c r="K15" i="32"/>
  <c r="L15" i="32"/>
  <c r="M15" i="32"/>
  <c r="N15" i="32"/>
  <c r="O15" i="32"/>
  <c r="P15" i="32"/>
  <c r="Q15" i="32"/>
  <c r="R15" i="32"/>
  <c r="S15" i="32"/>
  <c r="T15" i="32"/>
  <c r="U15" i="32"/>
  <c r="V15" i="32"/>
  <c r="W15" i="32"/>
  <c r="X15" i="32"/>
  <c r="Y15" i="32"/>
  <c r="Z15" i="32"/>
  <c r="AA15" i="32"/>
  <c r="AB15" i="32"/>
  <c r="AC15" i="32"/>
  <c r="AD15" i="32"/>
  <c r="AE15" i="32"/>
  <c r="AF15" i="32"/>
  <c r="AG15" i="32"/>
  <c r="AH15" i="32"/>
  <c r="AI15" i="32"/>
  <c r="AJ15" i="32"/>
  <c r="AK15" i="32"/>
  <c r="AL15" i="32"/>
  <c r="AM15" i="32"/>
  <c r="AN15" i="32"/>
  <c r="AO15" i="32"/>
  <c r="AP15" i="32"/>
  <c r="AQ15" i="32"/>
  <c r="AR15" i="32"/>
  <c r="AS15" i="32"/>
  <c r="AT15" i="32"/>
  <c r="AU15" i="32"/>
  <c r="AV15" i="32"/>
  <c r="AW15" i="32"/>
  <c r="AX15" i="32"/>
  <c r="AY15" i="32"/>
  <c r="AZ15" i="32"/>
  <c r="BA15" i="32"/>
  <c r="BB15" i="32"/>
  <c r="BC15" i="32"/>
  <c r="BD15" i="32"/>
  <c r="BE15" i="32"/>
  <c r="BF15" i="32"/>
  <c r="BG15" i="32"/>
  <c r="BH15" i="32"/>
  <c r="BI15" i="32"/>
  <c r="BJ15" i="32"/>
  <c r="BK15" i="32"/>
  <c r="BL15" i="32"/>
  <c r="BM15" i="32"/>
  <c r="BN15" i="32"/>
  <c r="BO15" i="32"/>
  <c r="BP15" i="32"/>
  <c r="BQ15" i="32"/>
  <c r="BR15" i="32"/>
  <c r="BS15" i="32"/>
  <c r="BT15" i="32"/>
  <c r="BU15" i="32"/>
  <c r="BV15" i="32"/>
  <c r="BW15" i="32"/>
  <c r="I16" i="32"/>
  <c r="J16" i="32"/>
  <c r="K16" i="32"/>
  <c r="L16" i="32"/>
  <c r="M16" i="32"/>
  <c r="N16" i="32"/>
  <c r="O16" i="32"/>
  <c r="P16" i="32"/>
  <c r="Q16" i="32"/>
  <c r="R16" i="32"/>
  <c r="S16" i="32"/>
  <c r="T16" i="32"/>
  <c r="U16" i="32"/>
  <c r="V16" i="32"/>
  <c r="W16" i="32"/>
  <c r="X16" i="32"/>
  <c r="Y16" i="32"/>
  <c r="Z16" i="32"/>
  <c r="AA16" i="32"/>
  <c r="AB16" i="32"/>
  <c r="AC16" i="32"/>
  <c r="AD16" i="32"/>
  <c r="AE16" i="32"/>
  <c r="AF16" i="32"/>
  <c r="AG16" i="32"/>
  <c r="AH16" i="32"/>
  <c r="AI16" i="32"/>
  <c r="AJ16" i="32"/>
  <c r="AK16" i="32"/>
  <c r="AL16" i="32"/>
  <c r="AM16" i="32"/>
  <c r="AN16" i="32"/>
  <c r="AO16" i="32"/>
  <c r="AP16" i="32"/>
  <c r="AQ16" i="32"/>
  <c r="AR16" i="32"/>
  <c r="AS16" i="32"/>
  <c r="AT16" i="32"/>
  <c r="AU16" i="32"/>
  <c r="AV16" i="32"/>
  <c r="AW16" i="32"/>
  <c r="AX16" i="32"/>
  <c r="AY16" i="32"/>
  <c r="AZ16" i="32"/>
  <c r="BA16" i="32"/>
  <c r="BB16" i="32"/>
  <c r="BC16" i="32"/>
  <c r="BD16" i="32"/>
  <c r="BE16" i="32"/>
  <c r="BF16" i="32"/>
  <c r="BG16" i="32"/>
  <c r="BH16" i="32"/>
  <c r="BI16" i="32"/>
  <c r="BJ16" i="32"/>
  <c r="BK16" i="32"/>
  <c r="BL16" i="32"/>
  <c r="BM16" i="32"/>
  <c r="BN16" i="32"/>
  <c r="BO16" i="32"/>
  <c r="BP16" i="32"/>
  <c r="BQ16" i="32"/>
  <c r="BR16" i="32"/>
  <c r="BS16" i="32"/>
  <c r="BT16" i="32"/>
  <c r="BU16" i="32"/>
  <c r="BV16" i="32"/>
  <c r="BW16" i="32"/>
  <c r="I17" i="32"/>
  <c r="J17" i="32"/>
  <c r="K17" i="32"/>
  <c r="L17" i="32"/>
  <c r="M17" i="32"/>
  <c r="N17" i="32"/>
  <c r="O17" i="32"/>
  <c r="P17" i="32"/>
  <c r="Q17" i="32"/>
  <c r="R17" i="32"/>
  <c r="S17" i="32"/>
  <c r="T17" i="32"/>
  <c r="U17" i="32"/>
  <c r="V17" i="32"/>
  <c r="W17" i="32"/>
  <c r="X17" i="32"/>
  <c r="Y17" i="32"/>
  <c r="Z17" i="32"/>
  <c r="AA17" i="32"/>
  <c r="AB17" i="32"/>
  <c r="AC17" i="32"/>
  <c r="AD17" i="32"/>
  <c r="AE17" i="32"/>
  <c r="AF17" i="32"/>
  <c r="AG17" i="32"/>
  <c r="AH17" i="32"/>
  <c r="AI17" i="32"/>
  <c r="AJ17" i="32"/>
  <c r="AK17" i="32"/>
  <c r="AL17" i="32"/>
  <c r="AM17" i="32"/>
  <c r="AN17" i="32"/>
  <c r="AO17" i="32"/>
  <c r="AP17" i="32"/>
  <c r="AQ17" i="32"/>
  <c r="AR17" i="32"/>
  <c r="AS17" i="32"/>
  <c r="AT17" i="32"/>
  <c r="AU17" i="32"/>
  <c r="AV17" i="32"/>
  <c r="AW17" i="32"/>
  <c r="AX17" i="32"/>
  <c r="AY17" i="32"/>
  <c r="AZ17" i="32"/>
  <c r="BA17" i="32"/>
  <c r="BB17" i="32"/>
  <c r="BC17" i="32"/>
  <c r="BD17" i="32"/>
  <c r="BE17" i="32"/>
  <c r="BF17" i="32"/>
  <c r="BG17" i="32"/>
  <c r="BH17" i="32"/>
  <c r="BI17" i="32"/>
  <c r="BJ17" i="32"/>
  <c r="BK17" i="32"/>
  <c r="BL17" i="32"/>
  <c r="BM17" i="32"/>
  <c r="BN17" i="32"/>
  <c r="BO17" i="32"/>
  <c r="BP17" i="32"/>
  <c r="BQ17" i="32"/>
  <c r="BR17" i="32"/>
  <c r="BS17" i="32"/>
  <c r="BT17" i="32"/>
  <c r="BU17" i="32"/>
  <c r="BV17" i="32"/>
  <c r="BW17" i="32"/>
  <c r="I18" i="32"/>
  <c r="J18" i="32"/>
  <c r="K18" i="32"/>
  <c r="L18" i="32"/>
  <c r="M18" i="32"/>
  <c r="N18" i="32"/>
  <c r="O18" i="32"/>
  <c r="P18" i="32"/>
  <c r="Q18" i="32"/>
  <c r="R18" i="32"/>
  <c r="S18" i="32"/>
  <c r="T18" i="32"/>
  <c r="U18" i="32"/>
  <c r="V18" i="32"/>
  <c r="W18" i="32"/>
  <c r="X18" i="32"/>
  <c r="Y18" i="32"/>
  <c r="Z18" i="32"/>
  <c r="AA18" i="32"/>
  <c r="AB18" i="32"/>
  <c r="AC18" i="32"/>
  <c r="AD18" i="32"/>
  <c r="AE18" i="32"/>
  <c r="AF18" i="32"/>
  <c r="AG18" i="32"/>
  <c r="AH18" i="32"/>
  <c r="AI18" i="32"/>
  <c r="AJ18" i="32"/>
  <c r="AK18" i="32"/>
  <c r="AL18" i="32"/>
  <c r="AM18" i="32"/>
  <c r="AN18" i="32"/>
  <c r="AO18" i="32"/>
  <c r="AP18" i="32"/>
  <c r="AQ18" i="32"/>
  <c r="AR18" i="32"/>
  <c r="AS18" i="32"/>
  <c r="AT18" i="32"/>
  <c r="AU18" i="32"/>
  <c r="AV18" i="32"/>
  <c r="AW18" i="32"/>
  <c r="AX18" i="32"/>
  <c r="AY18" i="32"/>
  <c r="AZ18" i="32"/>
  <c r="BA18" i="32"/>
  <c r="BB18" i="32"/>
  <c r="BC18" i="32"/>
  <c r="BD18" i="32"/>
  <c r="BE18" i="32"/>
  <c r="BF18" i="32"/>
  <c r="BG18" i="32"/>
  <c r="BH18" i="32"/>
  <c r="BI18" i="32"/>
  <c r="BJ18" i="32"/>
  <c r="BK18" i="32"/>
  <c r="BL18" i="32"/>
  <c r="BM18" i="32"/>
  <c r="BN18" i="32"/>
  <c r="BO18" i="32"/>
  <c r="BP18" i="32"/>
  <c r="BQ18" i="32"/>
  <c r="BR18" i="32"/>
  <c r="BS18" i="32"/>
  <c r="BT18" i="32"/>
  <c r="BU18" i="32"/>
  <c r="BV18" i="32"/>
  <c r="BW18" i="32"/>
  <c r="I19" i="32"/>
  <c r="J19" i="32"/>
  <c r="K19" i="32"/>
  <c r="L19" i="32"/>
  <c r="M19" i="32"/>
  <c r="N19" i="32"/>
  <c r="O19" i="32"/>
  <c r="P19" i="32"/>
  <c r="Q19" i="32"/>
  <c r="R19" i="32"/>
  <c r="S19" i="32"/>
  <c r="T19" i="32"/>
  <c r="U19" i="32"/>
  <c r="V19" i="32"/>
  <c r="W19" i="32"/>
  <c r="X19" i="32"/>
  <c r="Y19" i="32"/>
  <c r="Z19" i="32"/>
  <c r="AA19" i="32"/>
  <c r="AB19" i="32"/>
  <c r="AC19" i="32"/>
  <c r="AD19" i="32"/>
  <c r="AE19" i="32"/>
  <c r="AF19" i="32"/>
  <c r="AG19" i="32"/>
  <c r="AH19" i="32"/>
  <c r="AI19" i="32"/>
  <c r="AJ19" i="32"/>
  <c r="AK19" i="32"/>
  <c r="AL19" i="32"/>
  <c r="AM19" i="32"/>
  <c r="AN19" i="32"/>
  <c r="AO19" i="32"/>
  <c r="AP19" i="32"/>
  <c r="AQ19" i="32"/>
  <c r="AR19" i="32"/>
  <c r="AS19" i="32"/>
  <c r="AT19" i="32"/>
  <c r="AU19" i="32"/>
  <c r="AV19" i="32"/>
  <c r="AW19" i="32"/>
  <c r="AX19" i="32"/>
  <c r="AY19" i="32"/>
  <c r="AZ19" i="32"/>
  <c r="BA19" i="32"/>
  <c r="BB19" i="32"/>
  <c r="BC19" i="32"/>
  <c r="BD19" i="32"/>
  <c r="BE19" i="32"/>
  <c r="BF19" i="32"/>
  <c r="BG19" i="32"/>
  <c r="BH19" i="32"/>
  <c r="BI19" i="32"/>
  <c r="BJ19" i="32"/>
  <c r="BK19" i="32"/>
  <c r="BL19" i="32"/>
  <c r="BM19" i="32"/>
  <c r="BN19" i="32"/>
  <c r="BO19" i="32"/>
  <c r="BP19" i="32"/>
  <c r="BQ19" i="32"/>
  <c r="BR19" i="32"/>
  <c r="BS19" i="32"/>
  <c r="BT19" i="32"/>
  <c r="BU19" i="32"/>
  <c r="BV19" i="32"/>
  <c r="BW19" i="32"/>
  <c r="I20" i="32"/>
  <c r="J20" i="32"/>
  <c r="K20" i="32"/>
  <c r="L20" i="32"/>
  <c r="M20" i="32"/>
  <c r="N20" i="32"/>
  <c r="O20" i="32"/>
  <c r="P20" i="32"/>
  <c r="Q20" i="32"/>
  <c r="R20" i="32"/>
  <c r="S20" i="32"/>
  <c r="T20" i="32"/>
  <c r="U20" i="32"/>
  <c r="V20" i="32"/>
  <c r="W20" i="32"/>
  <c r="X20" i="32"/>
  <c r="Y20" i="32"/>
  <c r="Z20" i="32"/>
  <c r="AA20" i="32"/>
  <c r="AB20" i="32"/>
  <c r="AC20" i="32"/>
  <c r="AD20" i="32"/>
  <c r="AE20" i="32"/>
  <c r="AF20" i="32"/>
  <c r="AG20" i="32"/>
  <c r="AH20" i="32"/>
  <c r="AI20" i="32"/>
  <c r="AJ20" i="32"/>
  <c r="AK20" i="32"/>
  <c r="AL20" i="32"/>
  <c r="AM20" i="32"/>
  <c r="AN20" i="32"/>
  <c r="AO20" i="32"/>
  <c r="AP20" i="32"/>
  <c r="AQ20" i="32"/>
  <c r="AR20" i="32"/>
  <c r="AS20" i="32"/>
  <c r="AT20" i="32"/>
  <c r="AU20" i="32"/>
  <c r="AV20" i="32"/>
  <c r="AW20" i="32"/>
  <c r="AX20" i="32"/>
  <c r="AY20" i="32"/>
  <c r="AZ20" i="32"/>
  <c r="BA20" i="32"/>
  <c r="BB20" i="32"/>
  <c r="BC20" i="32"/>
  <c r="BD20" i="32"/>
  <c r="BE20" i="32"/>
  <c r="BF20" i="32"/>
  <c r="BG20" i="32"/>
  <c r="BH20" i="32"/>
  <c r="BI20" i="32"/>
  <c r="BJ20" i="32"/>
  <c r="BK20" i="32"/>
  <c r="BL20" i="32"/>
  <c r="BM20" i="32"/>
  <c r="BN20" i="32"/>
  <c r="BO20" i="32"/>
  <c r="BP20" i="32"/>
  <c r="BQ20" i="32"/>
  <c r="BR20" i="32"/>
  <c r="BS20" i="32"/>
  <c r="BT20" i="32"/>
  <c r="BU20" i="32"/>
  <c r="BV20" i="32"/>
  <c r="BW20" i="32"/>
  <c r="I21" i="32"/>
  <c r="J21" i="32"/>
  <c r="K21" i="32"/>
  <c r="L21" i="32"/>
  <c r="M21" i="32"/>
  <c r="N21" i="32"/>
  <c r="O21" i="32"/>
  <c r="P21" i="32"/>
  <c r="Q21" i="32"/>
  <c r="R21" i="32"/>
  <c r="S21" i="32"/>
  <c r="T21" i="32"/>
  <c r="U21" i="32"/>
  <c r="V21" i="32"/>
  <c r="W21" i="32"/>
  <c r="X21" i="32"/>
  <c r="Y21" i="32"/>
  <c r="Z21" i="32"/>
  <c r="AA21" i="32"/>
  <c r="AB21" i="32"/>
  <c r="AC21" i="32"/>
  <c r="AD21" i="32"/>
  <c r="AE21" i="32"/>
  <c r="AF21" i="32"/>
  <c r="AG21" i="32"/>
  <c r="AH21" i="32"/>
  <c r="AI21" i="32"/>
  <c r="AJ21" i="32"/>
  <c r="AK21" i="32"/>
  <c r="AL21" i="32"/>
  <c r="AM21" i="32"/>
  <c r="AN21" i="32"/>
  <c r="AO21" i="32"/>
  <c r="AP21" i="32"/>
  <c r="AQ21" i="32"/>
  <c r="AR21" i="32"/>
  <c r="AS21" i="32"/>
  <c r="AT21" i="32"/>
  <c r="AU21" i="32"/>
  <c r="AV21" i="32"/>
  <c r="AW21" i="32"/>
  <c r="AX21" i="32"/>
  <c r="AY21" i="32"/>
  <c r="AZ21" i="32"/>
  <c r="BA21" i="32"/>
  <c r="BB21" i="32"/>
  <c r="BC21" i="32"/>
  <c r="BD21" i="32"/>
  <c r="BE21" i="32"/>
  <c r="BF21" i="32"/>
  <c r="BG21" i="32"/>
  <c r="BH21" i="32"/>
  <c r="BI21" i="32"/>
  <c r="BJ21" i="32"/>
  <c r="BK21" i="32"/>
  <c r="BL21" i="32"/>
  <c r="BM21" i="32"/>
  <c r="BN21" i="32"/>
  <c r="BO21" i="32"/>
  <c r="BP21" i="32"/>
  <c r="BQ21" i="32"/>
  <c r="BR21" i="32"/>
  <c r="BS21" i="32"/>
  <c r="BT21" i="32"/>
  <c r="BU21" i="32"/>
  <c r="BV21" i="32"/>
  <c r="BW21" i="32"/>
  <c r="I22" i="32"/>
  <c r="J22" i="32"/>
  <c r="K22" i="32"/>
  <c r="L22" i="32"/>
  <c r="M22" i="32"/>
  <c r="N22" i="32"/>
  <c r="O22" i="32"/>
  <c r="P22" i="32"/>
  <c r="Q22" i="32"/>
  <c r="R22" i="32"/>
  <c r="S22" i="32"/>
  <c r="T22" i="32"/>
  <c r="U22" i="32"/>
  <c r="V22" i="32"/>
  <c r="W22" i="32"/>
  <c r="X22" i="32"/>
  <c r="Y22" i="32"/>
  <c r="Z22" i="32"/>
  <c r="AA22" i="32"/>
  <c r="AB22" i="32"/>
  <c r="AC22" i="32"/>
  <c r="AD22" i="32"/>
  <c r="AE22" i="32"/>
  <c r="AF22" i="32"/>
  <c r="AG22" i="32"/>
  <c r="AH22" i="32"/>
  <c r="AI22" i="32"/>
  <c r="AJ22" i="32"/>
  <c r="AK22" i="32"/>
  <c r="AL22" i="32"/>
  <c r="AM22" i="32"/>
  <c r="AN22" i="32"/>
  <c r="AO22" i="32"/>
  <c r="AP22" i="32"/>
  <c r="AQ22" i="32"/>
  <c r="AR22" i="32"/>
  <c r="AS22" i="32"/>
  <c r="AT22" i="32"/>
  <c r="AU22" i="32"/>
  <c r="AV22" i="32"/>
  <c r="AW22" i="32"/>
  <c r="AX22" i="32"/>
  <c r="AY22" i="32"/>
  <c r="AZ22" i="32"/>
  <c r="BA22" i="32"/>
  <c r="BB22" i="32"/>
  <c r="BC22" i="32"/>
  <c r="BD22" i="32"/>
  <c r="BE22" i="32"/>
  <c r="BF22" i="32"/>
  <c r="BG22" i="32"/>
  <c r="BH22" i="32"/>
  <c r="BI22" i="32"/>
  <c r="BJ22" i="32"/>
  <c r="BK22" i="32"/>
  <c r="BL22" i="32"/>
  <c r="BM22" i="32"/>
  <c r="BN22" i="32"/>
  <c r="BO22" i="32"/>
  <c r="BP22" i="32"/>
  <c r="BQ22" i="32"/>
  <c r="BR22" i="32"/>
  <c r="BS22" i="32"/>
  <c r="BT22" i="32"/>
  <c r="BU22" i="32"/>
  <c r="BV22" i="32"/>
  <c r="BW22" i="32"/>
  <c r="I23" i="32"/>
  <c r="J23" i="32"/>
  <c r="K23" i="32"/>
  <c r="L23" i="32"/>
  <c r="M23" i="32"/>
  <c r="N23" i="32"/>
  <c r="O23" i="32"/>
  <c r="P23" i="32"/>
  <c r="Q23" i="32"/>
  <c r="R23" i="32"/>
  <c r="S23" i="32"/>
  <c r="T23" i="32"/>
  <c r="U23" i="32"/>
  <c r="V23" i="32"/>
  <c r="W23" i="32"/>
  <c r="X23" i="32"/>
  <c r="Y23" i="32"/>
  <c r="Z23" i="32"/>
  <c r="AA23" i="32"/>
  <c r="AB23" i="32"/>
  <c r="AC23" i="32"/>
  <c r="AD23" i="32"/>
  <c r="AE23" i="32"/>
  <c r="AF23" i="32"/>
  <c r="AG23" i="32"/>
  <c r="AH23" i="32"/>
  <c r="AI23" i="32"/>
  <c r="AJ23" i="32"/>
  <c r="AK23" i="32"/>
  <c r="AL23" i="32"/>
  <c r="AM23" i="32"/>
  <c r="AN23" i="32"/>
  <c r="AO23" i="32"/>
  <c r="AP23" i="32"/>
  <c r="AQ23" i="32"/>
  <c r="AR23" i="32"/>
  <c r="AS23" i="32"/>
  <c r="AT23" i="32"/>
  <c r="AU23" i="32"/>
  <c r="AV23" i="32"/>
  <c r="AW23" i="32"/>
  <c r="AX23" i="32"/>
  <c r="AY23" i="32"/>
  <c r="AZ23" i="32"/>
  <c r="BA23" i="32"/>
  <c r="BB23" i="32"/>
  <c r="BC23" i="32"/>
  <c r="BD23" i="32"/>
  <c r="BE23" i="32"/>
  <c r="BF23" i="32"/>
  <c r="BG23" i="32"/>
  <c r="BH23" i="32"/>
  <c r="BI23" i="32"/>
  <c r="BJ23" i="32"/>
  <c r="BK23" i="32"/>
  <c r="BL23" i="32"/>
  <c r="BM23" i="32"/>
  <c r="BN23" i="32"/>
  <c r="BO23" i="32"/>
  <c r="BP23" i="32"/>
  <c r="BQ23" i="32"/>
  <c r="BR23" i="32"/>
  <c r="BS23" i="32"/>
  <c r="BT23" i="32"/>
  <c r="BU23" i="32"/>
  <c r="BV23" i="32"/>
  <c r="BW23" i="32"/>
  <c r="I24" i="32"/>
  <c r="J24" i="32"/>
  <c r="K24" i="32"/>
  <c r="L24" i="32"/>
  <c r="M24" i="32"/>
  <c r="N24" i="32"/>
  <c r="O24" i="32"/>
  <c r="P24" i="32"/>
  <c r="Q24" i="32"/>
  <c r="R24" i="32"/>
  <c r="S24" i="32"/>
  <c r="T24" i="32"/>
  <c r="U24" i="32"/>
  <c r="V24" i="32"/>
  <c r="W24" i="32"/>
  <c r="X24" i="32"/>
  <c r="Y24" i="32"/>
  <c r="Z24" i="32"/>
  <c r="AA24" i="32"/>
  <c r="AB24" i="32"/>
  <c r="AC24" i="32"/>
  <c r="AD24" i="32"/>
  <c r="AE24" i="32"/>
  <c r="AF24" i="32"/>
  <c r="AG24" i="32"/>
  <c r="AH24" i="32"/>
  <c r="AI24" i="32"/>
  <c r="AJ24" i="32"/>
  <c r="AK24" i="32"/>
  <c r="AL24" i="32"/>
  <c r="AM24" i="32"/>
  <c r="AN24" i="32"/>
  <c r="AO24" i="32"/>
  <c r="AP24" i="32"/>
  <c r="AQ24" i="32"/>
  <c r="AR24" i="32"/>
  <c r="AS24" i="32"/>
  <c r="AT24" i="32"/>
  <c r="AU24" i="32"/>
  <c r="AV24" i="32"/>
  <c r="AW24" i="32"/>
  <c r="AX24" i="32"/>
  <c r="AY24" i="32"/>
  <c r="AZ24" i="32"/>
  <c r="BA24" i="32"/>
  <c r="BB24" i="32"/>
  <c r="BC24" i="32"/>
  <c r="BD24" i="32"/>
  <c r="BE24" i="32"/>
  <c r="BF24" i="32"/>
  <c r="BG24" i="32"/>
  <c r="BH24" i="32"/>
  <c r="BI24" i="32"/>
  <c r="BJ24" i="32"/>
  <c r="BK24" i="32"/>
  <c r="BL24" i="32"/>
  <c r="BM24" i="32"/>
  <c r="BN24" i="32"/>
  <c r="BO24" i="32"/>
  <c r="BP24" i="32"/>
  <c r="BQ24" i="32"/>
  <c r="BR24" i="32"/>
  <c r="BS24" i="32"/>
  <c r="BT24" i="32"/>
  <c r="BU24" i="32"/>
  <c r="BV24" i="32"/>
  <c r="BW24" i="32"/>
  <c r="I25" i="32"/>
  <c r="J25" i="32"/>
  <c r="K25" i="32"/>
  <c r="L25" i="32"/>
  <c r="M25" i="32"/>
  <c r="N25" i="32"/>
  <c r="O25" i="32"/>
  <c r="P25" i="32"/>
  <c r="Q25" i="32"/>
  <c r="R25" i="32"/>
  <c r="S25" i="32"/>
  <c r="T25" i="32"/>
  <c r="U25" i="32"/>
  <c r="V25" i="32"/>
  <c r="W25" i="32"/>
  <c r="X25" i="32"/>
  <c r="Y25" i="32"/>
  <c r="Z25" i="32"/>
  <c r="AA25" i="32"/>
  <c r="AB25" i="32"/>
  <c r="AC25" i="32"/>
  <c r="AD25" i="32"/>
  <c r="AE25" i="32"/>
  <c r="AF25" i="32"/>
  <c r="AG25" i="32"/>
  <c r="AH25" i="32"/>
  <c r="AI25" i="32"/>
  <c r="AJ25" i="32"/>
  <c r="AK25" i="32"/>
  <c r="AL25" i="32"/>
  <c r="AM25" i="32"/>
  <c r="AN25" i="32"/>
  <c r="AO25" i="32"/>
  <c r="AP25" i="32"/>
  <c r="AQ25" i="32"/>
  <c r="AR25" i="32"/>
  <c r="AS25" i="32"/>
  <c r="AT25" i="32"/>
  <c r="AU25" i="32"/>
  <c r="AV25" i="32"/>
  <c r="AW25" i="32"/>
  <c r="AX25" i="32"/>
  <c r="AY25" i="32"/>
  <c r="AZ25" i="32"/>
  <c r="BA25" i="32"/>
  <c r="BB25" i="32"/>
  <c r="BC25" i="32"/>
  <c r="BD25" i="32"/>
  <c r="BE25" i="32"/>
  <c r="BF25" i="32"/>
  <c r="BG25" i="32"/>
  <c r="BH25" i="32"/>
  <c r="BI25" i="32"/>
  <c r="BJ25" i="32"/>
  <c r="BK25" i="32"/>
  <c r="BL25" i="32"/>
  <c r="BM25" i="32"/>
  <c r="BN25" i="32"/>
  <c r="BO25" i="32"/>
  <c r="BP25" i="32"/>
  <c r="BQ25" i="32"/>
  <c r="BR25" i="32"/>
  <c r="BS25" i="32"/>
  <c r="BT25" i="32"/>
  <c r="BU25" i="32"/>
  <c r="BV25" i="32"/>
  <c r="BW25" i="32"/>
  <c r="I26" i="32"/>
  <c r="J26" i="32"/>
  <c r="K26" i="32"/>
  <c r="L26" i="32"/>
  <c r="M26" i="32"/>
  <c r="N26" i="32"/>
  <c r="O26" i="32"/>
  <c r="P26" i="32"/>
  <c r="Q26" i="32"/>
  <c r="R26" i="32"/>
  <c r="S26" i="32"/>
  <c r="T26" i="32"/>
  <c r="U26" i="32"/>
  <c r="V26" i="32"/>
  <c r="W26" i="32"/>
  <c r="X26" i="32"/>
  <c r="Y26" i="32"/>
  <c r="Z26" i="32"/>
  <c r="AA26" i="32"/>
  <c r="AB26" i="32"/>
  <c r="AC26" i="32"/>
  <c r="AD26" i="32"/>
  <c r="AE26" i="32"/>
  <c r="AF26" i="32"/>
  <c r="AG26" i="32"/>
  <c r="AH26" i="32"/>
  <c r="AI26" i="32"/>
  <c r="AJ26" i="32"/>
  <c r="AK26" i="32"/>
  <c r="AL26" i="32"/>
  <c r="AM26" i="32"/>
  <c r="AN26" i="32"/>
  <c r="AO26" i="32"/>
  <c r="AP26" i="32"/>
  <c r="AQ26" i="32"/>
  <c r="AR26" i="32"/>
  <c r="AS26" i="32"/>
  <c r="AT26" i="32"/>
  <c r="AU26" i="32"/>
  <c r="AV26" i="32"/>
  <c r="AW26" i="32"/>
  <c r="AX26" i="32"/>
  <c r="AY26" i="32"/>
  <c r="AZ26" i="32"/>
  <c r="BA26" i="32"/>
  <c r="BB26" i="32"/>
  <c r="BC26" i="32"/>
  <c r="BD26" i="32"/>
  <c r="BE26" i="32"/>
  <c r="BF26" i="32"/>
  <c r="BG26" i="32"/>
  <c r="BH26" i="32"/>
  <c r="BI26" i="32"/>
  <c r="BJ26" i="32"/>
  <c r="BK26" i="32"/>
  <c r="BL26" i="32"/>
  <c r="BM26" i="32"/>
  <c r="BN26" i="32"/>
  <c r="BO26" i="32"/>
  <c r="BP26" i="32"/>
  <c r="BQ26" i="32"/>
  <c r="BR26" i="32"/>
  <c r="BS26" i="32"/>
  <c r="BT26" i="32"/>
  <c r="BU26" i="32"/>
  <c r="BV26" i="32"/>
  <c r="BW26" i="32"/>
  <c r="I27" i="32"/>
  <c r="J27" i="32"/>
  <c r="K27" i="32"/>
  <c r="L27" i="32"/>
  <c r="M27" i="32"/>
  <c r="N27" i="32"/>
  <c r="O27" i="32"/>
  <c r="P27" i="32"/>
  <c r="Q27" i="32"/>
  <c r="R27" i="32"/>
  <c r="S27" i="32"/>
  <c r="T27" i="32"/>
  <c r="U27" i="32"/>
  <c r="V27" i="32"/>
  <c r="W27" i="32"/>
  <c r="X27" i="32"/>
  <c r="Y27" i="32"/>
  <c r="Z27" i="32"/>
  <c r="AA27" i="32"/>
  <c r="AB27" i="32"/>
  <c r="AC27" i="32"/>
  <c r="AD27" i="32"/>
  <c r="AE27" i="32"/>
  <c r="AF27" i="32"/>
  <c r="AG27" i="32"/>
  <c r="AH27" i="32"/>
  <c r="AI27" i="32"/>
  <c r="AJ27" i="32"/>
  <c r="AK27" i="32"/>
  <c r="AL27" i="32"/>
  <c r="AM27" i="32"/>
  <c r="AN27" i="32"/>
  <c r="AO27" i="32"/>
  <c r="AP27" i="32"/>
  <c r="AQ27" i="32"/>
  <c r="AR27" i="32"/>
  <c r="AS27" i="32"/>
  <c r="AT27" i="32"/>
  <c r="AU27" i="32"/>
  <c r="AV27" i="32"/>
  <c r="AW27" i="32"/>
  <c r="AX27" i="32"/>
  <c r="AY27" i="32"/>
  <c r="AZ27" i="32"/>
  <c r="BA27" i="32"/>
  <c r="BB27" i="32"/>
  <c r="BC27" i="32"/>
  <c r="BD27" i="32"/>
  <c r="BE27" i="32"/>
  <c r="BF27" i="32"/>
  <c r="BG27" i="32"/>
  <c r="BH27" i="32"/>
  <c r="BI27" i="32"/>
  <c r="BJ27" i="32"/>
  <c r="BK27" i="32"/>
  <c r="BL27" i="32"/>
  <c r="BM27" i="32"/>
  <c r="BN27" i="32"/>
  <c r="BO27" i="32"/>
  <c r="BP27" i="32"/>
  <c r="BQ27" i="32"/>
  <c r="BR27" i="32"/>
  <c r="BS27" i="32"/>
  <c r="BT27" i="32"/>
  <c r="BU27" i="32"/>
  <c r="BV27" i="32"/>
  <c r="BW27" i="32"/>
  <c r="I28" i="32"/>
  <c r="J28" i="32"/>
  <c r="K28" i="32"/>
  <c r="L28" i="32"/>
  <c r="M28" i="32"/>
  <c r="N28" i="32"/>
  <c r="O28" i="32"/>
  <c r="P28" i="32"/>
  <c r="Q28" i="32"/>
  <c r="R28" i="32"/>
  <c r="S28" i="32"/>
  <c r="T28" i="32"/>
  <c r="U28" i="32"/>
  <c r="V28" i="32"/>
  <c r="W28" i="32"/>
  <c r="X28" i="32"/>
  <c r="Y28" i="32"/>
  <c r="Z28" i="32"/>
  <c r="AA28" i="32"/>
  <c r="AB28" i="32"/>
  <c r="AC28" i="32"/>
  <c r="AD28" i="32"/>
  <c r="AE28" i="32"/>
  <c r="AF28" i="32"/>
  <c r="AG28" i="32"/>
  <c r="AH28" i="32"/>
  <c r="AI28" i="32"/>
  <c r="AJ28" i="32"/>
  <c r="AK28" i="32"/>
  <c r="AL28" i="32"/>
  <c r="AM28" i="32"/>
  <c r="AN28" i="32"/>
  <c r="AO28" i="32"/>
  <c r="AP28" i="32"/>
  <c r="AQ28" i="32"/>
  <c r="AR28" i="32"/>
  <c r="AS28" i="32"/>
  <c r="AT28" i="32"/>
  <c r="AU28" i="32"/>
  <c r="AV28" i="32"/>
  <c r="AW28" i="32"/>
  <c r="AX28" i="32"/>
  <c r="AY28" i="32"/>
  <c r="AZ28" i="32"/>
  <c r="BA28" i="32"/>
  <c r="BB28" i="32"/>
  <c r="BC28" i="32"/>
  <c r="BD28" i="32"/>
  <c r="BE28" i="32"/>
  <c r="BF28" i="32"/>
  <c r="BG28" i="32"/>
  <c r="BH28" i="32"/>
  <c r="BI28" i="32"/>
  <c r="BJ28" i="32"/>
  <c r="BK28" i="32"/>
  <c r="BL28" i="32"/>
  <c r="BM28" i="32"/>
  <c r="BN28" i="32"/>
  <c r="BO28" i="32"/>
  <c r="BP28" i="32"/>
  <c r="BQ28" i="32"/>
  <c r="BR28" i="32"/>
  <c r="BS28" i="32"/>
  <c r="BT28" i="32"/>
  <c r="BU28" i="32"/>
  <c r="BV28" i="32"/>
  <c r="BW28" i="32"/>
  <c r="I29" i="32"/>
  <c r="J29" i="32"/>
  <c r="K29" i="32"/>
  <c r="L29" i="32"/>
  <c r="M29" i="32"/>
  <c r="N29" i="32"/>
  <c r="O29" i="32"/>
  <c r="P29" i="32"/>
  <c r="Q29" i="32"/>
  <c r="R29" i="32"/>
  <c r="S29" i="32"/>
  <c r="T29" i="32"/>
  <c r="U29" i="32"/>
  <c r="V29" i="32"/>
  <c r="W29" i="32"/>
  <c r="X29" i="32"/>
  <c r="Y29" i="32"/>
  <c r="Z29" i="32"/>
  <c r="AA29" i="32"/>
  <c r="AB29" i="32"/>
  <c r="AC29" i="32"/>
  <c r="AD29" i="32"/>
  <c r="AE29" i="32"/>
  <c r="AF29" i="32"/>
  <c r="AG29" i="32"/>
  <c r="AH29" i="32"/>
  <c r="AI29" i="32"/>
  <c r="AJ29" i="32"/>
  <c r="AK29" i="32"/>
  <c r="AL29" i="32"/>
  <c r="AM29" i="32"/>
  <c r="AN29" i="32"/>
  <c r="AO29" i="32"/>
  <c r="AP29" i="32"/>
  <c r="AQ29" i="32"/>
  <c r="AR29" i="32"/>
  <c r="AS29" i="32"/>
  <c r="AT29" i="32"/>
  <c r="AU29" i="32"/>
  <c r="AV29" i="32"/>
  <c r="AW29" i="32"/>
  <c r="AX29" i="32"/>
  <c r="AY29" i="32"/>
  <c r="AZ29" i="32"/>
  <c r="BA29" i="32"/>
  <c r="BB29" i="32"/>
  <c r="BC29" i="32"/>
  <c r="BD29" i="32"/>
  <c r="BE29" i="32"/>
  <c r="BF29" i="32"/>
  <c r="BG29" i="32"/>
  <c r="BH29" i="32"/>
  <c r="BI29" i="32"/>
  <c r="BJ29" i="32"/>
  <c r="BK29" i="32"/>
  <c r="BL29" i="32"/>
  <c r="BM29" i="32"/>
  <c r="BN29" i="32"/>
  <c r="BO29" i="32"/>
  <c r="BP29" i="32"/>
  <c r="BQ29" i="32"/>
  <c r="BR29" i="32"/>
  <c r="BS29" i="32"/>
  <c r="BT29" i="32"/>
  <c r="BU29" i="32"/>
  <c r="BV29" i="32"/>
  <c r="BW29" i="32"/>
  <c r="I30" i="32"/>
  <c r="J30" i="32"/>
  <c r="K30" i="32"/>
  <c r="L30" i="32"/>
  <c r="M30" i="32"/>
  <c r="N30" i="32"/>
  <c r="O30" i="32"/>
  <c r="P30" i="32"/>
  <c r="Q30" i="32"/>
  <c r="R30" i="32"/>
  <c r="S30" i="32"/>
  <c r="T30" i="32"/>
  <c r="U30" i="32"/>
  <c r="V30" i="32"/>
  <c r="W30" i="32"/>
  <c r="X30" i="32"/>
  <c r="Y30" i="32"/>
  <c r="Z30" i="32"/>
  <c r="AA30" i="32"/>
  <c r="AB30" i="32"/>
  <c r="AC30" i="32"/>
  <c r="AD30" i="32"/>
  <c r="AE30" i="32"/>
  <c r="AF30" i="32"/>
  <c r="AG30" i="32"/>
  <c r="AH30" i="32"/>
  <c r="AI30" i="32"/>
  <c r="AJ30" i="32"/>
  <c r="AK30" i="32"/>
  <c r="AL30" i="32"/>
  <c r="AM30" i="32"/>
  <c r="AN30" i="32"/>
  <c r="AO30" i="32"/>
  <c r="AP30" i="32"/>
  <c r="AQ30" i="32"/>
  <c r="AR30" i="32"/>
  <c r="AS30" i="32"/>
  <c r="AT30" i="32"/>
  <c r="AU30" i="32"/>
  <c r="AV30" i="32"/>
  <c r="AW30" i="32"/>
  <c r="AX30" i="32"/>
  <c r="AY30" i="32"/>
  <c r="AZ30" i="32"/>
  <c r="BA30" i="32"/>
  <c r="BB30" i="32"/>
  <c r="BC30" i="32"/>
  <c r="BD30" i="32"/>
  <c r="BE30" i="32"/>
  <c r="BF30" i="32"/>
  <c r="BG30" i="32"/>
  <c r="BH30" i="32"/>
  <c r="BI30" i="32"/>
  <c r="BJ30" i="32"/>
  <c r="BK30" i="32"/>
  <c r="BL30" i="32"/>
  <c r="BM30" i="32"/>
  <c r="BN30" i="32"/>
  <c r="BO30" i="32"/>
  <c r="BP30" i="32"/>
  <c r="BQ30" i="32"/>
  <c r="BR30" i="32"/>
  <c r="BS30" i="32"/>
  <c r="BT30" i="32"/>
  <c r="BU30" i="32"/>
  <c r="BV30" i="32"/>
  <c r="BW30" i="32"/>
  <c r="I31" i="32"/>
  <c r="J31" i="32"/>
  <c r="K31" i="32"/>
  <c r="L31" i="32"/>
  <c r="M31" i="32"/>
  <c r="N31" i="32"/>
  <c r="O31" i="32"/>
  <c r="P31" i="32"/>
  <c r="Q31" i="32"/>
  <c r="R31" i="32"/>
  <c r="S31" i="32"/>
  <c r="T31" i="32"/>
  <c r="U31" i="32"/>
  <c r="V31" i="32"/>
  <c r="W31" i="32"/>
  <c r="X31" i="32"/>
  <c r="Y31" i="32"/>
  <c r="Z31" i="32"/>
  <c r="AA31" i="32"/>
  <c r="AB31" i="32"/>
  <c r="AC31" i="32"/>
  <c r="AD31" i="32"/>
  <c r="AE31" i="32"/>
  <c r="AF31" i="32"/>
  <c r="AG31" i="32"/>
  <c r="AH31" i="32"/>
  <c r="AI31" i="32"/>
  <c r="AJ31" i="32"/>
  <c r="AK31" i="32"/>
  <c r="AL31" i="32"/>
  <c r="AM31" i="32"/>
  <c r="AN31" i="32"/>
  <c r="AO31" i="32"/>
  <c r="AP31" i="32"/>
  <c r="AQ31" i="32"/>
  <c r="AR31" i="32"/>
  <c r="AS31" i="32"/>
  <c r="AT31" i="32"/>
  <c r="AU31" i="32"/>
  <c r="AV31" i="32"/>
  <c r="AW31" i="32"/>
  <c r="AX31" i="32"/>
  <c r="AY31" i="32"/>
  <c r="AZ31" i="32"/>
  <c r="BA31" i="32"/>
  <c r="BB31" i="32"/>
  <c r="BC31" i="32"/>
  <c r="BD31" i="32"/>
  <c r="BE31" i="32"/>
  <c r="BF31" i="32"/>
  <c r="BG31" i="32"/>
  <c r="BH31" i="32"/>
  <c r="BI31" i="32"/>
  <c r="BJ31" i="32"/>
  <c r="BK31" i="32"/>
  <c r="BL31" i="32"/>
  <c r="BM31" i="32"/>
  <c r="BN31" i="32"/>
  <c r="BO31" i="32"/>
  <c r="BP31" i="32"/>
  <c r="BQ31" i="32"/>
  <c r="BR31" i="32"/>
  <c r="BS31" i="32"/>
  <c r="BT31" i="32"/>
  <c r="BU31" i="32"/>
  <c r="BV31" i="32"/>
  <c r="BW31" i="32"/>
  <c r="I32" i="32"/>
  <c r="J32" i="32"/>
  <c r="K32" i="32"/>
  <c r="L32" i="32"/>
  <c r="M32" i="32"/>
  <c r="N32" i="32"/>
  <c r="O32" i="32"/>
  <c r="P32" i="32"/>
  <c r="Q32" i="32"/>
  <c r="R32" i="32"/>
  <c r="S32" i="32"/>
  <c r="T32" i="32"/>
  <c r="U32" i="32"/>
  <c r="V32" i="32"/>
  <c r="W32" i="32"/>
  <c r="X32" i="32"/>
  <c r="Y32" i="32"/>
  <c r="Z32" i="32"/>
  <c r="AA32" i="32"/>
  <c r="AB32" i="32"/>
  <c r="AC32" i="32"/>
  <c r="AD32" i="32"/>
  <c r="AE32" i="32"/>
  <c r="AF32" i="32"/>
  <c r="AG32" i="32"/>
  <c r="AH32" i="32"/>
  <c r="AI32" i="32"/>
  <c r="AJ32" i="32"/>
  <c r="AK32" i="32"/>
  <c r="AL32" i="32"/>
  <c r="AM32" i="32"/>
  <c r="AN32" i="32"/>
  <c r="AO32" i="32"/>
  <c r="AP32" i="32"/>
  <c r="AQ32" i="32"/>
  <c r="AR32" i="32"/>
  <c r="AS32" i="32"/>
  <c r="AT32" i="32"/>
  <c r="AU32" i="32"/>
  <c r="AV32" i="32"/>
  <c r="AW32" i="32"/>
  <c r="AX32" i="32"/>
  <c r="AY32" i="32"/>
  <c r="AZ32" i="32"/>
  <c r="BA32" i="32"/>
  <c r="BB32" i="32"/>
  <c r="BC32" i="32"/>
  <c r="BD32" i="32"/>
  <c r="BE32" i="32"/>
  <c r="BF32" i="32"/>
  <c r="BG32" i="32"/>
  <c r="BH32" i="32"/>
  <c r="BI32" i="32"/>
  <c r="BJ32" i="32"/>
  <c r="BK32" i="32"/>
  <c r="BL32" i="32"/>
  <c r="BM32" i="32"/>
  <c r="BN32" i="32"/>
  <c r="BO32" i="32"/>
  <c r="BP32" i="32"/>
  <c r="BQ32" i="32"/>
  <c r="BR32" i="32"/>
  <c r="BS32" i="32"/>
  <c r="BT32" i="32"/>
  <c r="BU32" i="32"/>
  <c r="BV32" i="32"/>
  <c r="BW32" i="32"/>
  <c r="I33" i="32"/>
  <c r="J33" i="32"/>
  <c r="K33" i="32"/>
  <c r="L33" i="32"/>
  <c r="M33" i="32"/>
  <c r="N33" i="32"/>
  <c r="O33" i="32"/>
  <c r="P33" i="32"/>
  <c r="Q33" i="32"/>
  <c r="R33" i="32"/>
  <c r="S33" i="32"/>
  <c r="T33" i="32"/>
  <c r="U33" i="32"/>
  <c r="V33" i="32"/>
  <c r="W33" i="32"/>
  <c r="X33" i="32"/>
  <c r="Y33" i="32"/>
  <c r="Z33" i="32"/>
  <c r="AA33" i="32"/>
  <c r="AB33" i="32"/>
  <c r="AC33" i="32"/>
  <c r="AD33" i="32"/>
  <c r="AE33" i="32"/>
  <c r="AF33" i="32"/>
  <c r="AG33" i="32"/>
  <c r="AH33" i="32"/>
  <c r="AI33" i="32"/>
  <c r="AJ33" i="32"/>
  <c r="AK33" i="32"/>
  <c r="AL33" i="32"/>
  <c r="AM33" i="32"/>
  <c r="AN33" i="32"/>
  <c r="AO33" i="32"/>
  <c r="AP33" i="32"/>
  <c r="AQ33" i="32"/>
  <c r="AR33" i="32"/>
  <c r="AS33" i="32"/>
  <c r="AT33" i="32"/>
  <c r="AU33" i="32"/>
  <c r="AV33" i="32"/>
  <c r="AW33" i="32"/>
  <c r="AX33" i="32"/>
  <c r="AY33" i="32"/>
  <c r="AZ33" i="32"/>
  <c r="BA33" i="32"/>
  <c r="BB33" i="32"/>
  <c r="BC33" i="32"/>
  <c r="BD33" i="32"/>
  <c r="BE33" i="32"/>
  <c r="BF33" i="32"/>
  <c r="BG33" i="32"/>
  <c r="BH33" i="32"/>
  <c r="BI33" i="32"/>
  <c r="BJ33" i="32"/>
  <c r="BK33" i="32"/>
  <c r="BL33" i="32"/>
  <c r="BM33" i="32"/>
  <c r="BN33" i="32"/>
  <c r="BO33" i="32"/>
  <c r="BP33" i="32"/>
  <c r="BQ33" i="32"/>
  <c r="BR33" i="32"/>
  <c r="BS33" i="32"/>
  <c r="BT33" i="32"/>
  <c r="BU33" i="32"/>
  <c r="BV33" i="32"/>
  <c r="BW33" i="32"/>
  <c r="I34" i="32"/>
  <c r="J34" i="32"/>
  <c r="K34" i="32"/>
  <c r="L34" i="32"/>
  <c r="M34" i="32"/>
  <c r="N34" i="32"/>
  <c r="O34" i="32"/>
  <c r="P34" i="32"/>
  <c r="Q34" i="32"/>
  <c r="R34" i="32"/>
  <c r="S34" i="32"/>
  <c r="T34" i="32"/>
  <c r="U34" i="32"/>
  <c r="V34" i="32"/>
  <c r="W34" i="32"/>
  <c r="X34" i="32"/>
  <c r="Y34" i="32"/>
  <c r="Z34" i="32"/>
  <c r="AA34" i="32"/>
  <c r="AB34" i="32"/>
  <c r="AC34" i="32"/>
  <c r="AD34" i="32"/>
  <c r="AE34" i="32"/>
  <c r="AF34" i="32"/>
  <c r="AG34" i="32"/>
  <c r="AH34" i="32"/>
  <c r="AI34" i="32"/>
  <c r="AJ34" i="32"/>
  <c r="AK34" i="32"/>
  <c r="AL34" i="32"/>
  <c r="AM34" i="32"/>
  <c r="AN34" i="32"/>
  <c r="AO34" i="32"/>
  <c r="AP34" i="32"/>
  <c r="AQ34" i="32"/>
  <c r="AR34" i="32"/>
  <c r="AS34" i="32"/>
  <c r="AT34" i="32"/>
  <c r="AU34" i="32"/>
  <c r="AV34" i="32"/>
  <c r="AW34" i="32"/>
  <c r="AX34" i="32"/>
  <c r="AY34" i="32"/>
  <c r="AZ34" i="32"/>
  <c r="BA34" i="32"/>
  <c r="BB34" i="32"/>
  <c r="BC34" i="32"/>
  <c r="BD34" i="32"/>
  <c r="BE34" i="32"/>
  <c r="BF34" i="32"/>
  <c r="BG34" i="32"/>
  <c r="BH34" i="32"/>
  <c r="BI34" i="32"/>
  <c r="BJ34" i="32"/>
  <c r="BK34" i="32"/>
  <c r="BL34" i="32"/>
  <c r="BM34" i="32"/>
  <c r="BN34" i="32"/>
  <c r="BO34" i="32"/>
  <c r="BP34" i="32"/>
  <c r="BQ34" i="32"/>
  <c r="BR34" i="32"/>
  <c r="BS34" i="32"/>
  <c r="BT34" i="32"/>
  <c r="BU34" i="32"/>
  <c r="BV34" i="32"/>
  <c r="BW34" i="32"/>
  <c r="I35" i="32"/>
  <c r="J35" i="32"/>
  <c r="K35" i="32"/>
  <c r="L35" i="32"/>
  <c r="M35" i="32"/>
  <c r="N35" i="32"/>
  <c r="O35" i="32"/>
  <c r="P35" i="32"/>
  <c r="Q35" i="32"/>
  <c r="R35" i="32"/>
  <c r="S35" i="32"/>
  <c r="T35" i="32"/>
  <c r="U35" i="32"/>
  <c r="V35" i="32"/>
  <c r="W35" i="32"/>
  <c r="X35" i="32"/>
  <c r="Y35" i="32"/>
  <c r="Z35" i="32"/>
  <c r="AA35" i="32"/>
  <c r="AB35" i="32"/>
  <c r="AC35" i="32"/>
  <c r="AD35" i="32"/>
  <c r="AE35" i="32"/>
  <c r="AF35" i="32"/>
  <c r="AG35" i="32"/>
  <c r="AH35" i="32"/>
  <c r="AI35" i="32"/>
  <c r="AJ35" i="32"/>
  <c r="AK35" i="32"/>
  <c r="AL35" i="32"/>
  <c r="AM35" i="32"/>
  <c r="AN35" i="32"/>
  <c r="AO35" i="32"/>
  <c r="AP35" i="32"/>
  <c r="AQ35" i="32"/>
  <c r="AR35" i="32"/>
  <c r="AS35" i="32"/>
  <c r="AT35" i="32"/>
  <c r="AU35" i="32"/>
  <c r="AV35" i="32"/>
  <c r="AW35" i="32"/>
  <c r="AX35" i="32"/>
  <c r="AY35" i="32"/>
  <c r="AZ35" i="32"/>
  <c r="BA35" i="32"/>
  <c r="BB35" i="32"/>
  <c r="BC35" i="32"/>
  <c r="BD35" i="32"/>
  <c r="BE35" i="32"/>
  <c r="BF35" i="32"/>
  <c r="BG35" i="32"/>
  <c r="BH35" i="32"/>
  <c r="BI35" i="32"/>
  <c r="BJ35" i="32"/>
  <c r="BK35" i="32"/>
  <c r="BL35" i="32"/>
  <c r="BM35" i="32"/>
  <c r="BN35" i="32"/>
  <c r="BO35" i="32"/>
  <c r="BP35" i="32"/>
  <c r="BQ35" i="32"/>
  <c r="BR35" i="32"/>
  <c r="BS35" i="32"/>
  <c r="BT35" i="32"/>
  <c r="BU35" i="32"/>
  <c r="BV35" i="32"/>
  <c r="BW35" i="32"/>
  <c r="I36" i="32"/>
  <c r="J36" i="32"/>
  <c r="K36" i="32"/>
  <c r="L36" i="32"/>
  <c r="M36" i="32"/>
  <c r="N36" i="32"/>
  <c r="O36" i="32"/>
  <c r="P36" i="32"/>
  <c r="Q36" i="32"/>
  <c r="R36" i="32"/>
  <c r="S36" i="32"/>
  <c r="T36" i="32"/>
  <c r="U36" i="32"/>
  <c r="V36" i="32"/>
  <c r="W36" i="32"/>
  <c r="X36" i="32"/>
  <c r="Y36" i="32"/>
  <c r="Z36" i="32"/>
  <c r="AA36" i="32"/>
  <c r="AB36" i="32"/>
  <c r="AC36" i="32"/>
  <c r="AD36" i="32"/>
  <c r="AE36" i="32"/>
  <c r="AF36" i="32"/>
  <c r="AG36" i="32"/>
  <c r="AH36" i="32"/>
  <c r="AI36" i="32"/>
  <c r="AJ36" i="32"/>
  <c r="AK36" i="32"/>
  <c r="AL36" i="32"/>
  <c r="AM36" i="32"/>
  <c r="AN36" i="32"/>
  <c r="AO36" i="32"/>
  <c r="AP36" i="32"/>
  <c r="AQ36" i="32"/>
  <c r="AR36" i="32"/>
  <c r="AS36" i="32"/>
  <c r="AT36" i="32"/>
  <c r="AU36" i="32"/>
  <c r="AV36" i="32"/>
  <c r="AW36" i="32"/>
  <c r="AX36" i="32"/>
  <c r="AY36" i="32"/>
  <c r="AZ36" i="32"/>
  <c r="BA36" i="32"/>
  <c r="BB36" i="32"/>
  <c r="BC36" i="32"/>
  <c r="BD36" i="32"/>
  <c r="BE36" i="32"/>
  <c r="BF36" i="32"/>
  <c r="BG36" i="32"/>
  <c r="BH36" i="32"/>
  <c r="BI36" i="32"/>
  <c r="BJ36" i="32"/>
  <c r="BK36" i="32"/>
  <c r="BL36" i="32"/>
  <c r="BM36" i="32"/>
  <c r="BN36" i="32"/>
  <c r="BO36" i="32"/>
  <c r="BP36" i="32"/>
  <c r="BQ36" i="32"/>
  <c r="BR36" i="32"/>
  <c r="BS36" i="32"/>
  <c r="BT36" i="32"/>
  <c r="BU36" i="32"/>
  <c r="BV36" i="32"/>
  <c r="BW36" i="32"/>
  <c r="I37" i="32"/>
  <c r="J37" i="32"/>
  <c r="K37" i="32"/>
  <c r="L37" i="32"/>
  <c r="M37" i="32"/>
  <c r="N37" i="32"/>
  <c r="O37" i="32"/>
  <c r="P37" i="32"/>
  <c r="Q37" i="32"/>
  <c r="R37" i="32"/>
  <c r="S37" i="32"/>
  <c r="T37" i="32"/>
  <c r="U37" i="32"/>
  <c r="V37" i="32"/>
  <c r="W37" i="32"/>
  <c r="X37" i="32"/>
  <c r="Y37" i="32"/>
  <c r="Z37" i="32"/>
  <c r="AA37" i="32"/>
  <c r="AB37" i="32"/>
  <c r="AC37" i="32"/>
  <c r="AD37" i="32"/>
  <c r="AE37" i="32"/>
  <c r="AF37" i="32"/>
  <c r="AG37" i="32"/>
  <c r="AH37" i="32"/>
  <c r="AI37" i="32"/>
  <c r="AJ37" i="32"/>
  <c r="AK37" i="32"/>
  <c r="AL37" i="32"/>
  <c r="AM37" i="32"/>
  <c r="AN37" i="32"/>
  <c r="AO37" i="32"/>
  <c r="AP37" i="32"/>
  <c r="AQ37" i="32"/>
  <c r="AR37" i="32"/>
  <c r="AS37" i="32"/>
  <c r="AT37" i="32"/>
  <c r="AU37" i="32"/>
  <c r="AV37" i="32"/>
  <c r="AW37" i="32"/>
  <c r="AX37" i="32"/>
  <c r="AY37" i="32"/>
  <c r="AZ37" i="32"/>
  <c r="BA37" i="32"/>
  <c r="BB37" i="32"/>
  <c r="BC37" i="32"/>
  <c r="BD37" i="32"/>
  <c r="BE37" i="32"/>
  <c r="BF37" i="32"/>
  <c r="BG37" i="32"/>
  <c r="BH37" i="32"/>
  <c r="BI37" i="32"/>
  <c r="BJ37" i="32"/>
  <c r="BK37" i="32"/>
  <c r="BL37" i="32"/>
  <c r="BM37" i="32"/>
  <c r="BN37" i="32"/>
  <c r="BO37" i="32"/>
  <c r="BP37" i="32"/>
  <c r="BQ37" i="32"/>
  <c r="BR37" i="32"/>
  <c r="BS37" i="32"/>
  <c r="BT37" i="32"/>
  <c r="BU37" i="32"/>
  <c r="BV37" i="32"/>
  <c r="BW37" i="32"/>
  <c r="I38" i="32"/>
  <c r="J38" i="32"/>
  <c r="K38" i="32"/>
  <c r="L38" i="32"/>
  <c r="M38" i="32"/>
  <c r="N38" i="32"/>
  <c r="O38" i="32"/>
  <c r="P38" i="32"/>
  <c r="Q38" i="32"/>
  <c r="R38" i="32"/>
  <c r="S38" i="32"/>
  <c r="T38" i="32"/>
  <c r="U38" i="32"/>
  <c r="V38" i="32"/>
  <c r="W38" i="32"/>
  <c r="X38" i="32"/>
  <c r="Y38" i="32"/>
  <c r="Z38" i="32"/>
  <c r="AA38" i="32"/>
  <c r="AB38" i="32"/>
  <c r="AC38" i="32"/>
  <c r="AD38" i="32"/>
  <c r="AE38" i="32"/>
  <c r="AF38" i="32"/>
  <c r="AG38" i="32"/>
  <c r="AH38" i="32"/>
  <c r="AI38" i="32"/>
  <c r="AJ38" i="32"/>
  <c r="AK38" i="32"/>
  <c r="AL38" i="32"/>
  <c r="AM38" i="32"/>
  <c r="AN38" i="32"/>
  <c r="AO38" i="32"/>
  <c r="AP38" i="32"/>
  <c r="AQ38" i="32"/>
  <c r="AR38" i="32"/>
  <c r="AS38" i="32"/>
  <c r="AT38" i="32"/>
  <c r="AU38" i="32"/>
  <c r="AV38" i="32"/>
  <c r="AW38" i="32"/>
  <c r="AX38" i="32"/>
  <c r="AY38" i="32"/>
  <c r="AZ38" i="32"/>
  <c r="BA38" i="32"/>
  <c r="BB38" i="32"/>
  <c r="BC38" i="32"/>
  <c r="BD38" i="32"/>
  <c r="BE38" i="32"/>
  <c r="BF38" i="32"/>
  <c r="BG38" i="32"/>
  <c r="BH38" i="32"/>
  <c r="BI38" i="32"/>
  <c r="BJ38" i="32"/>
  <c r="BK38" i="32"/>
  <c r="BL38" i="32"/>
  <c r="BM38" i="32"/>
  <c r="BN38" i="32"/>
  <c r="BO38" i="32"/>
  <c r="BP38" i="32"/>
  <c r="BQ38" i="32"/>
  <c r="BR38" i="32"/>
  <c r="BS38" i="32"/>
  <c r="BT38" i="32"/>
  <c r="BU38" i="32"/>
  <c r="BV38" i="32"/>
  <c r="BW38" i="32"/>
  <c r="I39" i="32"/>
  <c r="J39" i="32"/>
  <c r="K39" i="32"/>
  <c r="L39" i="32"/>
  <c r="M39" i="32"/>
  <c r="N39" i="32"/>
  <c r="O39" i="32"/>
  <c r="P39" i="32"/>
  <c r="Q39" i="32"/>
  <c r="R39" i="32"/>
  <c r="S39" i="32"/>
  <c r="T39" i="32"/>
  <c r="U39" i="32"/>
  <c r="V39" i="32"/>
  <c r="W39" i="32"/>
  <c r="X39" i="32"/>
  <c r="Y39" i="32"/>
  <c r="Z39" i="32"/>
  <c r="AA39" i="32"/>
  <c r="AB39" i="32"/>
  <c r="AC39" i="32"/>
  <c r="AD39" i="32"/>
  <c r="AE39" i="32"/>
  <c r="AF39" i="32"/>
  <c r="AG39" i="32"/>
  <c r="AH39" i="32"/>
  <c r="AI39" i="32"/>
  <c r="AJ39" i="32"/>
  <c r="AK39" i="32"/>
  <c r="AL39" i="32"/>
  <c r="AM39" i="32"/>
  <c r="AN39" i="32"/>
  <c r="AO39" i="32"/>
  <c r="AP39" i="32"/>
  <c r="AQ39" i="32"/>
  <c r="AR39" i="32"/>
  <c r="AS39" i="32"/>
  <c r="AT39" i="32"/>
  <c r="AU39" i="32"/>
  <c r="AV39" i="32"/>
  <c r="AW39" i="32"/>
  <c r="AX39" i="32"/>
  <c r="AY39" i="32"/>
  <c r="AZ39" i="32"/>
  <c r="BA39" i="32"/>
  <c r="BB39" i="32"/>
  <c r="BC39" i="32"/>
  <c r="BD39" i="32"/>
  <c r="BE39" i="32"/>
  <c r="BF39" i="32"/>
  <c r="BG39" i="32"/>
  <c r="BH39" i="32"/>
  <c r="BI39" i="32"/>
  <c r="BJ39" i="32"/>
  <c r="BK39" i="32"/>
  <c r="BL39" i="32"/>
  <c r="BM39" i="32"/>
  <c r="BN39" i="32"/>
  <c r="BO39" i="32"/>
  <c r="BP39" i="32"/>
  <c r="BQ39" i="32"/>
  <c r="BR39" i="32"/>
  <c r="BS39" i="32"/>
  <c r="BT39" i="32"/>
  <c r="BU39" i="32"/>
  <c r="BV39" i="32"/>
  <c r="BW39" i="32"/>
  <c r="I40" i="32"/>
  <c r="J40" i="32"/>
  <c r="K40" i="32"/>
  <c r="L40" i="32"/>
  <c r="M40" i="32"/>
  <c r="N40" i="32"/>
  <c r="O40" i="32"/>
  <c r="P40" i="32"/>
  <c r="Q40" i="32"/>
  <c r="R40" i="32"/>
  <c r="S40" i="32"/>
  <c r="T40" i="32"/>
  <c r="U40" i="32"/>
  <c r="V40" i="32"/>
  <c r="W40" i="32"/>
  <c r="X40" i="32"/>
  <c r="Y40" i="32"/>
  <c r="Z40" i="32"/>
  <c r="AA40" i="32"/>
  <c r="AB40" i="32"/>
  <c r="AC40" i="32"/>
  <c r="AD40" i="32"/>
  <c r="AE40" i="32"/>
  <c r="AF40" i="32"/>
  <c r="AG40" i="32"/>
  <c r="AH40" i="32"/>
  <c r="AI40" i="32"/>
  <c r="AJ40" i="32"/>
  <c r="AK40" i="32"/>
  <c r="AL40" i="32"/>
  <c r="AM40" i="32"/>
  <c r="AN40" i="32"/>
  <c r="AO40" i="32"/>
  <c r="AP40" i="32"/>
  <c r="AQ40" i="32"/>
  <c r="AR40" i="32"/>
  <c r="AS40" i="32"/>
  <c r="AT40" i="32"/>
  <c r="AU40" i="32"/>
  <c r="AV40" i="32"/>
  <c r="AW40" i="32"/>
  <c r="AX40" i="32"/>
  <c r="AY40" i="32"/>
  <c r="AZ40" i="32"/>
  <c r="BA40" i="32"/>
  <c r="BB40" i="32"/>
  <c r="BC40" i="32"/>
  <c r="BD40" i="32"/>
  <c r="BE40" i="32"/>
  <c r="BF40" i="32"/>
  <c r="BG40" i="32"/>
  <c r="BH40" i="32"/>
  <c r="BI40" i="32"/>
  <c r="BJ40" i="32"/>
  <c r="BK40" i="32"/>
  <c r="BL40" i="32"/>
  <c r="BM40" i="32"/>
  <c r="BN40" i="32"/>
  <c r="BO40" i="32"/>
  <c r="BP40" i="32"/>
  <c r="BQ40" i="32"/>
  <c r="BR40" i="32"/>
  <c r="BS40" i="32"/>
  <c r="BT40" i="32"/>
  <c r="BU40" i="32"/>
  <c r="BV40" i="32"/>
  <c r="BW40" i="32"/>
  <c r="I41" i="32"/>
  <c r="J41" i="32"/>
  <c r="K41" i="32"/>
  <c r="L41" i="32"/>
  <c r="M41" i="32"/>
  <c r="N41" i="32"/>
  <c r="O41" i="32"/>
  <c r="P41" i="32"/>
  <c r="Q41" i="32"/>
  <c r="R41" i="32"/>
  <c r="S41" i="32"/>
  <c r="T41" i="32"/>
  <c r="U41" i="32"/>
  <c r="V41" i="32"/>
  <c r="W41" i="32"/>
  <c r="X41" i="32"/>
  <c r="Y41" i="32"/>
  <c r="Z41" i="32"/>
  <c r="AA41" i="32"/>
  <c r="AB41" i="32"/>
  <c r="AC41" i="32"/>
  <c r="AD41" i="32"/>
  <c r="AE41" i="32"/>
  <c r="AF41" i="32"/>
  <c r="AG41" i="32"/>
  <c r="AH41" i="32"/>
  <c r="AI41" i="32"/>
  <c r="AJ41" i="32"/>
  <c r="AK41" i="32"/>
  <c r="AL41" i="32"/>
  <c r="AM41" i="32"/>
  <c r="AN41" i="32"/>
  <c r="AO41" i="32"/>
  <c r="AP41" i="32"/>
  <c r="AQ41" i="32"/>
  <c r="AR41" i="32"/>
  <c r="AS41" i="32"/>
  <c r="AT41" i="32"/>
  <c r="AU41" i="32"/>
  <c r="AV41" i="32"/>
  <c r="AW41" i="32"/>
  <c r="AX41" i="32"/>
  <c r="AY41" i="32"/>
  <c r="AZ41" i="32"/>
  <c r="BA41" i="32"/>
  <c r="BB41" i="32"/>
  <c r="BC41" i="32"/>
  <c r="BD41" i="32"/>
  <c r="BE41" i="32"/>
  <c r="BF41" i="32"/>
  <c r="BG41" i="32"/>
  <c r="BH41" i="32"/>
  <c r="BI41" i="32"/>
  <c r="BJ41" i="32"/>
  <c r="BK41" i="32"/>
  <c r="BL41" i="32"/>
  <c r="BM41" i="32"/>
  <c r="BN41" i="32"/>
  <c r="BO41" i="32"/>
  <c r="BP41" i="32"/>
  <c r="BQ41" i="32"/>
  <c r="BR41" i="32"/>
  <c r="BS41" i="32"/>
  <c r="BT41" i="32"/>
  <c r="BU41" i="32"/>
  <c r="BV41" i="32"/>
  <c r="BW41" i="32"/>
  <c r="I43" i="32"/>
  <c r="J43" i="32"/>
  <c r="K43" i="32"/>
  <c r="L43" i="32"/>
  <c r="M43" i="32"/>
  <c r="N43" i="32"/>
  <c r="O43" i="32"/>
  <c r="P43" i="32"/>
  <c r="Q43" i="32"/>
  <c r="R43" i="32"/>
  <c r="S43" i="32"/>
  <c r="T43" i="32"/>
  <c r="U43" i="32"/>
  <c r="V43" i="32"/>
  <c r="W43" i="32"/>
  <c r="X43" i="32"/>
  <c r="Y43" i="32"/>
  <c r="Z43" i="32"/>
  <c r="AA43" i="32"/>
  <c r="AB43" i="32"/>
  <c r="AC43" i="32"/>
  <c r="AD43" i="32"/>
  <c r="AE43" i="32"/>
  <c r="AF43" i="32"/>
  <c r="AG43" i="32"/>
  <c r="AH43" i="32"/>
  <c r="AI43" i="32"/>
  <c r="AJ43" i="32"/>
  <c r="AK43" i="32"/>
  <c r="AL43" i="32"/>
  <c r="AM43" i="32"/>
  <c r="AN43" i="32"/>
  <c r="AO43" i="32"/>
  <c r="AP43" i="32"/>
  <c r="AQ43" i="32"/>
  <c r="AR43" i="32"/>
  <c r="AS43" i="32"/>
  <c r="AT43" i="32"/>
  <c r="AU43" i="32"/>
  <c r="AV43" i="32"/>
  <c r="AW43" i="32"/>
  <c r="AX43" i="32"/>
  <c r="AY43" i="32"/>
  <c r="AZ43" i="32"/>
  <c r="BA43" i="32"/>
  <c r="BB43" i="32"/>
  <c r="BC43" i="32"/>
  <c r="BD43" i="32"/>
  <c r="BE43" i="32"/>
  <c r="BF43" i="32"/>
  <c r="BG43" i="32"/>
  <c r="BH43" i="32"/>
  <c r="BI43" i="32"/>
  <c r="BJ43" i="32"/>
  <c r="BK43" i="32"/>
  <c r="BL43" i="32"/>
  <c r="BM43" i="32"/>
  <c r="BN43" i="32"/>
  <c r="BO43" i="32"/>
  <c r="BP43" i="32"/>
  <c r="BQ43" i="32"/>
  <c r="BR43" i="32"/>
  <c r="BS43" i="32"/>
  <c r="BT43" i="32"/>
  <c r="BU43" i="32"/>
  <c r="BV43" i="32"/>
  <c r="BW43" i="32"/>
  <c r="I49" i="32"/>
  <c r="J49" i="32"/>
  <c r="K49" i="32"/>
  <c r="L49" i="32"/>
  <c r="M49" i="32"/>
  <c r="N49" i="32"/>
  <c r="O49" i="32"/>
  <c r="P49" i="32"/>
  <c r="Q49" i="32"/>
  <c r="R49" i="32"/>
  <c r="S49" i="32"/>
  <c r="T49" i="32"/>
  <c r="U49" i="32"/>
  <c r="V49" i="32"/>
  <c r="W49" i="32"/>
  <c r="X49" i="32"/>
  <c r="Y49" i="32"/>
  <c r="Z49" i="32"/>
  <c r="AA49" i="32"/>
  <c r="AB49" i="32"/>
  <c r="AC49" i="32"/>
  <c r="AD49" i="32"/>
  <c r="AE49" i="32"/>
  <c r="AF49" i="32"/>
  <c r="AG49" i="32"/>
  <c r="AH49" i="32"/>
  <c r="AI49" i="32"/>
  <c r="AJ49" i="32"/>
  <c r="AK49" i="32"/>
  <c r="AL49" i="32"/>
  <c r="AM49" i="32"/>
  <c r="AN49" i="32"/>
  <c r="AO49" i="32"/>
  <c r="AP49" i="32"/>
  <c r="AQ49" i="32"/>
  <c r="AR49" i="32"/>
  <c r="AS49" i="32"/>
  <c r="AT49" i="32"/>
  <c r="AU49" i="32"/>
  <c r="AV49" i="32"/>
  <c r="AW49" i="32"/>
  <c r="AX49" i="32"/>
  <c r="AY49" i="32"/>
  <c r="AZ49" i="32"/>
  <c r="BA49" i="32"/>
  <c r="BB49" i="32"/>
  <c r="BC49" i="32"/>
  <c r="BD49" i="32"/>
  <c r="BE49" i="32"/>
  <c r="BF49" i="32"/>
  <c r="BG49" i="32"/>
  <c r="BH49" i="32"/>
  <c r="BI49" i="32"/>
  <c r="BJ49" i="32"/>
  <c r="BK49" i="32"/>
  <c r="BL49" i="32"/>
  <c r="BM49" i="32"/>
  <c r="BN49" i="32"/>
  <c r="BO49" i="32"/>
  <c r="BP49" i="32"/>
  <c r="BQ49" i="32"/>
  <c r="BR49" i="32"/>
  <c r="BS49" i="32"/>
  <c r="BT49" i="32"/>
  <c r="BU49" i="32"/>
  <c r="BV49" i="32"/>
  <c r="BW49" i="32"/>
  <c r="I50" i="32"/>
  <c r="J50" i="32"/>
  <c r="K50" i="32"/>
  <c r="L50" i="32"/>
  <c r="M50" i="32"/>
  <c r="N50" i="32"/>
  <c r="O50" i="32"/>
  <c r="P50" i="32"/>
  <c r="Q50" i="32"/>
  <c r="R50" i="32"/>
  <c r="S50" i="32"/>
  <c r="T50" i="32"/>
  <c r="U50" i="32"/>
  <c r="V50" i="32"/>
  <c r="W50" i="32"/>
  <c r="X50" i="32"/>
  <c r="Y50" i="32"/>
  <c r="Z50" i="32"/>
  <c r="AA50" i="32"/>
  <c r="AB50" i="32"/>
  <c r="AC50" i="32"/>
  <c r="AD50" i="32"/>
  <c r="AE50" i="32"/>
  <c r="AF50" i="32"/>
  <c r="AG50" i="32"/>
  <c r="AH50" i="32"/>
  <c r="AI50" i="32"/>
  <c r="AJ50" i="32"/>
  <c r="AK50" i="32"/>
  <c r="AL50" i="32"/>
  <c r="AM50" i="32"/>
  <c r="AN50" i="32"/>
  <c r="AO50" i="32"/>
  <c r="AP50" i="32"/>
  <c r="AQ50" i="32"/>
  <c r="AR50" i="32"/>
  <c r="AS50" i="32"/>
  <c r="AT50" i="32"/>
  <c r="AU50" i="32"/>
  <c r="AV50" i="32"/>
  <c r="AW50" i="32"/>
  <c r="AX50" i="32"/>
  <c r="AY50" i="32"/>
  <c r="AZ50" i="32"/>
  <c r="BA50" i="32"/>
  <c r="BB50" i="32"/>
  <c r="BC50" i="32"/>
  <c r="BD50" i="32"/>
  <c r="BE50" i="32"/>
  <c r="BF50" i="32"/>
  <c r="BG50" i="32"/>
  <c r="BH50" i="32"/>
  <c r="BI50" i="32"/>
  <c r="BJ50" i="32"/>
  <c r="BK50" i="32"/>
  <c r="BL50" i="32"/>
  <c r="BM50" i="32"/>
  <c r="BN50" i="32"/>
  <c r="BO50" i="32"/>
  <c r="BP50" i="32"/>
  <c r="BQ50" i="32"/>
  <c r="BR50" i="32"/>
  <c r="BS50" i="32"/>
  <c r="BT50" i="32"/>
  <c r="BU50" i="32"/>
  <c r="BV50" i="32"/>
  <c r="BW50" i="32"/>
  <c r="I51" i="32"/>
  <c r="J51" i="32"/>
  <c r="K51" i="32"/>
  <c r="L51" i="32"/>
  <c r="M51" i="32"/>
  <c r="N51" i="32"/>
  <c r="O51" i="32"/>
  <c r="P51" i="32"/>
  <c r="Q51" i="32"/>
  <c r="R51" i="32"/>
  <c r="S51" i="32"/>
  <c r="T51" i="32"/>
  <c r="U51" i="32"/>
  <c r="V51" i="32"/>
  <c r="W51" i="32"/>
  <c r="X51" i="32"/>
  <c r="Y51" i="32"/>
  <c r="Z51" i="32"/>
  <c r="AA51" i="32"/>
  <c r="AB51" i="32"/>
  <c r="AC51" i="32"/>
  <c r="AD51" i="32"/>
  <c r="AE51" i="32"/>
  <c r="AF51" i="32"/>
  <c r="AG51" i="32"/>
  <c r="AH51" i="32"/>
  <c r="AI51" i="32"/>
  <c r="AJ51" i="32"/>
  <c r="AK51" i="32"/>
  <c r="AL51" i="32"/>
  <c r="AM51" i="32"/>
  <c r="AN51" i="32"/>
  <c r="AO51" i="32"/>
  <c r="AP51" i="32"/>
  <c r="AQ51" i="32"/>
  <c r="AR51" i="32"/>
  <c r="AS51" i="32"/>
  <c r="AT51" i="32"/>
  <c r="AU51" i="32"/>
  <c r="AV51" i="32"/>
  <c r="AW51" i="32"/>
  <c r="AX51" i="32"/>
  <c r="AY51" i="32"/>
  <c r="AZ51" i="32"/>
  <c r="BA51" i="32"/>
  <c r="BB51" i="32"/>
  <c r="BC51" i="32"/>
  <c r="BD51" i="32"/>
  <c r="BE51" i="32"/>
  <c r="BF51" i="32"/>
  <c r="BG51" i="32"/>
  <c r="BH51" i="32"/>
  <c r="BI51" i="32"/>
  <c r="BJ51" i="32"/>
  <c r="BK51" i="32"/>
  <c r="BL51" i="32"/>
  <c r="BM51" i="32"/>
  <c r="BN51" i="32"/>
  <c r="BO51" i="32"/>
  <c r="BP51" i="32"/>
  <c r="BQ51" i="32"/>
  <c r="BR51" i="32"/>
  <c r="BS51" i="32"/>
  <c r="BT51" i="32"/>
  <c r="BU51" i="32"/>
  <c r="BV51" i="32"/>
  <c r="BW51" i="32"/>
  <c r="I52" i="32"/>
  <c r="J52" i="32"/>
  <c r="K52" i="32"/>
  <c r="L52" i="32"/>
  <c r="M52" i="32"/>
  <c r="N52" i="32"/>
  <c r="O52" i="32"/>
  <c r="P52" i="32"/>
  <c r="Q52" i="32"/>
  <c r="R52" i="32"/>
  <c r="S52" i="32"/>
  <c r="T52" i="32"/>
  <c r="U52" i="32"/>
  <c r="V52" i="32"/>
  <c r="W52" i="32"/>
  <c r="X52" i="32"/>
  <c r="Y52" i="32"/>
  <c r="Z52" i="32"/>
  <c r="AA52" i="32"/>
  <c r="AB52" i="32"/>
  <c r="AC52" i="32"/>
  <c r="AD52" i="32"/>
  <c r="AE52" i="32"/>
  <c r="AF52" i="32"/>
  <c r="AG52" i="32"/>
  <c r="AH52" i="32"/>
  <c r="AI52" i="32"/>
  <c r="AJ52" i="32"/>
  <c r="AK52" i="32"/>
  <c r="AL52" i="32"/>
  <c r="AM52" i="32"/>
  <c r="AN52" i="32"/>
  <c r="AO52" i="32"/>
  <c r="AP52" i="32"/>
  <c r="AQ52" i="32"/>
  <c r="AR52" i="32"/>
  <c r="AS52" i="32"/>
  <c r="AT52" i="32"/>
  <c r="AU52" i="32"/>
  <c r="AV52" i="32"/>
  <c r="AW52" i="32"/>
  <c r="AX52" i="32"/>
  <c r="AY52" i="32"/>
  <c r="AZ52" i="32"/>
  <c r="BA52" i="32"/>
  <c r="BB52" i="32"/>
  <c r="BC52" i="32"/>
  <c r="BD52" i="32"/>
  <c r="BE52" i="32"/>
  <c r="BF52" i="32"/>
  <c r="BG52" i="32"/>
  <c r="BH52" i="32"/>
  <c r="BI52" i="32"/>
  <c r="BJ52" i="32"/>
  <c r="BK52" i="32"/>
  <c r="BL52" i="32"/>
  <c r="BM52" i="32"/>
  <c r="BN52" i="32"/>
  <c r="BO52" i="32"/>
  <c r="BP52" i="32"/>
  <c r="BQ52" i="32"/>
  <c r="BR52" i="32"/>
  <c r="BS52" i="32"/>
  <c r="BT52" i="32"/>
  <c r="BU52" i="32"/>
  <c r="BV52" i="32"/>
  <c r="BW52" i="32"/>
  <c r="I53" i="32"/>
  <c r="J53" i="32"/>
  <c r="K53" i="32"/>
  <c r="L53" i="32"/>
  <c r="M53" i="32"/>
  <c r="N53" i="32"/>
  <c r="O53" i="32"/>
  <c r="P53" i="32"/>
  <c r="Q53" i="32"/>
  <c r="R53" i="32"/>
  <c r="S53" i="32"/>
  <c r="T53" i="32"/>
  <c r="U53" i="32"/>
  <c r="V53" i="32"/>
  <c r="W53" i="32"/>
  <c r="X53" i="32"/>
  <c r="Y53" i="32"/>
  <c r="Z53" i="32"/>
  <c r="AA53" i="32"/>
  <c r="AB53" i="32"/>
  <c r="AC53" i="32"/>
  <c r="AD53" i="32"/>
  <c r="AE53" i="32"/>
  <c r="AF53" i="32"/>
  <c r="AG53" i="32"/>
  <c r="AH53" i="32"/>
  <c r="AI53" i="32"/>
  <c r="AJ53" i="32"/>
  <c r="AK53" i="32"/>
  <c r="AL53" i="32"/>
  <c r="AM53" i="32"/>
  <c r="AN53" i="32"/>
  <c r="AO53" i="32"/>
  <c r="AP53" i="32"/>
  <c r="AQ53" i="32"/>
  <c r="AR53" i="32"/>
  <c r="AS53" i="32"/>
  <c r="AT53" i="32"/>
  <c r="AU53" i="32"/>
  <c r="AV53" i="32"/>
  <c r="AW53" i="32"/>
  <c r="AX53" i="32"/>
  <c r="AY53" i="32"/>
  <c r="AZ53" i="32"/>
  <c r="BA53" i="32"/>
  <c r="BB53" i="32"/>
  <c r="BC53" i="32"/>
  <c r="BD53" i="32"/>
  <c r="BE53" i="32"/>
  <c r="BF53" i="32"/>
  <c r="BG53" i="32"/>
  <c r="BH53" i="32"/>
  <c r="BI53" i="32"/>
  <c r="BJ53" i="32"/>
  <c r="BK53" i="32"/>
  <c r="BL53" i="32"/>
  <c r="BM53" i="32"/>
  <c r="BN53" i="32"/>
  <c r="BO53" i="32"/>
  <c r="BP53" i="32"/>
  <c r="BQ53" i="32"/>
  <c r="BR53" i="32"/>
  <c r="BS53" i="32"/>
  <c r="BT53" i="32"/>
  <c r="BU53" i="32"/>
  <c r="BV53" i="32"/>
  <c r="BW53" i="32"/>
  <c r="I54" i="32"/>
  <c r="J54" i="32"/>
  <c r="K54" i="32"/>
  <c r="L54" i="32"/>
  <c r="M54" i="32"/>
  <c r="N54" i="32"/>
  <c r="O54" i="32"/>
  <c r="P54" i="32"/>
  <c r="Q54" i="32"/>
  <c r="R54" i="32"/>
  <c r="S54" i="32"/>
  <c r="T54" i="32"/>
  <c r="U54" i="32"/>
  <c r="V54" i="32"/>
  <c r="W54" i="32"/>
  <c r="X54" i="32"/>
  <c r="Y54" i="32"/>
  <c r="Z54" i="32"/>
  <c r="AA54" i="32"/>
  <c r="AB54" i="32"/>
  <c r="AC54" i="32"/>
  <c r="AD54" i="32"/>
  <c r="AE54" i="32"/>
  <c r="AF54" i="32"/>
  <c r="AG54" i="32"/>
  <c r="AH54" i="32"/>
  <c r="AI54" i="32"/>
  <c r="AJ54" i="32"/>
  <c r="AK54" i="32"/>
  <c r="AL54" i="32"/>
  <c r="AM54" i="32"/>
  <c r="AN54" i="32"/>
  <c r="AO54" i="32"/>
  <c r="AP54" i="32"/>
  <c r="AQ54" i="32"/>
  <c r="AR54" i="32"/>
  <c r="AS54" i="32"/>
  <c r="AT54" i="32"/>
  <c r="AU54" i="32"/>
  <c r="AV54" i="32"/>
  <c r="AW54" i="32"/>
  <c r="AX54" i="32"/>
  <c r="AY54" i="32"/>
  <c r="AZ54" i="32"/>
  <c r="BA54" i="32"/>
  <c r="BB54" i="32"/>
  <c r="BC54" i="32"/>
  <c r="BD54" i="32"/>
  <c r="BE54" i="32"/>
  <c r="BF54" i="32"/>
  <c r="BG54" i="32"/>
  <c r="BH54" i="32"/>
  <c r="BI54" i="32"/>
  <c r="BJ54" i="32"/>
  <c r="BK54" i="32"/>
  <c r="BL54" i="32"/>
  <c r="BM54" i="32"/>
  <c r="BN54" i="32"/>
  <c r="BO54" i="32"/>
  <c r="BP54" i="32"/>
  <c r="BQ54" i="32"/>
  <c r="BR54" i="32"/>
  <c r="BS54" i="32"/>
  <c r="BT54" i="32"/>
  <c r="BU54" i="32"/>
  <c r="BV54" i="32"/>
  <c r="BW54" i="32"/>
  <c r="I55" i="32"/>
  <c r="J55" i="32"/>
  <c r="K55" i="32"/>
  <c r="L55" i="32"/>
  <c r="M55" i="32"/>
  <c r="N55" i="32"/>
  <c r="O55" i="32"/>
  <c r="P55" i="32"/>
  <c r="Q55" i="32"/>
  <c r="R55" i="32"/>
  <c r="S55" i="32"/>
  <c r="T55" i="32"/>
  <c r="U55" i="32"/>
  <c r="V55" i="32"/>
  <c r="W55" i="32"/>
  <c r="X55" i="32"/>
  <c r="Y55" i="32"/>
  <c r="Z55" i="32"/>
  <c r="AA55" i="32"/>
  <c r="AB55" i="32"/>
  <c r="AC55" i="32"/>
  <c r="AD55" i="32"/>
  <c r="AE55" i="32"/>
  <c r="AF55" i="32"/>
  <c r="AG55" i="32"/>
  <c r="AH55" i="32"/>
  <c r="AI55" i="32"/>
  <c r="AJ55" i="32"/>
  <c r="AK55" i="32"/>
  <c r="AL55" i="32"/>
  <c r="AM55" i="32"/>
  <c r="AN55" i="32"/>
  <c r="AO55" i="32"/>
  <c r="AP55" i="32"/>
  <c r="AQ55" i="32"/>
  <c r="AR55" i="32"/>
  <c r="AS55" i="32"/>
  <c r="AT55" i="32"/>
  <c r="AU55" i="32"/>
  <c r="AV55" i="32"/>
  <c r="AW55" i="32"/>
  <c r="AX55" i="32"/>
  <c r="AY55" i="32"/>
  <c r="AZ55" i="32"/>
  <c r="BA55" i="32"/>
  <c r="BB55" i="32"/>
  <c r="BC55" i="32"/>
  <c r="BD55" i="32"/>
  <c r="BE55" i="32"/>
  <c r="BF55" i="32"/>
  <c r="BG55" i="32"/>
  <c r="BH55" i="32"/>
  <c r="BI55" i="32"/>
  <c r="BJ55" i="32"/>
  <c r="BK55" i="32"/>
  <c r="BL55" i="32"/>
  <c r="BM55" i="32"/>
  <c r="BN55" i="32"/>
  <c r="BO55" i="32"/>
  <c r="BP55" i="32"/>
  <c r="BQ55" i="32"/>
  <c r="BR55" i="32"/>
  <c r="BS55" i="32"/>
  <c r="BT55" i="32"/>
  <c r="BU55" i="32"/>
  <c r="BV55" i="32"/>
  <c r="BW55" i="32"/>
  <c r="I56" i="32"/>
  <c r="J56" i="32"/>
  <c r="K56" i="32"/>
  <c r="L56" i="32"/>
  <c r="M56" i="32"/>
  <c r="N56" i="32"/>
  <c r="O56" i="32"/>
  <c r="P56" i="32"/>
  <c r="Q56" i="32"/>
  <c r="R56" i="32"/>
  <c r="S56" i="32"/>
  <c r="T56" i="32"/>
  <c r="U56" i="32"/>
  <c r="V56" i="32"/>
  <c r="W56" i="32"/>
  <c r="X56" i="32"/>
  <c r="Y56" i="32"/>
  <c r="Z56" i="32"/>
  <c r="AA56" i="32"/>
  <c r="AB56" i="32"/>
  <c r="AC56" i="32"/>
  <c r="AD56" i="32"/>
  <c r="AE56" i="32"/>
  <c r="AF56" i="32"/>
  <c r="AG56" i="32"/>
  <c r="AH56" i="32"/>
  <c r="AI56" i="32"/>
  <c r="AJ56" i="32"/>
  <c r="AK56" i="32"/>
  <c r="AL56" i="32"/>
  <c r="AM56" i="32"/>
  <c r="AN56" i="32"/>
  <c r="AO56" i="32"/>
  <c r="AP56" i="32"/>
  <c r="AQ56" i="32"/>
  <c r="AR56" i="32"/>
  <c r="AS56" i="32"/>
  <c r="AT56" i="32"/>
  <c r="AU56" i="32"/>
  <c r="AV56" i="32"/>
  <c r="AW56" i="32"/>
  <c r="AX56" i="32"/>
  <c r="AY56" i="32"/>
  <c r="AZ56" i="32"/>
  <c r="BA56" i="32"/>
  <c r="BB56" i="32"/>
  <c r="BC56" i="32"/>
  <c r="BD56" i="32"/>
  <c r="BE56" i="32"/>
  <c r="BF56" i="32"/>
  <c r="BG56" i="32"/>
  <c r="BH56" i="32"/>
  <c r="BI56" i="32"/>
  <c r="BJ56" i="32"/>
  <c r="BK56" i="32"/>
  <c r="BL56" i="32"/>
  <c r="BM56" i="32"/>
  <c r="BN56" i="32"/>
  <c r="BO56" i="32"/>
  <c r="BP56" i="32"/>
  <c r="BQ56" i="32"/>
  <c r="BR56" i="32"/>
  <c r="BS56" i="32"/>
  <c r="BT56" i="32"/>
  <c r="BU56" i="32"/>
  <c r="BV56" i="32"/>
  <c r="BW56" i="32"/>
  <c r="I57" i="32"/>
  <c r="J57" i="32"/>
  <c r="K57" i="32"/>
  <c r="L57" i="32"/>
  <c r="M57" i="32"/>
  <c r="N57" i="32"/>
  <c r="O57" i="32"/>
  <c r="P57" i="32"/>
  <c r="Q57" i="32"/>
  <c r="R57" i="32"/>
  <c r="S57" i="32"/>
  <c r="T57" i="32"/>
  <c r="U57" i="32"/>
  <c r="V57" i="32"/>
  <c r="W57" i="32"/>
  <c r="X57" i="32"/>
  <c r="Y57" i="32"/>
  <c r="Z57" i="32"/>
  <c r="AA57" i="32"/>
  <c r="AB57" i="32"/>
  <c r="AC57" i="32"/>
  <c r="AD57" i="32"/>
  <c r="AE57" i="32"/>
  <c r="AF57" i="32"/>
  <c r="AG57" i="32"/>
  <c r="AH57" i="32"/>
  <c r="AI57" i="32"/>
  <c r="AJ57" i="32"/>
  <c r="AK57" i="32"/>
  <c r="AL57" i="32"/>
  <c r="AM57" i="32"/>
  <c r="AN57" i="32"/>
  <c r="AO57" i="32"/>
  <c r="AP57" i="32"/>
  <c r="AQ57" i="32"/>
  <c r="AR57" i="32"/>
  <c r="AS57" i="32"/>
  <c r="AT57" i="32"/>
  <c r="AU57" i="32"/>
  <c r="AV57" i="32"/>
  <c r="AW57" i="32"/>
  <c r="AX57" i="32"/>
  <c r="AY57" i="32"/>
  <c r="AZ57" i="32"/>
  <c r="BA57" i="32"/>
  <c r="BB57" i="32"/>
  <c r="BC57" i="32"/>
  <c r="BD57" i="32"/>
  <c r="BE57" i="32"/>
  <c r="BF57" i="32"/>
  <c r="BG57" i="32"/>
  <c r="BH57" i="32"/>
  <c r="BI57" i="32"/>
  <c r="BJ57" i="32"/>
  <c r="BK57" i="32"/>
  <c r="BL57" i="32"/>
  <c r="BM57" i="32"/>
  <c r="BN57" i="32"/>
  <c r="BO57" i="32"/>
  <c r="BP57" i="32"/>
  <c r="BQ57" i="32"/>
  <c r="BR57" i="32"/>
  <c r="BS57" i="32"/>
  <c r="BT57" i="32"/>
  <c r="BU57" i="32"/>
  <c r="BV57" i="32"/>
  <c r="BW57" i="32"/>
  <c r="I58" i="32"/>
  <c r="J58" i="32"/>
  <c r="K58" i="32"/>
  <c r="L58" i="32"/>
  <c r="M58" i="32"/>
  <c r="N58" i="32"/>
  <c r="O58" i="32"/>
  <c r="P58" i="32"/>
  <c r="Q58" i="32"/>
  <c r="R58" i="32"/>
  <c r="S58" i="32"/>
  <c r="T58" i="32"/>
  <c r="U58" i="32"/>
  <c r="V58" i="32"/>
  <c r="W58" i="32"/>
  <c r="X58" i="32"/>
  <c r="Y58" i="32"/>
  <c r="Z58" i="32"/>
  <c r="AA58" i="32"/>
  <c r="AB58" i="32"/>
  <c r="AC58" i="32"/>
  <c r="AD58" i="32"/>
  <c r="AE58" i="32"/>
  <c r="AF58" i="32"/>
  <c r="AG58" i="32"/>
  <c r="AH58" i="32"/>
  <c r="AI58" i="32"/>
  <c r="AJ58" i="32"/>
  <c r="AK58" i="32"/>
  <c r="AL58" i="32"/>
  <c r="AM58" i="32"/>
  <c r="AN58" i="32"/>
  <c r="AO58" i="32"/>
  <c r="AP58" i="32"/>
  <c r="AQ58" i="32"/>
  <c r="AR58" i="32"/>
  <c r="AS58" i="32"/>
  <c r="AT58" i="32"/>
  <c r="AU58" i="32"/>
  <c r="AV58" i="32"/>
  <c r="AW58" i="32"/>
  <c r="AX58" i="32"/>
  <c r="AY58" i="32"/>
  <c r="AZ58" i="32"/>
  <c r="BA58" i="32"/>
  <c r="BB58" i="32"/>
  <c r="BC58" i="32"/>
  <c r="BD58" i="32"/>
  <c r="BE58" i="32"/>
  <c r="BF58" i="32"/>
  <c r="BG58" i="32"/>
  <c r="BH58" i="32"/>
  <c r="BI58" i="32"/>
  <c r="BJ58" i="32"/>
  <c r="BK58" i="32"/>
  <c r="BL58" i="32"/>
  <c r="BM58" i="32"/>
  <c r="BN58" i="32"/>
  <c r="BO58" i="32"/>
  <c r="BP58" i="32"/>
  <c r="BQ58" i="32"/>
  <c r="BR58" i="32"/>
  <c r="BS58" i="32"/>
  <c r="BT58" i="32"/>
  <c r="BU58" i="32"/>
  <c r="BV58" i="32"/>
  <c r="BW58" i="32"/>
  <c r="H14" i="35" l="1"/>
  <c r="H10" i="35"/>
  <c r="H18" i="35"/>
  <c r="H17" i="35"/>
  <c r="BU48" i="31"/>
  <c r="BG63" i="31"/>
  <c r="BV48" i="31"/>
  <c r="Q48" i="31"/>
  <c r="AS63" i="31"/>
  <c r="AE63" i="31"/>
  <c r="BL63" i="31"/>
  <c r="BJ63" i="31"/>
  <c r="AX63" i="31"/>
  <c r="AW48" i="31"/>
  <c r="AL48" i="31"/>
  <c r="AK48" i="31"/>
  <c r="AJ48" i="31"/>
  <c r="W48" i="31"/>
  <c r="AI63" i="31"/>
  <c r="V48" i="31"/>
  <c r="X63" i="31"/>
  <c r="J48" i="31"/>
  <c r="BX48" i="31"/>
  <c r="I48" i="31"/>
  <c r="BW48" i="31"/>
  <c r="H48" i="31"/>
  <c r="BM63" i="31"/>
  <c r="BC63" i="31"/>
  <c r="AH63" i="31"/>
  <c r="AV48" i="31"/>
  <c r="U48" i="31"/>
  <c r="BB63" i="31"/>
  <c r="G63" i="31"/>
  <c r="AU48" i="31"/>
  <c r="T48" i="31"/>
  <c r="AZ63" i="31"/>
  <c r="AA63" i="31"/>
  <c r="F63" i="31"/>
  <c r="BN48" i="31"/>
  <c r="AT48" i="31"/>
  <c r="S48" i="31"/>
  <c r="AY63" i="31"/>
  <c r="Z63" i="31"/>
  <c r="R48" i="31"/>
  <c r="BK48" i="31"/>
  <c r="BQ63" i="31"/>
  <c r="BI48" i="31"/>
  <c r="AO63" i="31"/>
  <c r="BH48" i="31"/>
  <c r="AN63" i="31"/>
  <c r="AF48" i="31"/>
  <c r="M63" i="31"/>
  <c r="BP63" i="31"/>
  <c r="L63" i="31"/>
  <c r="BO63" i="31"/>
  <c r="BA63" i="31"/>
  <c r="AM63" i="31"/>
  <c r="Y63" i="31"/>
  <c r="K63" i="31"/>
  <c r="BT48" i="31"/>
  <c r="BF48" i="31"/>
  <c r="AR48" i="31"/>
  <c r="AD48" i="31"/>
  <c r="AG63" i="31"/>
  <c r="BE48" i="31"/>
  <c r="AQ48" i="31"/>
  <c r="AC48" i="31"/>
  <c r="BR48" i="31"/>
  <c r="BD48" i="31"/>
  <c r="AP48" i="31"/>
  <c r="AB48" i="31"/>
  <c r="N48" i="31"/>
  <c r="P63" i="31"/>
  <c r="BS48" i="31"/>
  <c r="O48" i="31"/>
  <c r="H48" i="30"/>
  <c r="H58" i="29"/>
  <c r="F18" i="63"/>
  <c r="F17" i="63"/>
  <c r="F16" i="63"/>
  <c r="F15" i="63"/>
  <c r="F14" i="63"/>
  <c r="H48" i="28"/>
  <c r="BH58" i="61"/>
  <c r="BI58" i="61"/>
  <c r="BJ58" i="61"/>
  <c r="BK58" i="61"/>
  <c r="BL58" i="61"/>
  <c r="BM58" i="61"/>
  <c r="BN58" i="61"/>
  <c r="BO58" i="61"/>
  <c r="BP58" i="61"/>
  <c r="BQ58" i="61"/>
  <c r="BR58" i="61"/>
  <c r="BS58" i="61"/>
  <c r="BT58" i="61"/>
  <c r="BU58" i="61"/>
  <c r="BV58" i="61"/>
  <c r="BW58" i="61"/>
  <c r="BG58" i="61"/>
  <c r="BF58" i="61"/>
  <c r="V58" i="61" s="1"/>
  <c r="Q48" i="30" l="1"/>
  <c r="D58" i="29"/>
  <c r="D5" i="31"/>
  <c r="E5" i="31"/>
  <c r="D6" i="31"/>
  <c r="E6" i="31"/>
  <c r="D7" i="31"/>
  <c r="E7" i="31"/>
  <c r="D8" i="31"/>
  <c r="E8" i="31"/>
  <c r="D9" i="31"/>
  <c r="E9" i="31"/>
  <c r="D10" i="31"/>
  <c r="E10" i="31"/>
  <c r="D11" i="31"/>
  <c r="E11" i="31"/>
  <c r="D12" i="31"/>
  <c r="E12" i="31"/>
  <c r="D13" i="31"/>
  <c r="E13" i="31"/>
  <c r="D14" i="31"/>
  <c r="E14" i="31"/>
  <c r="D15" i="31"/>
  <c r="E15" i="31"/>
  <c r="D16" i="31"/>
  <c r="E16" i="31"/>
  <c r="D17" i="31"/>
  <c r="E17" i="31"/>
  <c r="D18" i="31"/>
  <c r="E18" i="31"/>
  <c r="D19" i="31"/>
  <c r="E19" i="31"/>
  <c r="D20" i="31"/>
  <c r="E20" i="31"/>
  <c r="D21" i="31"/>
  <c r="E21" i="31"/>
  <c r="D22" i="31"/>
  <c r="E22" i="31"/>
  <c r="D23" i="31"/>
  <c r="E23" i="31"/>
  <c r="D24" i="31"/>
  <c r="E24" i="31"/>
  <c r="D25" i="31"/>
  <c r="E25" i="31"/>
  <c r="D26" i="31"/>
  <c r="E26" i="31"/>
  <c r="D27" i="31"/>
  <c r="E27" i="31"/>
  <c r="D28" i="31"/>
  <c r="E28" i="31"/>
  <c r="D29" i="31"/>
  <c r="E29" i="31"/>
  <c r="D30" i="31"/>
  <c r="E30" i="31"/>
  <c r="D31" i="31"/>
  <c r="E31" i="31"/>
  <c r="D32" i="31"/>
  <c r="E32" i="31"/>
  <c r="D33" i="31"/>
  <c r="E33" i="31"/>
  <c r="D34" i="31"/>
  <c r="E34" i="31"/>
  <c r="D35" i="31"/>
  <c r="E35" i="31"/>
  <c r="D36" i="31"/>
  <c r="E36" i="31"/>
  <c r="D37" i="31"/>
  <c r="E37" i="31"/>
  <c r="D38" i="31"/>
  <c r="E38" i="31"/>
  <c r="D39" i="31"/>
  <c r="E39" i="31"/>
  <c r="D40" i="31"/>
  <c r="E40" i="31"/>
  <c r="D41" i="31"/>
  <c r="E41" i="31"/>
  <c r="D43" i="31"/>
  <c r="E43" i="31"/>
  <c r="D49" i="31"/>
  <c r="E49" i="31"/>
  <c r="D50" i="31"/>
  <c r="E50" i="31"/>
  <c r="D51" i="31"/>
  <c r="E51" i="31"/>
  <c r="D52" i="31"/>
  <c r="E52" i="31"/>
  <c r="D53" i="31"/>
  <c r="E53" i="31"/>
  <c r="D54" i="31"/>
  <c r="E54" i="31"/>
  <c r="D55" i="31"/>
  <c r="E55" i="31"/>
  <c r="D56" i="31"/>
  <c r="E56" i="31"/>
  <c r="W49" i="61"/>
  <c r="W50" i="61"/>
  <c r="W51" i="61"/>
  <c r="W52" i="61"/>
  <c r="W53" i="61"/>
  <c r="W54" i="61"/>
  <c r="W55" i="61"/>
  <c r="W56" i="61"/>
  <c r="W58" i="61"/>
  <c r="AO49" i="61"/>
  <c r="AO50" i="61"/>
  <c r="AO51" i="61"/>
  <c r="AO52" i="61"/>
  <c r="AO53" i="61"/>
  <c r="AO54" i="61"/>
  <c r="AO55" i="61"/>
  <c r="AO56" i="61"/>
  <c r="AO58" i="61"/>
  <c r="AC6" i="61"/>
  <c r="R66" i="31" l="1"/>
  <c r="AF66" i="31"/>
  <c r="AT66" i="31"/>
  <c r="BH66" i="31"/>
  <c r="BV66" i="31"/>
  <c r="V66" i="31"/>
  <c r="AJ66" i="31"/>
  <c r="AX66" i="31"/>
  <c r="BL66" i="31"/>
  <c r="I66" i="31"/>
  <c r="Y66" i="31"/>
  <c r="AM66" i="31"/>
  <c r="BA66" i="31"/>
  <c r="BO66" i="31"/>
  <c r="L66" i="31"/>
  <c r="Z66" i="31"/>
  <c r="BB66" i="31"/>
  <c r="BP66" i="31"/>
  <c r="M66" i="31"/>
  <c r="AO66" i="31"/>
  <c r="BQ66" i="31"/>
  <c r="N66" i="31"/>
  <c r="AB66" i="31"/>
  <c r="AP66" i="31"/>
  <c r="BD66" i="31"/>
  <c r="BR66" i="31"/>
  <c r="O66" i="31"/>
  <c r="H66" i="31"/>
  <c r="AN66" i="31"/>
  <c r="AA66" i="31"/>
  <c r="BC66" i="31"/>
  <c r="W66" i="31"/>
  <c r="AK66" i="31"/>
  <c r="AY66" i="31"/>
  <c r="BM66" i="31"/>
  <c r="K66" i="31"/>
  <c r="BU66" i="31"/>
  <c r="BN66" i="31"/>
  <c r="T66" i="31"/>
  <c r="J66" i="31"/>
  <c r="AU66" i="31"/>
  <c r="BT66" i="31"/>
  <c r="BF66" i="31"/>
  <c r="S66" i="31"/>
  <c r="AI66" i="31"/>
  <c r="AD66" i="31"/>
  <c r="G66" i="31"/>
  <c r="BS66" i="31"/>
  <c r="BJ66" i="31"/>
  <c r="AQ66" i="31"/>
  <c r="AC66" i="31"/>
  <c r="BG66" i="31"/>
  <c r="AZ66" i="31"/>
  <c r="F66" i="31"/>
  <c r="AS66" i="31"/>
  <c r="AL66" i="31"/>
  <c r="BW66" i="31"/>
  <c r="AE66" i="31"/>
  <c r="X66" i="31"/>
  <c r="BI66" i="31"/>
  <c r="Q66" i="31"/>
  <c r="BK66" i="31"/>
  <c r="AG66" i="31"/>
  <c r="AW66" i="31"/>
  <c r="AR66" i="31"/>
  <c r="U66" i="31"/>
  <c r="P66" i="31"/>
  <c r="BX66" i="31"/>
  <c r="BE66" i="31"/>
  <c r="AV66" i="31"/>
  <c r="AH66" i="31"/>
  <c r="J14" i="63"/>
  <c r="J15" i="63"/>
  <c r="J16" i="63"/>
  <c r="J17" i="63"/>
  <c r="J18" i="63"/>
  <c r="BZ48" i="28"/>
  <c r="CO48" i="61"/>
  <c r="CN48" i="61"/>
  <c r="CM48" i="61"/>
  <c r="CL48" i="61"/>
  <c r="CK48" i="61"/>
  <c r="CJ48" i="61"/>
  <c r="CI48" i="61"/>
  <c r="CH48" i="61"/>
  <c r="CG48" i="61"/>
  <c r="CF48" i="61"/>
  <c r="CE48" i="61"/>
  <c r="CD48" i="61"/>
  <c r="CC48" i="61"/>
  <c r="CB48" i="61"/>
  <c r="CA48" i="61"/>
  <c r="BZ48" i="61"/>
  <c r="BY48" i="61"/>
  <c r="BX48" i="61"/>
  <c r="BE48" i="61"/>
  <c r="BD48" i="61"/>
  <c r="BC48" i="61"/>
  <c r="BB48" i="61"/>
  <c r="BA48" i="61"/>
  <c r="AZ48" i="61"/>
  <c r="AY48" i="61"/>
  <c r="AX48" i="61"/>
  <c r="AW48" i="61"/>
  <c r="AV48" i="61"/>
  <c r="AU48" i="61"/>
  <c r="AT48" i="61"/>
  <c r="AS48" i="61"/>
  <c r="AR48" i="61"/>
  <c r="AQ48" i="61"/>
  <c r="AP48" i="61"/>
  <c r="AO48" i="61"/>
  <c r="AN48" i="61"/>
  <c r="V48" i="61"/>
  <c r="AM48" i="61"/>
  <c r="AL48" i="61"/>
  <c r="AK48" i="61"/>
  <c r="AJ48" i="61"/>
  <c r="AI48" i="61"/>
  <c r="AH48" i="61"/>
  <c r="AG48" i="61"/>
  <c r="AF48" i="61"/>
  <c r="AE48" i="61"/>
  <c r="AD48" i="61"/>
  <c r="AC48" i="61"/>
  <c r="AB48" i="61"/>
  <c r="AA48" i="61"/>
  <c r="Z48" i="61"/>
  <c r="Y48" i="61"/>
  <c r="X48" i="61"/>
  <c r="W48" i="61"/>
  <c r="BE41" i="61"/>
  <c r="BE40" i="61"/>
  <c r="BE39" i="61"/>
  <c r="BE38" i="61"/>
  <c r="BE37" i="61"/>
  <c r="BE36" i="61"/>
  <c r="BE35" i="61"/>
  <c r="BE34" i="61"/>
  <c r="BE33" i="61"/>
  <c r="BE32" i="61"/>
  <c r="BE31" i="61"/>
  <c r="BE30" i="61"/>
  <c r="BE29" i="61"/>
  <c r="BE28" i="61"/>
  <c r="BE27" i="61"/>
  <c r="BE26" i="61"/>
  <c r="BE25" i="61"/>
  <c r="BE24" i="61"/>
  <c r="BE23" i="61"/>
  <c r="BE22" i="61"/>
  <c r="BE21" i="61"/>
  <c r="BE20" i="61"/>
  <c r="BE19" i="61"/>
  <c r="BE18" i="61"/>
  <c r="BE17" i="61"/>
  <c r="BE16" i="61"/>
  <c r="BE15" i="61"/>
  <c r="BE14" i="61"/>
  <c r="BE13" i="61"/>
  <c r="BE12" i="61"/>
  <c r="BE11" i="61"/>
  <c r="BE10" i="61"/>
  <c r="BE9" i="61"/>
  <c r="BE8" i="61"/>
  <c r="BE7" i="61"/>
  <c r="BE6" i="61"/>
  <c r="AP6" i="61"/>
  <c r="AQ6" i="61"/>
  <c r="AR6" i="61"/>
  <c r="AS6" i="61"/>
  <c r="AT6" i="61"/>
  <c r="AU6" i="61"/>
  <c r="AV6" i="61"/>
  <c r="AW6" i="61"/>
  <c r="AX6" i="61"/>
  <c r="AY6" i="61"/>
  <c r="AZ6" i="61"/>
  <c r="BA6" i="61"/>
  <c r="BB6" i="61"/>
  <c r="BC6" i="61"/>
  <c r="BD6" i="61"/>
  <c r="AP7" i="61"/>
  <c r="AQ7" i="61"/>
  <c r="AR7" i="61"/>
  <c r="AS7" i="61"/>
  <c r="AT7" i="61"/>
  <c r="AU7" i="61"/>
  <c r="AV7" i="61"/>
  <c r="AW7" i="61"/>
  <c r="AX7" i="61"/>
  <c r="AY7" i="61"/>
  <c r="AZ7" i="61"/>
  <c r="BA7" i="61"/>
  <c r="BB7" i="61"/>
  <c r="BC7" i="61"/>
  <c r="BD7" i="61"/>
  <c r="AP8" i="61"/>
  <c r="AQ8" i="61"/>
  <c r="AR8" i="61"/>
  <c r="AS8" i="61"/>
  <c r="AT8" i="61"/>
  <c r="AU8" i="61"/>
  <c r="AV8" i="61"/>
  <c r="AW8" i="61"/>
  <c r="AX8" i="61"/>
  <c r="AY8" i="61"/>
  <c r="AZ8" i="61"/>
  <c r="BA8" i="61"/>
  <c r="BB8" i="61"/>
  <c r="BC8" i="61"/>
  <c r="BD8" i="61"/>
  <c r="AP9" i="61"/>
  <c r="AQ9" i="61"/>
  <c r="AR9" i="61"/>
  <c r="AS9" i="61"/>
  <c r="AT9" i="61"/>
  <c r="AU9" i="61"/>
  <c r="AV9" i="61"/>
  <c r="AW9" i="61"/>
  <c r="AX9" i="61"/>
  <c r="AY9" i="61"/>
  <c r="AZ9" i="61"/>
  <c r="BA9" i="61"/>
  <c r="BB9" i="61"/>
  <c r="BC9" i="61"/>
  <c r="BD9" i="61"/>
  <c r="AP10" i="61"/>
  <c r="AQ10" i="61"/>
  <c r="AR10" i="61"/>
  <c r="AS10" i="61"/>
  <c r="AT10" i="61"/>
  <c r="AU10" i="61"/>
  <c r="AV10" i="61"/>
  <c r="AW10" i="61"/>
  <c r="AX10" i="61"/>
  <c r="AY10" i="61"/>
  <c r="AZ10" i="61"/>
  <c r="BA10" i="61"/>
  <c r="BB10" i="61"/>
  <c r="BC10" i="61"/>
  <c r="BD10" i="61"/>
  <c r="AP11" i="61"/>
  <c r="AQ11" i="61"/>
  <c r="AR11" i="61"/>
  <c r="AS11" i="61"/>
  <c r="AT11" i="61"/>
  <c r="AU11" i="61"/>
  <c r="AV11" i="61"/>
  <c r="AW11" i="61"/>
  <c r="AX11" i="61"/>
  <c r="AY11" i="61"/>
  <c r="AZ11" i="61"/>
  <c r="BA11" i="61"/>
  <c r="BB11" i="61"/>
  <c r="BC11" i="61"/>
  <c r="BD11" i="61"/>
  <c r="AP12" i="61"/>
  <c r="AQ12" i="61"/>
  <c r="AR12" i="61"/>
  <c r="AS12" i="61"/>
  <c r="AT12" i="61"/>
  <c r="AU12" i="61"/>
  <c r="AV12" i="61"/>
  <c r="AW12" i="61"/>
  <c r="AX12" i="61"/>
  <c r="AY12" i="61"/>
  <c r="AZ12" i="61"/>
  <c r="BA12" i="61"/>
  <c r="BB12" i="61"/>
  <c r="BC12" i="61"/>
  <c r="BD12" i="61"/>
  <c r="AP13" i="61"/>
  <c r="AQ13" i="61"/>
  <c r="AR13" i="61"/>
  <c r="AS13" i="61"/>
  <c r="AT13" i="61"/>
  <c r="AU13" i="61"/>
  <c r="AV13" i="61"/>
  <c r="AW13" i="61"/>
  <c r="AX13" i="61"/>
  <c r="AY13" i="61"/>
  <c r="AZ13" i="61"/>
  <c r="BA13" i="61"/>
  <c r="BB13" i="61"/>
  <c r="BC13" i="61"/>
  <c r="BD13" i="61"/>
  <c r="AP14" i="61"/>
  <c r="AQ14" i="61"/>
  <c r="AR14" i="61"/>
  <c r="AS14" i="61"/>
  <c r="AT14" i="61"/>
  <c r="AU14" i="61"/>
  <c r="AV14" i="61"/>
  <c r="AW14" i="61"/>
  <c r="AX14" i="61"/>
  <c r="AY14" i="61"/>
  <c r="AZ14" i="61"/>
  <c r="BA14" i="61"/>
  <c r="BB14" i="61"/>
  <c r="BC14" i="61"/>
  <c r="BD14" i="61"/>
  <c r="AP15" i="61"/>
  <c r="AQ15" i="61"/>
  <c r="AR15" i="61"/>
  <c r="AS15" i="61"/>
  <c r="AT15" i="61"/>
  <c r="AU15" i="61"/>
  <c r="AV15" i="61"/>
  <c r="AW15" i="61"/>
  <c r="AX15" i="61"/>
  <c r="AY15" i="61"/>
  <c r="AZ15" i="61"/>
  <c r="BA15" i="61"/>
  <c r="BB15" i="61"/>
  <c r="BC15" i="61"/>
  <c r="BD15" i="61"/>
  <c r="AP16" i="61"/>
  <c r="AQ16" i="61"/>
  <c r="AR16" i="61"/>
  <c r="AS16" i="61"/>
  <c r="AT16" i="61"/>
  <c r="AU16" i="61"/>
  <c r="AV16" i="61"/>
  <c r="AW16" i="61"/>
  <c r="AX16" i="61"/>
  <c r="AY16" i="61"/>
  <c r="AZ16" i="61"/>
  <c r="BA16" i="61"/>
  <c r="BB16" i="61"/>
  <c r="BC16" i="61"/>
  <c r="BD16" i="61"/>
  <c r="AP17" i="61"/>
  <c r="AQ17" i="61"/>
  <c r="AR17" i="61"/>
  <c r="AS17" i="61"/>
  <c r="AT17" i="61"/>
  <c r="AU17" i="61"/>
  <c r="AV17" i="61"/>
  <c r="AW17" i="61"/>
  <c r="AX17" i="61"/>
  <c r="AY17" i="61"/>
  <c r="AZ17" i="61"/>
  <c r="BA17" i="61"/>
  <c r="BB17" i="61"/>
  <c r="BC17" i="61"/>
  <c r="BD17" i="61"/>
  <c r="AP18" i="61"/>
  <c r="AQ18" i="61"/>
  <c r="AR18" i="61"/>
  <c r="AS18" i="61"/>
  <c r="AT18" i="61"/>
  <c r="AU18" i="61"/>
  <c r="AV18" i="61"/>
  <c r="AW18" i="61"/>
  <c r="AX18" i="61"/>
  <c r="AY18" i="61"/>
  <c r="AZ18" i="61"/>
  <c r="BA18" i="61"/>
  <c r="BB18" i="61"/>
  <c r="BC18" i="61"/>
  <c r="BD18" i="61"/>
  <c r="AP19" i="61"/>
  <c r="AQ19" i="61"/>
  <c r="AR19" i="61"/>
  <c r="AS19" i="61"/>
  <c r="AT19" i="61"/>
  <c r="AU19" i="61"/>
  <c r="AV19" i="61"/>
  <c r="AW19" i="61"/>
  <c r="AX19" i="61"/>
  <c r="AY19" i="61"/>
  <c r="AZ19" i="61"/>
  <c r="BA19" i="61"/>
  <c r="BB19" i="61"/>
  <c r="BC19" i="61"/>
  <c r="BD19" i="61"/>
  <c r="AP20" i="61"/>
  <c r="AQ20" i="61"/>
  <c r="AR20" i="61"/>
  <c r="AS20" i="61"/>
  <c r="AT20" i="61"/>
  <c r="AU20" i="61"/>
  <c r="AV20" i="61"/>
  <c r="AW20" i="61"/>
  <c r="AX20" i="61"/>
  <c r="AY20" i="61"/>
  <c r="AZ20" i="61"/>
  <c r="BA20" i="61"/>
  <c r="BB20" i="61"/>
  <c r="BC20" i="61"/>
  <c r="BD20" i="61"/>
  <c r="AP21" i="61"/>
  <c r="AQ21" i="61"/>
  <c r="AR21" i="61"/>
  <c r="AS21" i="61"/>
  <c r="AT21" i="61"/>
  <c r="AU21" i="61"/>
  <c r="AV21" i="61"/>
  <c r="AW21" i="61"/>
  <c r="AX21" i="61"/>
  <c r="AY21" i="61"/>
  <c r="AZ21" i="61"/>
  <c r="BA21" i="61"/>
  <c r="BB21" i="61"/>
  <c r="BC21" i="61"/>
  <c r="BD21" i="61"/>
  <c r="AP22" i="61"/>
  <c r="AQ22" i="61"/>
  <c r="AR22" i="61"/>
  <c r="AS22" i="61"/>
  <c r="AT22" i="61"/>
  <c r="AU22" i="61"/>
  <c r="AV22" i="61"/>
  <c r="AW22" i="61"/>
  <c r="AX22" i="61"/>
  <c r="AY22" i="61"/>
  <c r="AZ22" i="61"/>
  <c r="BA22" i="61"/>
  <c r="BB22" i="61"/>
  <c r="BC22" i="61"/>
  <c r="BD22" i="61"/>
  <c r="AP23" i="61"/>
  <c r="AQ23" i="61"/>
  <c r="AR23" i="61"/>
  <c r="AS23" i="61"/>
  <c r="AT23" i="61"/>
  <c r="AU23" i="61"/>
  <c r="AV23" i="61"/>
  <c r="AW23" i="61"/>
  <c r="AX23" i="61"/>
  <c r="AY23" i="61"/>
  <c r="AZ23" i="61"/>
  <c r="BA23" i="61"/>
  <c r="BB23" i="61"/>
  <c r="BC23" i="61"/>
  <c r="BD23" i="61"/>
  <c r="AP24" i="61"/>
  <c r="AQ24" i="61"/>
  <c r="AR24" i="61"/>
  <c r="AS24" i="61"/>
  <c r="AT24" i="61"/>
  <c r="AU24" i="61"/>
  <c r="AV24" i="61"/>
  <c r="AW24" i="61"/>
  <c r="AX24" i="61"/>
  <c r="AY24" i="61"/>
  <c r="AZ24" i="61"/>
  <c r="BA24" i="61"/>
  <c r="BB24" i="61"/>
  <c r="BC24" i="61"/>
  <c r="BD24" i="61"/>
  <c r="AP25" i="61"/>
  <c r="AQ25" i="61"/>
  <c r="AR25" i="61"/>
  <c r="AS25" i="61"/>
  <c r="AT25" i="61"/>
  <c r="AU25" i="61"/>
  <c r="AV25" i="61"/>
  <c r="AW25" i="61"/>
  <c r="AX25" i="61"/>
  <c r="AY25" i="61"/>
  <c r="AZ25" i="61"/>
  <c r="BA25" i="61"/>
  <c r="BB25" i="61"/>
  <c r="BC25" i="61"/>
  <c r="BD25" i="61"/>
  <c r="AP26" i="61"/>
  <c r="AQ26" i="61"/>
  <c r="AR26" i="61"/>
  <c r="AS26" i="61"/>
  <c r="AT26" i="61"/>
  <c r="AU26" i="61"/>
  <c r="AV26" i="61"/>
  <c r="AW26" i="61"/>
  <c r="AX26" i="61"/>
  <c r="AY26" i="61"/>
  <c r="AZ26" i="61"/>
  <c r="BA26" i="61"/>
  <c r="BB26" i="61"/>
  <c r="BC26" i="61"/>
  <c r="BD26" i="61"/>
  <c r="AP27" i="61"/>
  <c r="AQ27" i="61"/>
  <c r="AR27" i="61"/>
  <c r="AS27" i="61"/>
  <c r="AT27" i="61"/>
  <c r="AU27" i="61"/>
  <c r="AV27" i="61"/>
  <c r="AW27" i="61"/>
  <c r="AX27" i="61"/>
  <c r="AY27" i="61"/>
  <c r="AZ27" i="61"/>
  <c r="BA27" i="61"/>
  <c r="BB27" i="61"/>
  <c r="BC27" i="61"/>
  <c r="BD27" i="61"/>
  <c r="AP28" i="61"/>
  <c r="AQ28" i="61"/>
  <c r="AR28" i="61"/>
  <c r="AS28" i="61"/>
  <c r="AT28" i="61"/>
  <c r="AU28" i="61"/>
  <c r="AV28" i="61"/>
  <c r="AW28" i="61"/>
  <c r="AX28" i="61"/>
  <c r="AY28" i="61"/>
  <c r="AZ28" i="61"/>
  <c r="BA28" i="61"/>
  <c r="BB28" i="61"/>
  <c r="BC28" i="61"/>
  <c r="BD28" i="61"/>
  <c r="AP29" i="61"/>
  <c r="AQ29" i="61"/>
  <c r="AR29" i="61"/>
  <c r="AS29" i="61"/>
  <c r="AT29" i="61"/>
  <c r="AU29" i="61"/>
  <c r="AV29" i="61"/>
  <c r="AW29" i="61"/>
  <c r="AX29" i="61"/>
  <c r="AY29" i="61"/>
  <c r="AZ29" i="61"/>
  <c r="BA29" i="61"/>
  <c r="BB29" i="61"/>
  <c r="BC29" i="61"/>
  <c r="BD29" i="61"/>
  <c r="AP30" i="61"/>
  <c r="AQ30" i="61"/>
  <c r="AR30" i="61"/>
  <c r="AS30" i="61"/>
  <c r="AT30" i="61"/>
  <c r="AU30" i="61"/>
  <c r="AV30" i="61"/>
  <c r="AW30" i="61"/>
  <c r="AX30" i="61"/>
  <c r="AY30" i="61"/>
  <c r="AZ30" i="61"/>
  <c r="BA30" i="61"/>
  <c r="BB30" i="61"/>
  <c r="BC30" i="61"/>
  <c r="BD30" i="61"/>
  <c r="AP31" i="61"/>
  <c r="AQ31" i="61"/>
  <c r="AR31" i="61"/>
  <c r="AS31" i="61"/>
  <c r="AT31" i="61"/>
  <c r="AU31" i="61"/>
  <c r="AV31" i="61"/>
  <c r="AW31" i="61"/>
  <c r="AX31" i="61"/>
  <c r="AY31" i="61"/>
  <c r="AZ31" i="61"/>
  <c r="BA31" i="61"/>
  <c r="BB31" i="61"/>
  <c r="BC31" i="61"/>
  <c r="BD31" i="61"/>
  <c r="AP32" i="61"/>
  <c r="AQ32" i="61"/>
  <c r="AR32" i="61"/>
  <c r="AS32" i="61"/>
  <c r="AT32" i="61"/>
  <c r="AU32" i="61"/>
  <c r="AV32" i="61"/>
  <c r="AW32" i="61"/>
  <c r="AX32" i="61"/>
  <c r="AY32" i="61"/>
  <c r="AZ32" i="61"/>
  <c r="BA32" i="61"/>
  <c r="BB32" i="61"/>
  <c r="BC32" i="61"/>
  <c r="BD32" i="61"/>
  <c r="AP33" i="61"/>
  <c r="AQ33" i="61"/>
  <c r="AR33" i="61"/>
  <c r="AS33" i="61"/>
  <c r="AT33" i="61"/>
  <c r="AU33" i="61"/>
  <c r="AV33" i="61"/>
  <c r="AW33" i="61"/>
  <c r="AX33" i="61"/>
  <c r="AY33" i="61"/>
  <c r="AZ33" i="61"/>
  <c r="BA33" i="61"/>
  <c r="BB33" i="61"/>
  <c r="BC33" i="61"/>
  <c r="BD33" i="61"/>
  <c r="AP34" i="61"/>
  <c r="AQ34" i="61"/>
  <c r="AR34" i="61"/>
  <c r="AS34" i="61"/>
  <c r="AT34" i="61"/>
  <c r="AU34" i="61"/>
  <c r="AV34" i="61"/>
  <c r="AW34" i="61"/>
  <c r="AX34" i="61"/>
  <c r="AY34" i="61"/>
  <c r="AZ34" i="61"/>
  <c r="BA34" i="61"/>
  <c r="BB34" i="61"/>
  <c r="BC34" i="61"/>
  <c r="BD34" i="61"/>
  <c r="AP35" i="61"/>
  <c r="AQ35" i="61"/>
  <c r="AR35" i="61"/>
  <c r="AS35" i="61"/>
  <c r="AT35" i="61"/>
  <c r="AU35" i="61"/>
  <c r="AV35" i="61"/>
  <c r="AW35" i="61"/>
  <c r="AX35" i="61"/>
  <c r="AY35" i="61"/>
  <c r="AZ35" i="61"/>
  <c r="BA35" i="61"/>
  <c r="BB35" i="61"/>
  <c r="BC35" i="61"/>
  <c r="BD35" i="61"/>
  <c r="AP36" i="61"/>
  <c r="AQ36" i="61"/>
  <c r="AR36" i="61"/>
  <c r="AS36" i="61"/>
  <c r="AT36" i="61"/>
  <c r="AU36" i="61"/>
  <c r="AV36" i="61"/>
  <c r="AW36" i="61"/>
  <c r="AX36" i="61"/>
  <c r="AY36" i="61"/>
  <c r="AZ36" i="61"/>
  <c r="BA36" i="61"/>
  <c r="BB36" i="61"/>
  <c r="BC36" i="61"/>
  <c r="BD36" i="61"/>
  <c r="AP37" i="61"/>
  <c r="AQ37" i="61"/>
  <c r="AR37" i="61"/>
  <c r="AS37" i="61"/>
  <c r="AT37" i="61"/>
  <c r="AU37" i="61"/>
  <c r="AV37" i="61"/>
  <c r="AW37" i="61"/>
  <c r="AX37" i="61"/>
  <c r="AY37" i="61"/>
  <c r="AZ37" i="61"/>
  <c r="BA37" i="61"/>
  <c r="BB37" i="61"/>
  <c r="BC37" i="61"/>
  <c r="BD37" i="61"/>
  <c r="AP38" i="61"/>
  <c r="AQ38" i="61"/>
  <c r="AR38" i="61"/>
  <c r="AS38" i="61"/>
  <c r="AT38" i="61"/>
  <c r="AU38" i="61"/>
  <c r="AV38" i="61"/>
  <c r="AW38" i="61"/>
  <c r="AX38" i="61"/>
  <c r="AY38" i="61"/>
  <c r="AZ38" i="61"/>
  <c r="BA38" i="61"/>
  <c r="BB38" i="61"/>
  <c r="BC38" i="61"/>
  <c r="BD38" i="61"/>
  <c r="AP39" i="61"/>
  <c r="AQ39" i="61"/>
  <c r="AR39" i="61"/>
  <c r="AS39" i="61"/>
  <c r="AT39" i="61"/>
  <c r="AU39" i="61"/>
  <c r="AV39" i="61"/>
  <c r="AW39" i="61"/>
  <c r="AX39" i="61"/>
  <c r="AY39" i="61"/>
  <c r="AZ39" i="61"/>
  <c r="BA39" i="61"/>
  <c r="BB39" i="61"/>
  <c r="BC39" i="61"/>
  <c r="BD39" i="61"/>
  <c r="AP40" i="61"/>
  <c r="AQ40" i="61"/>
  <c r="AR40" i="61"/>
  <c r="AS40" i="61"/>
  <c r="AT40" i="61"/>
  <c r="AU40" i="61"/>
  <c r="AV40" i="61"/>
  <c r="AW40" i="61"/>
  <c r="AX40" i="61"/>
  <c r="AY40" i="61"/>
  <c r="AZ40" i="61"/>
  <c r="BA40" i="61"/>
  <c r="BB40" i="61"/>
  <c r="BC40" i="61"/>
  <c r="BD40" i="61"/>
  <c r="AP41" i="61"/>
  <c r="AQ41" i="61"/>
  <c r="AR41" i="61"/>
  <c r="AS41" i="61"/>
  <c r="AT41" i="61"/>
  <c r="AU41" i="61"/>
  <c r="AV41" i="61"/>
  <c r="AW41" i="61"/>
  <c r="AX41" i="61"/>
  <c r="AY41" i="61"/>
  <c r="AZ41" i="61"/>
  <c r="BA41" i="61"/>
  <c r="BB41" i="61"/>
  <c r="BC41" i="61"/>
  <c r="BD41" i="61"/>
  <c r="AO6" i="61"/>
  <c r="AO41" i="61"/>
  <c r="AO40" i="61"/>
  <c r="AO39" i="61"/>
  <c r="AO38" i="61"/>
  <c r="AO37" i="61"/>
  <c r="AO36" i="61"/>
  <c r="AO35" i="61"/>
  <c r="AO34" i="61"/>
  <c r="AO33" i="61"/>
  <c r="AO32" i="61"/>
  <c r="AO31" i="61"/>
  <c r="AO30" i="61"/>
  <c r="AO29" i="61"/>
  <c r="AO28" i="61"/>
  <c r="AO27" i="61"/>
  <c r="AO26" i="61"/>
  <c r="AO25" i="61"/>
  <c r="AO24" i="61"/>
  <c r="AO23" i="61"/>
  <c r="AO22" i="61"/>
  <c r="AO21" i="61"/>
  <c r="AO20" i="61"/>
  <c r="AO19" i="61"/>
  <c r="AO18" i="61"/>
  <c r="AO17" i="61"/>
  <c r="AO16" i="61"/>
  <c r="AO15" i="61"/>
  <c r="AO14" i="61"/>
  <c r="AO13" i="61"/>
  <c r="AO12" i="61"/>
  <c r="AO11" i="61"/>
  <c r="AO10" i="61"/>
  <c r="AO9" i="61"/>
  <c r="AO8" i="61"/>
  <c r="AO7" i="61"/>
  <c r="AN6" i="61"/>
  <c r="W6" i="61"/>
  <c r="X6" i="61"/>
  <c r="Y6" i="61"/>
  <c r="Z6" i="61"/>
  <c r="AA6" i="61"/>
  <c r="AB6" i="61"/>
  <c r="AD6" i="61"/>
  <c r="AE6" i="61"/>
  <c r="AF6" i="61"/>
  <c r="AG6" i="61"/>
  <c r="AH6" i="61"/>
  <c r="AI6" i="61"/>
  <c r="AJ6" i="61"/>
  <c r="AK6" i="61"/>
  <c r="AL6" i="61"/>
  <c r="AM6" i="61"/>
  <c r="W7" i="61"/>
  <c r="X7" i="61"/>
  <c r="Y7" i="61"/>
  <c r="Z7" i="61"/>
  <c r="AA7" i="61"/>
  <c r="AB7" i="61"/>
  <c r="AC7" i="61"/>
  <c r="AD7" i="61"/>
  <c r="AE7" i="61"/>
  <c r="AF7" i="61"/>
  <c r="AG7" i="61"/>
  <c r="AH7" i="61"/>
  <c r="AI7" i="61"/>
  <c r="AJ7" i="61"/>
  <c r="AK7" i="61"/>
  <c r="AL7" i="61"/>
  <c r="AM7" i="61"/>
  <c r="W8" i="61"/>
  <c r="X8" i="61"/>
  <c r="Y8" i="61"/>
  <c r="Z8" i="61"/>
  <c r="AA8" i="61"/>
  <c r="AB8" i="61"/>
  <c r="AC8" i="61"/>
  <c r="AD8" i="61"/>
  <c r="AE8" i="61"/>
  <c r="AF8" i="61"/>
  <c r="AG8" i="61"/>
  <c r="AH8" i="61"/>
  <c r="AI8" i="61"/>
  <c r="AJ8" i="61"/>
  <c r="AK8" i="61"/>
  <c r="AL8" i="61"/>
  <c r="AM8" i="61"/>
  <c r="W9" i="61"/>
  <c r="X9" i="61"/>
  <c r="Y9" i="61"/>
  <c r="Z9" i="61"/>
  <c r="AA9" i="61"/>
  <c r="AB9" i="61"/>
  <c r="AC9" i="61"/>
  <c r="AD9" i="61"/>
  <c r="AE9" i="61"/>
  <c r="AF9" i="61"/>
  <c r="AG9" i="61"/>
  <c r="AH9" i="61"/>
  <c r="AI9" i="61"/>
  <c r="AJ9" i="61"/>
  <c r="AK9" i="61"/>
  <c r="AL9" i="61"/>
  <c r="AM9" i="61"/>
  <c r="W10" i="61"/>
  <c r="X10" i="61"/>
  <c r="Y10" i="61"/>
  <c r="Z10" i="61"/>
  <c r="AA10" i="61"/>
  <c r="AB10" i="61"/>
  <c r="AC10" i="61"/>
  <c r="AD10" i="61"/>
  <c r="AE10" i="61"/>
  <c r="AF10" i="61"/>
  <c r="AG10" i="61"/>
  <c r="AH10" i="61"/>
  <c r="AI10" i="61"/>
  <c r="AJ10" i="61"/>
  <c r="AK10" i="61"/>
  <c r="AL10" i="61"/>
  <c r="AM10" i="61"/>
  <c r="W11" i="61"/>
  <c r="X11" i="61"/>
  <c r="Y11" i="61"/>
  <c r="Z11" i="61"/>
  <c r="AA11" i="61"/>
  <c r="AB11" i="61"/>
  <c r="AC11" i="61"/>
  <c r="AD11" i="61"/>
  <c r="AE11" i="61"/>
  <c r="AF11" i="61"/>
  <c r="AG11" i="61"/>
  <c r="AH11" i="61"/>
  <c r="AI11" i="61"/>
  <c r="AJ11" i="61"/>
  <c r="AK11" i="61"/>
  <c r="AL11" i="61"/>
  <c r="AM11" i="61"/>
  <c r="W12" i="61"/>
  <c r="X12" i="61"/>
  <c r="Y12" i="61"/>
  <c r="Z12" i="61"/>
  <c r="AA12" i="61"/>
  <c r="AB12" i="61"/>
  <c r="AC12" i="61"/>
  <c r="AD12" i="61"/>
  <c r="AE12" i="61"/>
  <c r="AF12" i="61"/>
  <c r="AG12" i="61"/>
  <c r="AH12" i="61"/>
  <c r="AI12" i="61"/>
  <c r="AJ12" i="61"/>
  <c r="AK12" i="61"/>
  <c r="AL12" i="61"/>
  <c r="AM12" i="61"/>
  <c r="W13" i="61"/>
  <c r="X13" i="61"/>
  <c r="Y13" i="61"/>
  <c r="Z13" i="61"/>
  <c r="AA13" i="61"/>
  <c r="AB13" i="61"/>
  <c r="AC13" i="61"/>
  <c r="AD13" i="61"/>
  <c r="AE13" i="61"/>
  <c r="AF13" i="61"/>
  <c r="AG13" i="61"/>
  <c r="AH13" i="61"/>
  <c r="AI13" i="61"/>
  <c r="AJ13" i="61"/>
  <c r="AK13" i="61"/>
  <c r="AL13" i="61"/>
  <c r="AM13" i="61"/>
  <c r="W14" i="61"/>
  <c r="X14" i="61"/>
  <c r="Y14" i="61"/>
  <c r="Z14" i="61"/>
  <c r="AA14" i="61"/>
  <c r="AB14" i="61"/>
  <c r="AC14" i="61"/>
  <c r="AD14" i="61"/>
  <c r="AE14" i="61"/>
  <c r="AF14" i="61"/>
  <c r="AG14" i="61"/>
  <c r="AH14" i="61"/>
  <c r="AI14" i="61"/>
  <c r="AJ14" i="61"/>
  <c r="AK14" i="61"/>
  <c r="AL14" i="61"/>
  <c r="AM14" i="61"/>
  <c r="W15" i="61"/>
  <c r="X15" i="61"/>
  <c r="Y15" i="61"/>
  <c r="Z15" i="61"/>
  <c r="AA15" i="61"/>
  <c r="AB15" i="61"/>
  <c r="AC15" i="61"/>
  <c r="AD15" i="61"/>
  <c r="AE15" i="61"/>
  <c r="AF15" i="61"/>
  <c r="AG15" i="61"/>
  <c r="AH15" i="61"/>
  <c r="AI15" i="61"/>
  <c r="AJ15" i="61"/>
  <c r="AK15" i="61"/>
  <c r="AL15" i="61"/>
  <c r="AM15" i="61"/>
  <c r="W16" i="61"/>
  <c r="X16" i="61"/>
  <c r="Y16" i="61"/>
  <c r="Z16" i="61"/>
  <c r="AA16" i="61"/>
  <c r="AB16" i="61"/>
  <c r="AC16" i="61"/>
  <c r="AD16" i="61"/>
  <c r="AE16" i="61"/>
  <c r="AF16" i="61"/>
  <c r="AG16" i="61"/>
  <c r="AH16" i="61"/>
  <c r="AI16" i="61"/>
  <c r="AJ16" i="61"/>
  <c r="AK16" i="61"/>
  <c r="AL16" i="61"/>
  <c r="AM16" i="61"/>
  <c r="W17" i="61"/>
  <c r="X17" i="61"/>
  <c r="Y17" i="61"/>
  <c r="Z17" i="61"/>
  <c r="AA17" i="61"/>
  <c r="AB17" i="61"/>
  <c r="AC17" i="61"/>
  <c r="AD17" i="61"/>
  <c r="AE17" i="61"/>
  <c r="AF17" i="61"/>
  <c r="AG17" i="61"/>
  <c r="AH17" i="61"/>
  <c r="AI17" i="61"/>
  <c r="AJ17" i="61"/>
  <c r="AK17" i="61"/>
  <c r="AL17" i="61"/>
  <c r="AM17" i="61"/>
  <c r="W18" i="61"/>
  <c r="X18" i="61"/>
  <c r="Y18" i="61"/>
  <c r="Z18" i="61"/>
  <c r="AA18" i="61"/>
  <c r="AB18" i="61"/>
  <c r="AC18" i="61"/>
  <c r="AD18" i="61"/>
  <c r="AE18" i="61"/>
  <c r="AF18" i="61"/>
  <c r="AG18" i="61"/>
  <c r="AH18" i="61"/>
  <c r="AI18" i="61"/>
  <c r="AJ18" i="61"/>
  <c r="AK18" i="61"/>
  <c r="AL18" i="61"/>
  <c r="AM18" i="61"/>
  <c r="W19" i="61"/>
  <c r="X19" i="61"/>
  <c r="Y19" i="61"/>
  <c r="Z19" i="61"/>
  <c r="AA19" i="61"/>
  <c r="AB19" i="61"/>
  <c r="AC19" i="61"/>
  <c r="AD19" i="61"/>
  <c r="AE19" i="61"/>
  <c r="AF19" i="61"/>
  <c r="AG19" i="61"/>
  <c r="AH19" i="61"/>
  <c r="AI19" i="61"/>
  <c r="AJ19" i="61"/>
  <c r="AK19" i="61"/>
  <c r="AL19" i="61"/>
  <c r="AM19" i="61"/>
  <c r="W20" i="61"/>
  <c r="X20" i="61"/>
  <c r="Y20" i="61"/>
  <c r="Z20" i="61"/>
  <c r="AA20" i="61"/>
  <c r="AB20" i="61"/>
  <c r="AC20" i="61"/>
  <c r="AD20" i="61"/>
  <c r="AE20" i="61"/>
  <c r="AF20" i="61"/>
  <c r="AG20" i="61"/>
  <c r="AH20" i="61"/>
  <c r="AI20" i="61"/>
  <c r="AJ20" i="61"/>
  <c r="AK20" i="61"/>
  <c r="AL20" i="61"/>
  <c r="AM20" i="61"/>
  <c r="W21" i="61"/>
  <c r="X21" i="61"/>
  <c r="Y21" i="61"/>
  <c r="Z21" i="61"/>
  <c r="AA21" i="61"/>
  <c r="AB21" i="61"/>
  <c r="AC21" i="61"/>
  <c r="AD21" i="61"/>
  <c r="AE21" i="61"/>
  <c r="AF21" i="61"/>
  <c r="AG21" i="61"/>
  <c r="AH21" i="61"/>
  <c r="AI21" i="61"/>
  <c r="AJ21" i="61"/>
  <c r="AK21" i="61"/>
  <c r="AL21" i="61"/>
  <c r="AM21" i="61"/>
  <c r="W22" i="61"/>
  <c r="X22" i="61"/>
  <c r="Y22" i="61"/>
  <c r="Z22" i="61"/>
  <c r="AA22" i="61"/>
  <c r="AB22" i="61"/>
  <c r="AC22" i="61"/>
  <c r="AD22" i="61"/>
  <c r="AE22" i="61"/>
  <c r="AF22" i="61"/>
  <c r="AG22" i="61"/>
  <c r="AH22" i="61"/>
  <c r="AI22" i="61"/>
  <c r="AJ22" i="61"/>
  <c r="AK22" i="61"/>
  <c r="AL22" i="61"/>
  <c r="AM22" i="61"/>
  <c r="W23" i="61"/>
  <c r="X23" i="61"/>
  <c r="Y23" i="61"/>
  <c r="Z23" i="61"/>
  <c r="AA23" i="61"/>
  <c r="AB23" i="61"/>
  <c r="AC23" i="61"/>
  <c r="AD23" i="61"/>
  <c r="AE23" i="61"/>
  <c r="AF23" i="61"/>
  <c r="AG23" i="61"/>
  <c r="AH23" i="61"/>
  <c r="AI23" i="61"/>
  <c r="AJ23" i="61"/>
  <c r="AK23" i="61"/>
  <c r="AL23" i="61"/>
  <c r="AM23" i="61"/>
  <c r="W24" i="61"/>
  <c r="X24" i="61"/>
  <c r="Y24" i="61"/>
  <c r="Z24" i="61"/>
  <c r="AA24" i="61"/>
  <c r="AB24" i="61"/>
  <c r="AC24" i="61"/>
  <c r="AD24" i="61"/>
  <c r="AE24" i="61"/>
  <c r="AF24" i="61"/>
  <c r="AG24" i="61"/>
  <c r="AH24" i="61"/>
  <c r="AI24" i="61"/>
  <c r="AJ24" i="61"/>
  <c r="AK24" i="61"/>
  <c r="AL24" i="61"/>
  <c r="AM24" i="61"/>
  <c r="W25" i="61"/>
  <c r="X25" i="61"/>
  <c r="Y25" i="61"/>
  <c r="Z25" i="61"/>
  <c r="AA25" i="61"/>
  <c r="AB25" i="61"/>
  <c r="AC25" i="61"/>
  <c r="AD25" i="61"/>
  <c r="AE25" i="61"/>
  <c r="AF25" i="61"/>
  <c r="AG25" i="61"/>
  <c r="AH25" i="61"/>
  <c r="AI25" i="61"/>
  <c r="AJ25" i="61"/>
  <c r="AK25" i="61"/>
  <c r="AL25" i="61"/>
  <c r="AM25" i="61"/>
  <c r="W26" i="61"/>
  <c r="X26" i="61"/>
  <c r="Y26" i="61"/>
  <c r="Z26" i="61"/>
  <c r="AA26" i="61"/>
  <c r="AB26" i="61"/>
  <c r="AC26" i="61"/>
  <c r="AD26" i="61"/>
  <c r="AE26" i="61"/>
  <c r="AF26" i="61"/>
  <c r="AG26" i="61"/>
  <c r="AH26" i="61"/>
  <c r="AI26" i="61"/>
  <c r="AJ26" i="61"/>
  <c r="AK26" i="61"/>
  <c r="AL26" i="61"/>
  <c r="AM26" i="61"/>
  <c r="W27" i="61"/>
  <c r="X27" i="61"/>
  <c r="Y27" i="61"/>
  <c r="Z27" i="61"/>
  <c r="AA27" i="61"/>
  <c r="AB27" i="61"/>
  <c r="AC27" i="61"/>
  <c r="AD27" i="61"/>
  <c r="AE27" i="61"/>
  <c r="AF27" i="61"/>
  <c r="AG27" i="61"/>
  <c r="AH27" i="61"/>
  <c r="AI27" i="61"/>
  <c r="AJ27" i="61"/>
  <c r="AK27" i="61"/>
  <c r="AL27" i="61"/>
  <c r="AM27" i="61"/>
  <c r="W28" i="61"/>
  <c r="X28" i="61"/>
  <c r="Y28" i="61"/>
  <c r="Z28" i="61"/>
  <c r="AA28" i="61"/>
  <c r="AB28" i="61"/>
  <c r="AC28" i="61"/>
  <c r="AD28" i="61"/>
  <c r="AE28" i="61"/>
  <c r="AF28" i="61"/>
  <c r="AG28" i="61"/>
  <c r="AH28" i="61"/>
  <c r="AI28" i="61"/>
  <c r="AJ28" i="61"/>
  <c r="AK28" i="61"/>
  <c r="AL28" i="61"/>
  <c r="AM28" i="61"/>
  <c r="W29" i="61"/>
  <c r="X29" i="61"/>
  <c r="Y29" i="61"/>
  <c r="Z29" i="61"/>
  <c r="AA29" i="61"/>
  <c r="AB29" i="61"/>
  <c r="AC29" i="61"/>
  <c r="AD29" i="61"/>
  <c r="AE29" i="61"/>
  <c r="AF29" i="61"/>
  <c r="AG29" i="61"/>
  <c r="AH29" i="61"/>
  <c r="AI29" i="61"/>
  <c r="AJ29" i="61"/>
  <c r="AK29" i="61"/>
  <c r="AL29" i="61"/>
  <c r="AM29" i="61"/>
  <c r="W30" i="61"/>
  <c r="X30" i="61"/>
  <c r="Y30" i="61"/>
  <c r="Z30" i="61"/>
  <c r="AA30" i="61"/>
  <c r="AB30" i="61"/>
  <c r="AC30" i="61"/>
  <c r="AD30" i="61"/>
  <c r="AE30" i="61"/>
  <c r="AF30" i="61"/>
  <c r="AG30" i="61"/>
  <c r="AH30" i="61"/>
  <c r="AI30" i="61"/>
  <c r="AJ30" i="61"/>
  <c r="AK30" i="61"/>
  <c r="AL30" i="61"/>
  <c r="AM30" i="61"/>
  <c r="W31" i="61"/>
  <c r="X31" i="61"/>
  <c r="Y31" i="61"/>
  <c r="Z31" i="61"/>
  <c r="AA31" i="61"/>
  <c r="AB31" i="61"/>
  <c r="AC31" i="61"/>
  <c r="AD31" i="61"/>
  <c r="AE31" i="61"/>
  <c r="AF31" i="61"/>
  <c r="AG31" i="61"/>
  <c r="AH31" i="61"/>
  <c r="AI31" i="61"/>
  <c r="AJ31" i="61"/>
  <c r="AK31" i="61"/>
  <c r="AL31" i="61"/>
  <c r="AM31" i="61"/>
  <c r="W32" i="61"/>
  <c r="X32" i="61"/>
  <c r="Y32" i="61"/>
  <c r="Z32" i="61"/>
  <c r="AA32" i="61"/>
  <c r="AB32" i="61"/>
  <c r="AC32" i="61"/>
  <c r="AD32" i="61"/>
  <c r="AE32" i="61"/>
  <c r="AF32" i="61"/>
  <c r="AG32" i="61"/>
  <c r="AH32" i="61"/>
  <c r="AI32" i="61"/>
  <c r="AJ32" i="61"/>
  <c r="AK32" i="61"/>
  <c r="AL32" i="61"/>
  <c r="AM32" i="61"/>
  <c r="W33" i="61"/>
  <c r="X33" i="61"/>
  <c r="Y33" i="61"/>
  <c r="Z33" i="61"/>
  <c r="AA33" i="61"/>
  <c r="AB33" i="61"/>
  <c r="AC33" i="61"/>
  <c r="AD33" i="61"/>
  <c r="AE33" i="61"/>
  <c r="AF33" i="61"/>
  <c r="AG33" i="61"/>
  <c r="AH33" i="61"/>
  <c r="AI33" i="61"/>
  <c r="AJ33" i="61"/>
  <c r="AK33" i="61"/>
  <c r="AL33" i="61"/>
  <c r="AM33" i="61"/>
  <c r="W34" i="61"/>
  <c r="X34" i="61"/>
  <c r="Y34" i="61"/>
  <c r="Z34" i="61"/>
  <c r="AA34" i="61"/>
  <c r="AB34" i="61"/>
  <c r="AC34" i="61"/>
  <c r="AD34" i="61"/>
  <c r="AE34" i="61"/>
  <c r="AF34" i="61"/>
  <c r="AG34" i="61"/>
  <c r="AH34" i="61"/>
  <c r="AI34" i="61"/>
  <c r="AJ34" i="61"/>
  <c r="AK34" i="61"/>
  <c r="AL34" i="61"/>
  <c r="AM34" i="61"/>
  <c r="W35" i="61"/>
  <c r="X35" i="61"/>
  <c r="Y35" i="61"/>
  <c r="Z35" i="61"/>
  <c r="AA35" i="61"/>
  <c r="AB35" i="61"/>
  <c r="AC35" i="61"/>
  <c r="AD35" i="61"/>
  <c r="AE35" i="61"/>
  <c r="AF35" i="61"/>
  <c r="AG35" i="61"/>
  <c r="AH35" i="61"/>
  <c r="AI35" i="61"/>
  <c r="AJ35" i="61"/>
  <c r="AK35" i="61"/>
  <c r="AL35" i="61"/>
  <c r="AM35" i="61"/>
  <c r="W36" i="61"/>
  <c r="X36" i="61"/>
  <c r="Y36" i="61"/>
  <c r="Z36" i="61"/>
  <c r="AA36" i="61"/>
  <c r="AB36" i="61"/>
  <c r="AC36" i="61"/>
  <c r="AD36" i="61"/>
  <c r="AE36" i="61"/>
  <c r="AF36" i="61"/>
  <c r="AG36" i="61"/>
  <c r="AH36" i="61"/>
  <c r="AI36" i="61"/>
  <c r="AJ36" i="61"/>
  <c r="AK36" i="61"/>
  <c r="AL36" i="61"/>
  <c r="AM36" i="61"/>
  <c r="W37" i="61"/>
  <c r="X37" i="61"/>
  <c r="Y37" i="61"/>
  <c r="Z37" i="61"/>
  <c r="AA37" i="61"/>
  <c r="AB37" i="61"/>
  <c r="AC37" i="61"/>
  <c r="AD37" i="61"/>
  <c r="AE37" i="61"/>
  <c r="AF37" i="61"/>
  <c r="AG37" i="61"/>
  <c r="AH37" i="61"/>
  <c r="AI37" i="61"/>
  <c r="AJ37" i="61"/>
  <c r="AK37" i="61"/>
  <c r="AL37" i="61"/>
  <c r="AM37" i="61"/>
  <c r="W38" i="61"/>
  <c r="X38" i="61"/>
  <c r="Y38" i="61"/>
  <c r="Z38" i="61"/>
  <c r="AA38" i="61"/>
  <c r="AB38" i="61"/>
  <c r="AC38" i="61"/>
  <c r="AD38" i="61"/>
  <c r="AE38" i="61"/>
  <c r="AF38" i="61"/>
  <c r="AG38" i="61"/>
  <c r="AH38" i="61"/>
  <c r="AI38" i="61"/>
  <c r="AJ38" i="61"/>
  <c r="AK38" i="61"/>
  <c r="AL38" i="61"/>
  <c r="AM38" i="61"/>
  <c r="W39" i="61"/>
  <c r="X39" i="61"/>
  <c r="Y39" i="61"/>
  <c r="Z39" i="61"/>
  <c r="AA39" i="61"/>
  <c r="AB39" i="61"/>
  <c r="AC39" i="61"/>
  <c r="AD39" i="61"/>
  <c r="AE39" i="61"/>
  <c r="AF39" i="61"/>
  <c r="AG39" i="61"/>
  <c r="AH39" i="61"/>
  <c r="AI39" i="61"/>
  <c r="AJ39" i="61"/>
  <c r="AK39" i="61"/>
  <c r="AL39" i="61"/>
  <c r="AM39" i="61"/>
  <c r="W40" i="61"/>
  <c r="X40" i="61"/>
  <c r="Y40" i="61"/>
  <c r="Z40" i="61"/>
  <c r="AA40" i="61"/>
  <c r="AB40" i="61"/>
  <c r="AC40" i="61"/>
  <c r="AD40" i="61"/>
  <c r="AE40" i="61"/>
  <c r="AF40" i="61"/>
  <c r="AG40" i="61"/>
  <c r="AH40" i="61"/>
  <c r="AI40" i="61"/>
  <c r="AJ40" i="61"/>
  <c r="AK40" i="61"/>
  <c r="AL40" i="61"/>
  <c r="AM40" i="61"/>
  <c r="W41" i="61"/>
  <c r="X41" i="61"/>
  <c r="Y41" i="61"/>
  <c r="Z41" i="61"/>
  <c r="AA41" i="61"/>
  <c r="AB41" i="61"/>
  <c r="AC41" i="61"/>
  <c r="AD41" i="61"/>
  <c r="AE41" i="61"/>
  <c r="AF41" i="61"/>
  <c r="AG41" i="61"/>
  <c r="AH41" i="61"/>
  <c r="AI41" i="61"/>
  <c r="AJ41" i="61"/>
  <c r="AK41" i="61"/>
  <c r="AL41" i="61"/>
  <c r="AM41" i="61"/>
  <c r="V6" i="61"/>
  <c r="BE5" i="61"/>
  <c r="AP5" i="61"/>
  <c r="AQ5" i="61"/>
  <c r="AR5" i="61"/>
  <c r="AS5" i="61"/>
  <c r="AT5" i="61"/>
  <c r="AU5" i="61"/>
  <c r="AV5" i="61"/>
  <c r="AW5" i="61"/>
  <c r="AX5" i="61"/>
  <c r="AY5" i="61"/>
  <c r="AZ5" i="61"/>
  <c r="BA5" i="61"/>
  <c r="BB5" i="61"/>
  <c r="BC5" i="61"/>
  <c r="BD5" i="61"/>
  <c r="AO5" i="61"/>
  <c r="AN5" i="61"/>
  <c r="AM5" i="61"/>
  <c r="X5" i="61"/>
  <c r="Y5" i="61"/>
  <c r="Z5" i="61"/>
  <c r="AA5" i="61"/>
  <c r="AB5" i="61"/>
  <c r="AC5" i="61"/>
  <c r="AD5" i="61"/>
  <c r="AE5" i="61"/>
  <c r="AF5" i="61"/>
  <c r="AG5" i="61"/>
  <c r="AH5" i="61"/>
  <c r="AI5" i="61"/>
  <c r="AJ5" i="61"/>
  <c r="AK5" i="61"/>
  <c r="AL5" i="61"/>
  <c r="W5" i="61"/>
  <c r="V5" i="61"/>
  <c r="L10" i="35"/>
  <c r="K10" i="35"/>
  <c r="BX48" i="29" l="1"/>
  <c r="E48" i="29"/>
  <c r="D48" i="29"/>
  <c r="BI58" i="29"/>
  <c r="BK48" i="30"/>
  <c r="BK48" i="28"/>
  <c r="Z14" i="63"/>
  <c r="Z15" i="63"/>
  <c r="Z16" i="63"/>
  <c r="Z17" i="63"/>
  <c r="Z18" i="63"/>
  <c r="D48" i="28"/>
  <c r="E48" i="28"/>
  <c r="F48" i="28"/>
  <c r="G48" i="28"/>
  <c r="I48" i="28"/>
  <c r="J48" i="28"/>
  <c r="K48" i="28"/>
  <c r="L48" i="28"/>
  <c r="M48" i="28"/>
  <c r="N48" i="28"/>
  <c r="O48" i="28"/>
  <c r="P48" i="28"/>
  <c r="Q48" i="28"/>
  <c r="R48" i="28"/>
  <c r="S48" i="28"/>
  <c r="T48" i="28"/>
  <c r="U48" i="28"/>
  <c r="V48" i="28"/>
  <c r="W48" i="28"/>
  <c r="X48" i="28"/>
  <c r="Y48" i="28"/>
  <c r="Z48" i="28"/>
  <c r="AA48" i="28"/>
  <c r="AB48" i="28"/>
  <c r="AC48" i="28"/>
  <c r="AD48" i="28"/>
  <c r="AE48" i="28"/>
  <c r="AF48" i="28"/>
  <c r="AG48" i="28"/>
  <c r="AH48" i="28"/>
  <c r="AI48" i="28"/>
  <c r="AJ48" i="28"/>
  <c r="AK48" i="28"/>
  <c r="AL48" i="28"/>
  <c r="AM48" i="28"/>
  <c r="AN48" i="28"/>
  <c r="AO48" i="28"/>
  <c r="AP48" i="28"/>
  <c r="AQ48" i="28"/>
  <c r="AR48" i="28"/>
  <c r="AS48" i="28"/>
  <c r="AT48" i="28"/>
  <c r="AU48" i="28"/>
  <c r="AV48" i="28"/>
  <c r="AW48" i="28"/>
  <c r="AX48" i="28"/>
  <c r="AY48" i="28"/>
  <c r="BA48" i="28"/>
  <c r="BB48" i="28"/>
  <c r="BC48" i="28"/>
  <c r="BD48" i="28"/>
  <c r="BE48" i="28"/>
  <c r="BF48" i="28"/>
  <c r="BG48" i="28"/>
  <c r="BH48" i="28"/>
  <c r="BI48" i="28"/>
  <c r="BJ48" i="28"/>
  <c r="BL48" i="28"/>
  <c r="BM48" i="28"/>
  <c r="BN48" i="28"/>
  <c r="BO48" i="28"/>
  <c r="BP48" i="28"/>
  <c r="BQ48" i="28"/>
  <c r="BR48" i="28"/>
  <c r="BS48" i="28"/>
  <c r="BT48" i="28"/>
  <c r="BU48" i="28"/>
  <c r="BV48" i="28"/>
  <c r="BW48" i="28"/>
  <c r="BX48" i="28"/>
  <c r="CA48" i="28"/>
  <c r="CB48" i="28"/>
  <c r="CC48" i="28"/>
  <c r="CE48" i="28"/>
  <c r="CF48" i="28"/>
  <c r="CG48" i="28"/>
  <c r="CH48" i="28"/>
  <c r="E8" i="35"/>
  <c r="H8" i="35" s="1"/>
  <c r="BE49" i="61"/>
  <c r="M79" i="35"/>
  <c r="M80" i="35"/>
  <c r="M81" i="35"/>
  <c r="M82" i="35"/>
  <c r="M83" i="35"/>
  <c r="M84" i="35"/>
  <c r="M85" i="35"/>
  <c r="M86" i="35"/>
  <c r="M87" i="35"/>
  <c r="M88" i="35"/>
  <c r="M78" i="35"/>
  <c r="E80" i="35"/>
  <c r="D80" i="35"/>
  <c r="C80" i="35"/>
  <c r="E81" i="35"/>
  <c r="D81" i="35"/>
  <c r="C81" i="35"/>
  <c r="E82" i="35"/>
  <c r="D82" i="35"/>
  <c r="C82" i="35"/>
  <c r="E83" i="35"/>
  <c r="D83" i="35"/>
  <c r="C83" i="35"/>
  <c r="E84" i="35"/>
  <c r="D84" i="35"/>
  <c r="C84" i="35"/>
  <c r="E85" i="35"/>
  <c r="D85" i="35"/>
  <c r="C85" i="35"/>
  <c r="E86" i="35"/>
  <c r="D86" i="35"/>
  <c r="C86" i="35"/>
  <c r="E87" i="35"/>
  <c r="D87" i="35"/>
  <c r="C87" i="35"/>
  <c r="E88" i="35"/>
  <c r="D88" i="35"/>
  <c r="C88" i="35"/>
  <c r="C79" i="35"/>
  <c r="BX58" i="29"/>
  <c r="E48" i="30"/>
  <c r="F48" i="30"/>
  <c r="G48" i="30"/>
  <c r="I48" i="30"/>
  <c r="J48" i="30"/>
  <c r="K48" i="30"/>
  <c r="L48" i="30"/>
  <c r="M48" i="30"/>
  <c r="N48" i="30"/>
  <c r="O48" i="30"/>
  <c r="P48" i="30"/>
  <c r="R48" i="30"/>
  <c r="S48" i="30"/>
  <c r="T48" i="30"/>
  <c r="U48" i="30"/>
  <c r="V48" i="30"/>
  <c r="W48" i="30"/>
  <c r="X48" i="30"/>
  <c r="Y48" i="30"/>
  <c r="Z48" i="30"/>
  <c r="AA48" i="30"/>
  <c r="AB48" i="30"/>
  <c r="AC48" i="30"/>
  <c r="AD48" i="30"/>
  <c r="AE48" i="30"/>
  <c r="AF48" i="30"/>
  <c r="AG48" i="30"/>
  <c r="AH48" i="30"/>
  <c r="AI48" i="30"/>
  <c r="AJ48" i="30"/>
  <c r="AK48" i="30"/>
  <c r="AL48" i="30"/>
  <c r="AM48" i="30"/>
  <c r="AN48" i="30"/>
  <c r="AO48" i="30"/>
  <c r="AP48" i="30"/>
  <c r="AQ48" i="30"/>
  <c r="AR48" i="30"/>
  <c r="AS48" i="30"/>
  <c r="AT48" i="30"/>
  <c r="AU48" i="30"/>
  <c r="AV48" i="30"/>
  <c r="AW48" i="30"/>
  <c r="AX48" i="30"/>
  <c r="AY48" i="30"/>
  <c r="AZ48" i="30"/>
  <c r="BA48" i="30"/>
  <c r="BB48" i="30"/>
  <c r="BC48" i="30"/>
  <c r="BD48" i="30"/>
  <c r="BE48" i="30"/>
  <c r="BF48" i="30"/>
  <c r="BG48" i="30"/>
  <c r="BH48" i="30"/>
  <c r="BI48" i="30"/>
  <c r="BJ48" i="30"/>
  <c r="BL48" i="30"/>
  <c r="BM48" i="30"/>
  <c r="BN48" i="30"/>
  <c r="BO48" i="30"/>
  <c r="BP48" i="30"/>
  <c r="BQ48" i="30"/>
  <c r="BR48" i="30"/>
  <c r="BS48" i="30"/>
  <c r="BT48" i="30"/>
  <c r="BU48" i="30"/>
  <c r="BV48" i="30"/>
  <c r="BW48" i="30"/>
  <c r="BX48" i="30"/>
  <c r="E58" i="32"/>
  <c r="E57" i="32"/>
  <c r="E56" i="32"/>
  <c r="E55" i="32"/>
  <c r="E54" i="32"/>
  <c r="E53" i="32"/>
  <c r="E52" i="32"/>
  <c r="E51" i="32"/>
  <c r="E50" i="32"/>
  <c r="E49" i="32"/>
  <c r="E43" i="32"/>
  <c r="E41" i="32"/>
  <c r="E40" i="32"/>
  <c r="E39" i="32"/>
  <c r="E38" i="32"/>
  <c r="E37" i="32"/>
  <c r="E36" i="32"/>
  <c r="E35" i="32"/>
  <c r="E34" i="32"/>
  <c r="E33" i="32"/>
  <c r="E32" i="32"/>
  <c r="E31" i="32"/>
  <c r="E30" i="32"/>
  <c r="E29" i="32"/>
  <c r="E28" i="32"/>
  <c r="E27" i="32"/>
  <c r="E26" i="32"/>
  <c r="E25" i="32"/>
  <c r="E24" i="32"/>
  <c r="E23" i="32"/>
  <c r="E22" i="32"/>
  <c r="E21" i="32"/>
  <c r="E20" i="32"/>
  <c r="E19" i="32"/>
  <c r="E18" i="32"/>
  <c r="E17" i="32"/>
  <c r="E16" i="32"/>
  <c r="E15" i="32"/>
  <c r="E14" i="32"/>
  <c r="E13" i="32"/>
  <c r="E12" i="32"/>
  <c r="E11" i="32"/>
  <c r="E10" i="32"/>
  <c r="E9" i="32"/>
  <c r="E8" i="32"/>
  <c r="E7" i="32"/>
  <c r="E6" i="32"/>
  <c r="E5" i="32"/>
  <c r="E48" i="32" s="1"/>
  <c r="D5" i="32"/>
  <c r="D48" i="32" s="1"/>
  <c r="E63" i="31"/>
  <c r="E64" i="31"/>
  <c r="E65" i="31"/>
  <c r="D63" i="31"/>
  <c r="D48" i="31" l="1"/>
  <c r="E48" i="31"/>
  <c r="BV15" i="63"/>
  <c r="BW15" i="63"/>
  <c r="BV16" i="63"/>
  <c r="BW16" i="63"/>
  <c r="BV17" i="63"/>
  <c r="BW17" i="63"/>
  <c r="BV18" i="63"/>
  <c r="BW18" i="63"/>
  <c r="BX14" i="63"/>
  <c r="K14" i="63"/>
  <c r="L14" i="63"/>
  <c r="M14" i="63"/>
  <c r="N14" i="63"/>
  <c r="O14" i="63"/>
  <c r="P14" i="63"/>
  <c r="Q14" i="63"/>
  <c r="R14" i="63"/>
  <c r="S14" i="63"/>
  <c r="T14" i="63"/>
  <c r="U14" i="63"/>
  <c r="V14" i="63"/>
  <c r="W14" i="63"/>
  <c r="X14" i="63"/>
  <c r="Y14" i="63"/>
  <c r="AA14" i="63"/>
  <c r="AB14" i="63"/>
  <c r="AC14" i="63"/>
  <c r="AD14" i="63"/>
  <c r="AE14" i="63"/>
  <c r="AF14" i="63"/>
  <c r="AG14" i="63"/>
  <c r="AH14" i="63"/>
  <c r="AI14" i="63"/>
  <c r="AJ14" i="63"/>
  <c r="AK14" i="63"/>
  <c r="AL14" i="63"/>
  <c r="AM14" i="63"/>
  <c r="AN14" i="63"/>
  <c r="AO14" i="63"/>
  <c r="AP14" i="63"/>
  <c r="AQ14" i="63"/>
  <c r="AR14" i="63"/>
  <c r="AS14" i="63"/>
  <c r="AT14" i="63"/>
  <c r="AU14" i="63"/>
  <c r="AV14" i="63"/>
  <c r="AW14" i="63"/>
  <c r="AX14" i="63"/>
  <c r="AY14" i="63"/>
  <c r="AZ14" i="63"/>
  <c r="BA14" i="63"/>
  <c r="BB14" i="63"/>
  <c r="BC14" i="63"/>
  <c r="BD14" i="63"/>
  <c r="BE14" i="63"/>
  <c r="BF14" i="63"/>
  <c r="BG14" i="63"/>
  <c r="BH14" i="63"/>
  <c r="BI14" i="63"/>
  <c r="BJ14" i="63"/>
  <c r="BK14" i="63"/>
  <c r="BL14" i="63"/>
  <c r="BM14" i="63"/>
  <c r="BN14" i="63"/>
  <c r="BO14" i="63"/>
  <c r="BP14" i="63"/>
  <c r="BQ14" i="63"/>
  <c r="BR14" i="63"/>
  <c r="BS14" i="63"/>
  <c r="BT14" i="63"/>
  <c r="BU14" i="63"/>
  <c r="BV14" i="63"/>
  <c r="BW14" i="63"/>
  <c r="E14" i="63"/>
  <c r="G14" i="63"/>
  <c r="H14" i="63"/>
  <c r="I14" i="63"/>
  <c r="D14" i="63"/>
  <c r="BT58" i="29"/>
  <c r="BU58" i="29"/>
  <c r="U29" i="35"/>
  <c r="AC57" i="35"/>
  <c r="AB57" i="35"/>
  <c r="AA57" i="35"/>
  <c r="Z57" i="35"/>
  <c r="Y57" i="35"/>
  <c r="X57" i="35"/>
  <c r="W57" i="35"/>
  <c r="V57" i="35"/>
  <c r="U57" i="35"/>
  <c r="T58" i="35"/>
  <c r="T59" i="35"/>
  <c r="T60" i="35"/>
  <c r="T61" i="35"/>
  <c r="T62" i="35"/>
  <c r="T63" i="35"/>
  <c r="T64" i="35"/>
  <c r="T65" i="35"/>
  <c r="T57" i="35"/>
  <c r="T56" i="35"/>
  <c r="V29" i="35"/>
  <c r="AC29" i="35" l="1"/>
  <c r="AB29" i="35"/>
  <c r="AA29" i="35"/>
  <c r="Z29" i="35"/>
  <c r="Y29" i="35"/>
  <c r="X29" i="35"/>
  <c r="W29" i="35"/>
  <c r="T30" i="35"/>
  <c r="T31" i="35"/>
  <c r="T32" i="35"/>
  <c r="T33" i="35"/>
  <c r="T34" i="35"/>
  <c r="T35" i="35"/>
  <c r="T36" i="35"/>
  <c r="T37" i="35"/>
  <c r="T28" i="35"/>
  <c r="T29" i="35"/>
  <c r="AQ49" i="61" l="1"/>
  <c r="V58" i="35" s="1"/>
  <c r="AR49" i="61"/>
  <c r="AS49" i="61"/>
  <c r="W58" i="35" s="1"/>
  <c r="AT49" i="61"/>
  <c r="AU49" i="61"/>
  <c r="X58" i="35" s="1"/>
  <c r="AV49" i="61"/>
  <c r="AW49" i="61"/>
  <c r="Y58" i="35" s="1"/>
  <c r="AX49" i="61"/>
  <c r="AY49" i="61"/>
  <c r="Z58" i="35" s="1"/>
  <c r="AZ49" i="61"/>
  <c r="BA49" i="61"/>
  <c r="AA58" i="35" s="1"/>
  <c r="BB49" i="61"/>
  <c r="BC49" i="61"/>
  <c r="AB58" i="35" s="1"/>
  <c r="BD49" i="61"/>
  <c r="AC58" i="35"/>
  <c r="AQ50" i="61"/>
  <c r="V59" i="35" s="1"/>
  <c r="AR50" i="61"/>
  <c r="AS50" i="61"/>
  <c r="W59" i="35" s="1"/>
  <c r="AT50" i="61"/>
  <c r="AU50" i="61"/>
  <c r="X59" i="35" s="1"/>
  <c r="AV50" i="61"/>
  <c r="AW50" i="61"/>
  <c r="Y59" i="35" s="1"/>
  <c r="AX50" i="61"/>
  <c r="AY50" i="61"/>
  <c r="Z59" i="35" s="1"/>
  <c r="AZ50" i="61"/>
  <c r="BA50" i="61"/>
  <c r="AA59" i="35" s="1"/>
  <c r="BB50" i="61"/>
  <c r="BC50" i="61"/>
  <c r="AB59" i="35" s="1"/>
  <c r="BD50" i="61"/>
  <c r="BE50" i="61"/>
  <c r="AC59" i="35" s="1"/>
  <c r="AQ51" i="61"/>
  <c r="V60" i="35" s="1"/>
  <c r="AR51" i="61"/>
  <c r="AS51" i="61"/>
  <c r="W60" i="35" s="1"/>
  <c r="AT51" i="61"/>
  <c r="AU51" i="61"/>
  <c r="X60" i="35" s="1"/>
  <c r="AV51" i="61"/>
  <c r="AW51" i="61"/>
  <c r="Y60" i="35" s="1"/>
  <c r="AX51" i="61"/>
  <c r="AY51" i="61"/>
  <c r="Z60" i="35" s="1"/>
  <c r="AZ51" i="61"/>
  <c r="BA51" i="61"/>
  <c r="AA60" i="35" s="1"/>
  <c r="BB51" i="61"/>
  <c r="BC51" i="61"/>
  <c r="AB60" i="35" s="1"/>
  <c r="BD51" i="61"/>
  <c r="BE51" i="61"/>
  <c r="AC60" i="35" s="1"/>
  <c r="AQ52" i="61"/>
  <c r="V61" i="35" s="1"/>
  <c r="AR52" i="61"/>
  <c r="AS52" i="61"/>
  <c r="W61" i="35" s="1"/>
  <c r="AT52" i="61"/>
  <c r="AU52" i="61"/>
  <c r="X61" i="35" s="1"/>
  <c r="AV52" i="61"/>
  <c r="AW52" i="61"/>
  <c r="Y61" i="35" s="1"/>
  <c r="AX52" i="61"/>
  <c r="AY52" i="61"/>
  <c r="Z61" i="35" s="1"/>
  <c r="AZ52" i="61"/>
  <c r="BA52" i="61"/>
  <c r="AA61" i="35" s="1"/>
  <c r="BB52" i="61"/>
  <c r="BC52" i="61"/>
  <c r="AB61" i="35" s="1"/>
  <c r="BD52" i="61"/>
  <c r="BE52" i="61"/>
  <c r="AC61" i="35" s="1"/>
  <c r="AQ53" i="61"/>
  <c r="V62" i="35" s="1"/>
  <c r="AR53" i="61"/>
  <c r="AS53" i="61"/>
  <c r="W62" i="35" s="1"/>
  <c r="AT53" i="61"/>
  <c r="AU53" i="61"/>
  <c r="X62" i="35" s="1"/>
  <c r="AV53" i="61"/>
  <c r="AW53" i="61"/>
  <c r="Y62" i="35" s="1"/>
  <c r="AX53" i="61"/>
  <c r="AY53" i="61"/>
  <c r="Z62" i="35" s="1"/>
  <c r="AZ53" i="61"/>
  <c r="BA53" i="61"/>
  <c r="AA62" i="35" s="1"/>
  <c r="BB53" i="61"/>
  <c r="BC53" i="61"/>
  <c r="AB62" i="35" s="1"/>
  <c r="BD53" i="61"/>
  <c r="BE53" i="61"/>
  <c r="AC62" i="35" s="1"/>
  <c r="AQ54" i="61"/>
  <c r="V63" i="35" s="1"/>
  <c r="AR54" i="61"/>
  <c r="AS54" i="61"/>
  <c r="W63" i="35" s="1"/>
  <c r="AT54" i="61"/>
  <c r="AU54" i="61"/>
  <c r="X63" i="35" s="1"/>
  <c r="AV54" i="61"/>
  <c r="AW54" i="61"/>
  <c r="Y63" i="35" s="1"/>
  <c r="AX54" i="61"/>
  <c r="AY54" i="61"/>
  <c r="Z63" i="35" s="1"/>
  <c r="AZ54" i="61"/>
  <c r="BA54" i="61"/>
  <c r="AA63" i="35" s="1"/>
  <c r="BB54" i="61"/>
  <c r="BC54" i="61"/>
  <c r="AB63" i="35" s="1"/>
  <c r="BD54" i="61"/>
  <c r="BE54" i="61"/>
  <c r="AC63" i="35" s="1"/>
  <c r="AQ55" i="61"/>
  <c r="V64" i="35" s="1"/>
  <c r="AR55" i="61"/>
  <c r="AS55" i="61"/>
  <c r="W64" i="35" s="1"/>
  <c r="AT55" i="61"/>
  <c r="AU55" i="61"/>
  <c r="X64" i="35" s="1"/>
  <c r="AV55" i="61"/>
  <c r="AW55" i="61"/>
  <c r="Y64" i="35" s="1"/>
  <c r="AX55" i="61"/>
  <c r="AY55" i="61"/>
  <c r="Z64" i="35" s="1"/>
  <c r="AZ55" i="61"/>
  <c r="BA55" i="61"/>
  <c r="AA64" i="35" s="1"/>
  <c r="BB55" i="61"/>
  <c r="BC55" i="61"/>
  <c r="AB64" i="35" s="1"/>
  <c r="BD55" i="61"/>
  <c r="BE55" i="61"/>
  <c r="AC64" i="35" s="1"/>
  <c r="AQ56" i="61"/>
  <c r="V65" i="35" s="1"/>
  <c r="AR56" i="61"/>
  <c r="AS56" i="61"/>
  <c r="W65" i="35" s="1"/>
  <c r="AT56" i="61"/>
  <c r="AU56" i="61"/>
  <c r="X65" i="35" s="1"/>
  <c r="AV56" i="61"/>
  <c r="AW56" i="61"/>
  <c r="Y65" i="35" s="1"/>
  <c r="AX56" i="61"/>
  <c r="AY56" i="61"/>
  <c r="Z65" i="35" s="1"/>
  <c r="AZ56" i="61"/>
  <c r="BA56" i="61"/>
  <c r="AA65" i="35" s="1"/>
  <c r="BB56" i="61"/>
  <c r="BC56" i="61"/>
  <c r="AB65" i="35" s="1"/>
  <c r="BD56" i="61"/>
  <c r="BE56" i="61"/>
  <c r="AC65" i="35" s="1"/>
  <c r="AQ58" i="61"/>
  <c r="AR58" i="61"/>
  <c r="AS58" i="61"/>
  <c r="AT58" i="61"/>
  <c r="AU58" i="61"/>
  <c r="AV58" i="61"/>
  <c r="AW58" i="61"/>
  <c r="AX58" i="61"/>
  <c r="AY58" i="61"/>
  <c r="AZ58" i="61"/>
  <c r="BA58" i="61"/>
  <c r="BB58" i="61"/>
  <c r="BC58" i="61"/>
  <c r="BD58" i="61"/>
  <c r="BE58" i="61"/>
  <c r="AP49" i="61"/>
  <c r="AP50" i="61"/>
  <c r="AP51" i="61"/>
  <c r="AP52" i="61"/>
  <c r="AP53" i="61"/>
  <c r="AP54" i="61"/>
  <c r="AP55" i="61"/>
  <c r="AP56" i="61"/>
  <c r="AP58" i="61"/>
  <c r="AN50" i="61"/>
  <c r="U59" i="35" s="1"/>
  <c r="AN51" i="61"/>
  <c r="U60" i="35" s="1"/>
  <c r="AN52" i="61"/>
  <c r="U61" i="35" s="1"/>
  <c r="AN53" i="61"/>
  <c r="U62" i="35" s="1"/>
  <c r="AN54" i="61"/>
  <c r="U63" i="35" s="1"/>
  <c r="AN55" i="61"/>
  <c r="U64" i="35" s="1"/>
  <c r="AN56" i="61"/>
  <c r="U65" i="35" s="1"/>
  <c r="AN58" i="61"/>
  <c r="AN49" i="61"/>
  <c r="U58" i="35" s="1"/>
  <c r="AP43" i="61"/>
  <c r="AQ43" i="61"/>
  <c r="AR43" i="61"/>
  <c r="AS43" i="61"/>
  <c r="AT43" i="61"/>
  <c r="AU43" i="61"/>
  <c r="AV43" i="61"/>
  <c r="AW43" i="61"/>
  <c r="AX43" i="61"/>
  <c r="AY43" i="61"/>
  <c r="AZ43" i="61"/>
  <c r="BA43" i="61"/>
  <c r="BB43" i="61"/>
  <c r="BC43" i="61"/>
  <c r="BD43" i="61"/>
  <c r="BE43" i="61"/>
  <c r="AN7" i="61"/>
  <c r="AN8" i="61"/>
  <c r="AN9" i="61"/>
  <c r="AN10" i="61"/>
  <c r="AN11" i="61"/>
  <c r="AN12" i="61"/>
  <c r="AN13" i="61"/>
  <c r="AN14" i="61"/>
  <c r="AN15" i="61"/>
  <c r="AN16" i="61"/>
  <c r="AN17" i="61"/>
  <c r="AN18" i="61"/>
  <c r="AN19" i="61"/>
  <c r="AN20" i="61"/>
  <c r="AN21" i="61"/>
  <c r="AN22" i="61"/>
  <c r="AN23" i="61"/>
  <c r="AN24" i="61"/>
  <c r="AN25" i="61"/>
  <c r="AN26" i="61"/>
  <c r="AN27" i="61"/>
  <c r="AN28" i="61"/>
  <c r="AN29" i="61"/>
  <c r="AN30" i="61"/>
  <c r="AN31" i="61"/>
  <c r="AN32" i="61"/>
  <c r="AN33" i="61"/>
  <c r="AN34" i="61"/>
  <c r="AN35" i="61"/>
  <c r="AN36" i="61"/>
  <c r="AN37" i="61"/>
  <c r="AN38" i="61"/>
  <c r="AN39" i="61"/>
  <c r="AN40" i="61"/>
  <c r="AN41" i="61"/>
  <c r="AN43" i="61"/>
  <c r="X49" i="61"/>
  <c r="Y49" i="61"/>
  <c r="V30" i="35" s="1"/>
  <c r="Z49" i="61"/>
  <c r="AA49" i="61"/>
  <c r="W30" i="35" s="1"/>
  <c r="AB49" i="61"/>
  <c r="AC49" i="61"/>
  <c r="X30" i="35" s="1"/>
  <c r="AD49" i="61"/>
  <c r="AE49" i="61"/>
  <c r="Y30" i="35" s="1"/>
  <c r="AF49" i="61"/>
  <c r="AG49" i="61"/>
  <c r="Z30" i="35" s="1"/>
  <c r="AH49" i="61"/>
  <c r="AI49" i="61"/>
  <c r="AA30" i="35" s="1"/>
  <c r="AJ49" i="61"/>
  <c r="AK49" i="61"/>
  <c r="AB30" i="35" s="1"/>
  <c r="AL49" i="61"/>
  <c r="AM49" i="61"/>
  <c r="AC30" i="35" s="1"/>
  <c r="X50" i="61"/>
  <c r="Y50" i="61"/>
  <c r="V31" i="35" s="1"/>
  <c r="Z50" i="61"/>
  <c r="AA50" i="61"/>
  <c r="W31" i="35" s="1"/>
  <c r="AB50" i="61"/>
  <c r="AC50" i="61"/>
  <c r="X31" i="35" s="1"/>
  <c r="AD50" i="61"/>
  <c r="AE50" i="61"/>
  <c r="Y31" i="35" s="1"/>
  <c r="AF50" i="61"/>
  <c r="AG50" i="61"/>
  <c r="Z31" i="35" s="1"/>
  <c r="AH50" i="61"/>
  <c r="AI50" i="61"/>
  <c r="AA31" i="35" s="1"/>
  <c r="AJ50" i="61"/>
  <c r="AK50" i="61"/>
  <c r="AB31" i="35" s="1"/>
  <c r="AL50" i="61"/>
  <c r="AM50" i="61"/>
  <c r="AC31" i="35" s="1"/>
  <c r="X51" i="61"/>
  <c r="Y51" i="61"/>
  <c r="V32" i="35" s="1"/>
  <c r="Z51" i="61"/>
  <c r="AA51" i="61"/>
  <c r="W32" i="35" s="1"/>
  <c r="AB51" i="61"/>
  <c r="AC51" i="61"/>
  <c r="X32" i="35" s="1"/>
  <c r="AD51" i="61"/>
  <c r="AE51" i="61"/>
  <c r="Y32" i="35" s="1"/>
  <c r="AF51" i="61"/>
  <c r="AG51" i="61"/>
  <c r="Z32" i="35" s="1"/>
  <c r="AH51" i="61"/>
  <c r="AI51" i="61"/>
  <c r="AA32" i="35" s="1"/>
  <c r="AJ51" i="61"/>
  <c r="AK51" i="61"/>
  <c r="AB32" i="35" s="1"/>
  <c r="AL51" i="61"/>
  <c r="AM51" i="61"/>
  <c r="AC32" i="35" s="1"/>
  <c r="X52" i="61"/>
  <c r="Y52" i="61"/>
  <c r="V33" i="35" s="1"/>
  <c r="Z52" i="61"/>
  <c r="AA52" i="61"/>
  <c r="W33" i="35" s="1"/>
  <c r="AB52" i="61"/>
  <c r="AC52" i="61"/>
  <c r="X33" i="35" s="1"/>
  <c r="AD52" i="61"/>
  <c r="AE52" i="61"/>
  <c r="Y33" i="35" s="1"/>
  <c r="AF52" i="61"/>
  <c r="AG52" i="61"/>
  <c r="Z33" i="35" s="1"/>
  <c r="AH52" i="61"/>
  <c r="AI52" i="61"/>
  <c r="AA33" i="35" s="1"/>
  <c r="AJ52" i="61"/>
  <c r="AK52" i="61"/>
  <c r="AB33" i="35" s="1"/>
  <c r="AL52" i="61"/>
  <c r="AM52" i="61"/>
  <c r="AC33" i="35" s="1"/>
  <c r="X53" i="61"/>
  <c r="Y53" i="61"/>
  <c r="V34" i="35" s="1"/>
  <c r="Z53" i="61"/>
  <c r="AA53" i="61"/>
  <c r="W34" i="35" s="1"/>
  <c r="AB53" i="61"/>
  <c r="AC53" i="61"/>
  <c r="X34" i="35" s="1"/>
  <c r="AD53" i="61"/>
  <c r="AE53" i="61"/>
  <c r="Y34" i="35" s="1"/>
  <c r="AF53" i="61"/>
  <c r="AG53" i="61"/>
  <c r="Z34" i="35" s="1"/>
  <c r="AH53" i="61"/>
  <c r="AI53" i="61"/>
  <c r="AA34" i="35" s="1"/>
  <c r="AJ53" i="61"/>
  <c r="AK53" i="61"/>
  <c r="AB34" i="35" s="1"/>
  <c r="AL53" i="61"/>
  <c r="AM53" i="61"/>
  <c r="AC34" i="35" s="1"/>
  <c r="X54" i="61"/>
  <c r="Y54" i="61"/>
  <c r="V35" i="35" s="1"/>
  <c r="Z54" i="61"/>
  <c r="AA54" i="61"/>
  <c r="W35" i="35" s="1"/>
  <c r="AB54" i="61"/>
  <c r="AC54" i="61"/>
  <c r="X35" i="35" s="1"/>
  <c r="AD54" i="61"/>
  <c r="AE54" i="61"/>
  <c r="Y35" i="35" s="1"/>
  <c r="AF54" i="61"/>
  <c r="AG54" i="61"/>
  <c r="Z35" i="35" s="1"/>
  <c r="AH54" i="61"/>
  <c r="AI54" i="61"/>
  <c r="AA35" i="35" s="1"/>
  <c r="AJ54" i="61"/>
  <c r="AK54" i="61"/>
  <c r="AB35" i="35" s="1"/>
  <c r="AL54" i="61"/>
  <c r="AM54" i="61"/>
  <c r="AC35" i="35" s="1"/>
  <c r="X55" i="61"/>
  <c r="Y55" i="61"/>
  <c r="V36" i="35" s="1"/>
  <c r="Z55" i="61"/>
  <c r="AA55" i="61"/>
  <c r="W36" i="35" s="1"/>
  <c r="AB55" i="61"/>
  <c r="AC55" i="61"/>
  <c r="X36" i="35" s="1"/>
  <c r="AD55" i="61"/>
  <c r="AE55" i="61"/>
  <c r="Y36" i="35" s="1"/>
  <c r="AF55" i="61"/>
  <c r="AG55" i="61"/>
  <c r="Z36" i="35" s="1"/>
  <c r="AH55" i="61"/>
  <c r="AI55" i="61"/>
  <c r="AA36" i="35" s="1"/>
  <c r="AJ55" i="61"/>
  <c r="AK55" i="61"/>
  <c r="AB36" i="35" s="1"/>
  <c r="AL55" i="61"/>
  <c r="AM55" i="61"/>
  <c r="AC36" i="35" s="1"/>
  <c r="X56" i="61"/>
  <c r="Y56" i="61"/>
  <c r="V37" i="35" s="1"/>
  <c r="Z56" i="61"/>
  <c r="AA56" i="61"/>
  <c r="W37" i="35" s="1"/>
  <c r="AB56" i="61"/>
  <c r="AC56" i="61"/>
  <c r="X37" i="35" s="1"/>
  <c r="AD56" i="61"/>
  <c r="AE56" i="61"/>
  <c r="Y37" i="35" s="1"/>
  <c r="AF56" i="61"/>
  <c r="AG56" i="61"/>
  <c r="Z37" i="35" s="1"/>
  <c r="AH56" i="61"/>
  <c r="AI56" i="61"/>
  <c r="AA37" i="35" s="1"/>
  <c r="AJ56" i="61"/>
  <c r="AK56" i="61"/>
  <c r="AB37" i="35" s="1"/>
  <c r="AL56" i="61"/>
  <c r="AM56" i="61"/>
  <c r="AC37" i="35" s="1"/>
  <c r="X58" i="61"/>
  <c r="Y58" i="61"/>
  <c r="Z58" i="61"/>
  <c r="AA58" i="61"/>
  <c r="AB58" i="61"/>
  <c r="AC58" i="61"/>
  <c r="AD58" i="61"/>
  <c r="AE58" i="61"/>
  <c r="AF58" i="61"/>
  <c r="AG58" i="61"/>
  <c r="AH58" i="61"/>
  <c r="AI58" i="61"/>
  <c r="AJ58" i="61"/>
  <c r="AK58" i="61"/>
  <c r="AL58" i="61"/>
  <c r="AM58" i="61"/>
  <c r="V50" i="61"/>
  <c r="U31" i="35" s="1"/>
  <c r="V51" i="61"/>
  <c r="U32" i="35" s="1"/>
  <c r="V52" i="61"/>
  <c r="U33" i="35" s="1"/>
  <c r="V53" i="61"/>
  <c r="U34" i="35" s="1"/>
  <c r="V54" i="61"/>
  <c r="U35" i="35" s="1"/>
  <c r="V55" i="61"/>
  <c r="U36" i="35" s="1"/>
  <c r="V56" i="61"/>
  <c r="U37" i="35" s="1"/>
  <c r="V49" i="61"/>
  <c r="U30" i="35" s="1"/>
  <c r="Z43" i="61"/>
  <c r="AA43" i="61"/>
  <c r="AB43" i="61"/>
  <c r="AC43" i="61"/>
  <c r="AD43" i="61"/>
  <c r="AE43" i="61"/>
  <c r="AF43" i="61"/>
  <c r="AG43" i="61"/>
  <c r="AH43" i="61"/>
  <c r="AI43" i="61"/>
  <c r="AJ43" i="61"/>
  <c r="AK43" i="61"/>
  <c r="AL43" i="61"/>
  <c r="AM43" i="61"/>
  <c r="X43" i="61"/>
  <c r="Y43" i="61"/>
  <c r="V7" i="61"/>
  <c r="V8" i="61"/>
  <c r="V9" i="61"/>
  <c r="V10" i="61"/>
  <c r="V11" i="61"/>
  <c r="V12" i="61"/>
  <c r="V13" i="61"/>
  <c r="V14" i="61"/>
  <c r="V15" i="61"/>
  <c r="V16" i="61"/>
  <c r="V17" i="61"/>
  <c r="V18" i="61"/>
  <c r="V19" i="61"/>
  <c r="V20" i="61"/>
  <c r="V21" i="61"/>
  <c r="V22" i="61"/>
  <c r="V23" i="61"/>
  <c r="V24" i="61"/>
  <c r="V25" i="61"/>
  <c r="V26" i="61"/>
  <c r="V27" i="61"/>
  <c r="V28" i="61"/>
  <c r="V29" i="61"/>
  <c r="V30" i="61"/>
  <c r="V31" i="61"/>
  <c r="V32" i="61"/>
  <c r="V33" i="61"/>
  <c r="V34" i="61"/>
  <c r="V35" i="61"/>
  <c r="V36" i="61"/>
  <c r="V37" i="61"/>
  <c r="V38" i="61"/>
  <c r="V39" i="61"/>
  <c r="V40" i="61"/>
  <c r="V41" i="61"/>
  <c r="V43" i="61"/>
  <c r="D64" i="31"/>
  <c r="D7" i="32" l="1"/>
  <c r="D8" i="32"/>
  <c r="D9" i="32"/>
  <c r="D10" i="32"/>
  <c r="D11" i="32"/>
  <c r="D12" i="32"/>
  <c r="D13" i="32"/>
  <c r="D14" i="32"/>
  <c r="D15" i="32"/>
  <c r="D16" i="32"/>
  <c r="D17" i="32"/>
  <c r="D18" i="32"/>
  <c r="D19" i="32"/>
  <c r="D20" i="32"/>
  <c r="D21" i="32"/>
  <c r="D22" i="32"/>
  <c r="D23" i="32"/>
  <c r="D24" i="32"/>
  <c r="D25" i="32"/>
  <c r="D26" i="32"/>
  <c r="D27" i="32"/>
  <c r="D28" i="32"/>
  <c r="D29" i="32"/>
  <c r="D30" i="32"/>
  <c r="D31" i="32"/>
  <c r="D32" i="32"/>
  <c r="D33" i="32"/>
  <c r="D34" i="32"/>
  <c r="D35" i="32"/>
  <c r="D36" i="32"/>
  <c r="D37" i="32"/>
  <c r="D38" i="32"/>
  <c r="D39" i="32"/>
  <c r="D40" i="32"/>
  <c r="D41" i="32"/>
  <c r="D43" i="32"/>
  <c r="E66" i="31" l="1"/>
  <c r="D6" i="32"/>
  <c r="D48" i="30"/>
  <c r="F58" i="29"/>
  <c r="G58" i="29"/>
  <c r="I58" i="29"/>
  <c r="J58" i="29"/>
  <c r="K58" i="29"/>
  <c r="L58" i="29"/>
  <c r="M58" i="29"/>
  <c r="N58" i="29"/>
  <c r="O58" i="29"/>
  <c r="P58" i="29"/>
  <c r="Q58" i="29"/>
  <c r="R58" i="29"/>
  <c r="S58" i="29"/>
  <c r="T58" i="29"/>
  <c r="U58" i="29"/>
  <c r="V58" i="29"/>
  <c r="W58" i="29"/>
  <c r="X58" i="29"/>
  <c r="Y58" i="29"/>
  <c r="Z58" i="29"/>
  <c r="AA58" i="29"/>
  <c r="AB58" i="29"/>
  <c r="AC58" i="29"/>
  <c r="AD58" i="29"/>
  <c r="AE58" i="29"/>
  <c r="AF58" i="29"/>
  <c r="AG58" i="29"/>
  <c r="AH58" i="29"/>
  <c r="AI58" i="29"/>
  <c r="AJ58" i="29"/>
  <c r="AK58" i="29"/>
  <c r="AL58" i="29"/>
  <c r="AM58" i="29"/>
  <c r="AN58" i="29"/>
  <c r="AO58" i="29"/>
  <c r="AP58" i="29"/>
  <c r="AQ58" i="29"/>
  <c r="AR58" i="29"/>
  <c r="AS58" i="29"/>
  <c r="AT58" i="29"/>
  <c r="AU58" i="29"/>
  <c r="AV58" i="29"/>
  <c r="AW58" i="29"/>
  <c r="AX58" i="29"/>
  <c r="AY58" i="29"/>
  <c r="AZ58" i="29"/>
  <c r="BA58" i="29"/>
  <c r="BB58" i="29"/>
  <c r="BC58" i="29"/>
  <c r="BE58" i="29"/>
  <c r="BF58" i="29"/>
  <c r="BG58" i="29"/>
  <c r="BH58" i="29"/>
  <c r="BJ58" i="29"/>
  <c r="BK58" i="29"/>
  <c r="BL58" i="29"/>
  <c r="BM58" i="29"/>
  <c r="BN58" i="29"/>
  <c r="BO58" i="29"/>
  <c r="BP58" i="29"/>
  <c r="BQ58" i="29"/>
  <c r="BR58" i="29"/>
  <c r="BS58" i="29"/>
  <c r="BV58" i="29"/>
  <c r="BW58" i="29"/>
  <c r="D58" i="31"/>
  <c r="M15" i="63"/>
  <c r="N15" i="63"/>
  <c r="O15" i="63"/>
  <c r="P15" i="63"/>
  <c r="Q15" i="63"/>
  <c r="R15" i="63"/>
  <c r="S15" i="63"/>
  <c r="T15" i="63"/>
  <c r="U15" i="63"/>
  <c r="V15" i="63"/>
  <c r="W15" i="63"/>
  <c r="X15" i="63"/>
  <c r="Y15" i="63"/>
  <c r="AA15" i="63"/>
  <c r="AB15" i="63"/>
  <c r="AC15" i="63"/>
  <c r="AD15" i="63"/>
  <c r="AE15" i="63"/>
  <c r="AF15" i="63"/>
  <c r="AG15" i="63"/>
  <c r="AH15" i="63"/>
  <c r="AI15" i="63"/>
  <c r="AJ15" i="63"/>
  <c r="AK15" i="63"/>
  <c r="AL15" i="63"/>
  <c r="AM15" i="63"/>
  <c r="AN15" i="63"/>
  <c r="AO15" i="63"/>
  <c r="AP15" i="63"/>
  <c r="AQ15" i="63"/>
  <c r="AR15" i="63"/>
  <c r="AS15" i="63"/>
  <c r="AT15" i="63"/>
  <c r="AU15" i="63"/>
  <c r="AV15" i="63"/>
  <c r="AW15" i="63"/>
  <c r="AX15" i="63"/>
  <c r="AY15" i="63"/>
  <c r="AZ15" i="63"/>
  <c r="BA15" i="63"/>
  <c r="BB15" i="63"/>
  <c r="BC15" i="63"/>
  <c r="BD15" i="63"/>
  <c r="BE15" i="63"/>
  <c r="BF15" i="63"/>
  <c r="BG15" i="63"/>
  <c r="BH15" i="63"/>
  <c r="BI15" i="63"/>
  <c r="BJ15" i="63"/>
  <c r="BK15" i="63"/>
  <c r="BL15" i="63"/>
  <c r="BM15" i="63"/>
  <c r="BN15" i="63"/>
  <c r="BO15" i="63"/>
  <c r="BP15" i="63"/>
  <c r="BQ15" i="63"/>
  <c r="BR15" i="63"/>
  <c r="BS15" i="63"/>
  <c r="BT15" i="63"/>
  <c r="BU15" i="63"/>
  <c r="BX15" i="63"/>
  <c r="M16" i="63"/>
  <c r="N16" i="63"/>
  <c r="O16" i="63"/>
  <c r="P16" i="63"/>
  <c r="Q16" i="63"/>
  <c r="R16" i="63"/>
  <c r="S16" i="63"/>
  <c r="T16" i="63"/>
  <c r="U16" i="63"/>
  <c r="V16" i="63"/>
  <c r="W16" i="63"/>
  <c r="X16" i="63"/>
  <c r="Y16" i="63"/>
  <c r="AA16" i="63"/>
  <c r="AB16" i="63"/>
  <c r="AC16" i="63"/>
  <c r="AD16" i="63"/>
  <c r="AE16" i="63"/>
  <c r="AF16" i="63"/>
  <c r="AG16" i="63"/>
  <c r="AH16" i="63"/>
  <c r="AI16" i="63"/>
  <c r="AJ16" i="63"/>
  <c r="AK16" i="63"/>
  <c r="AL16" i="63"/>
  <c r="AM16" i="63"/>
  <c r="AN16" i="63"/>
  <c r="AO16" i="63"/>
  <c r="AP16" i="63"/>
  <c r="AQ16" i="63"/>
  <c r="AR16" i="63"/>
  <c r="AS16" i="63"/>
  <c r="AT16" i="63"/>
  <c r="AU16" i="63"/>
  <c r="AV16" i="63"/>
  <c r="AW16" i="63"/>
  <c r="AX16" i="63"/>
  <c r="AY16" i="63"/>
  <c r="AZ16" i="63"/>
  <c r="BA16" i="63"/>
  <c r="BB16" i="63"/>
  <c r="BC16" i="63"/>
  <c r="BD16" i="63"/>
  <c r="BE16" i="63"/>
  <c r="BF16" i="63"/>
  <c r="BG16" i="63"/>
  <c r="BH16" i="63"/>
  <c r="BI16" i="63"/>
  <c r="BJ16" i="63"/>
  <c r="BK16" i="63"/>
  <c r="BL16" i="63"/>
  <c r="BM16" i="63"/>
  <c r="BN16" i="63"/>
  <c r="BO16" i="63"/>
  <c r="BP16" i="63"/>
  <c r="BQ16" i="63"/>
  <c r="BR16" i="63"/>
  <c r="BS16" i="63"/>
  <c r="BT16" i="63"/>
  <c r="BU16" i="63"/>
  <c r="BX16" i="63"/>
  <c r="M17" i="63"/>
  <c r="N17" i="63"/>
  <c r="O17" i="63"/>
  <c r="P17" i="63"/>
  <c r="Q17" i="63"/>
  <c r="R17" i="63"/>
  <c r="S17" i="63"/>
  <c r="T17" i="63"/>
  <c r="U17" i="63"/>
  <c r="V17" i="63"/>
  <c r="W17" i="63"/>
  <c r="X17" i="63"/>
  <c r="Y17" i="63"/>
  <c r="AA17" i="63"/>
  <c r="AB17" i="63"/>
  <c r="AC17" i="63"/>
  <c r="AD17" i="63"/>
  <c r="AE17" i="63"/>
  <c r="AF17" i="63"/>
  <c r="AG17" i="63"/>
  <c r="AH17" i="63"/>
  <c r="AI17" i="63"/>
  <c r="AJ17" i="63"/>
  <c r="AK17" i="63"/>
  <c r="AL17" i="63"/>
  <c r="AM17" i="63"/>
  <c r="AN17" i="63"/>
  <c r="AO17" i="63"/>
  <c r="AP17" i="63"/>
  <c r="AQ17" i="63"/>
  <c r="AR17" i="63"/>
  <c r="AS17" i="63"/>
  <c r="AT17" i="63"/>
  <c r="AU17" i="63"/>
  <c r="AV17" i="63"/>
  <c r="AW17" i="63"/>
  <c r="AX17" i="63"/>
  <c r="AY17" i="63"/>
  <c r="AZ17" i="63"/>
  <c r="BA17" i="63"/>
  <c r="BB17" i="63"/>
  <c r="BC17" i="63"/>
  <c r="BD17" i="63"/>
  <c r="BE17" i="63"/>
  <c r="BF17" i="63"/>
  <c r="BG17" i="63"/>
  <c r="BH17" i="63"/>
  <c r="BI17" i="63"/>
  <c r="BJ17" i="63"/>
  <c r="BK17" i="63"/>
  <c r="BL17" i="63"/>
  <c r="BM17" i="63"/>
  <c r="BN17" i="63"/>
  <c r="BO17" i="63"/>
  <c r="BP17" i="63"/>
  <c r="BQ17" i="63"/>
  <c r="BR17" i="63"/>
  <c r="BS17" i="63"/>
  <c r="BT17" i="63"/>
  <c r="BU17" i="63"/>
  <c r="BX17" i="63"/>
  <c r="M18" i="63"/>
  <c r="N18" i="63"/>
  <c r="O18" i="63"/>
  <c r="P18" i="63"/>
  <c r="Q18" i="63"/>
  <c r="R18" i="63"/>
  <c r="S18" i="63"/>
  <c r="T18" i="63"/>
  <c r="U18" i="63"/>
  <c r="V18" i="63"/>
  <c r="W18" i="63"/>
  <c r="X18" i="63"/>
  <c r="Y18" i="63"/>
  <c r="AA18" i="63"/>
  <c r="AB18" i="63"/>
  <c r="AC18" i="63"/>
  <c r="AD18" i="63"/>
  <c r="AE18" i="63"/>
  <c r="AF18" i="63"/>
  <c r="AG18" i="63"/>
  <c r="AH18" i="63"/>
  <c r="AI18" i="63"/>
  <c r="AJ18" i="63"/>
  <c r="AK18" i="63"/>
  <c r="AL18" i="63"/>
  <c r="AM18" i="63"/>
  <c r="AN18" i="63"/>
  <c r="AO18" i="63"/>
  <c r="AP18" i="63"/>
  <c r="AQ18" i="63"/>
  <c r="AR18" i="63"/>
  <c r="AS18" i="63"/>
  <c r="AT18" i="63"/>
  <c r="AU18" i="63"/>
  <c r="AV18" i="63"/>
  <c r="AW18" i="63"/>
  <c r="AX18" i="63"/>
  <c r="AY18" i="63"/>
  <c r="AZ18" i="63"/>
  <c r="BA18" i="63"/>
  <c r="BB18" i="63"/>
  <c r="BC18" i="63"/>
  <c r="BD18" i="63"/>
  <c r="BE18" i="63"/>
  <c r="BF18" i="63"/>
  <c r="BG18" i="63"/>
  <c r="BH18" i="63"/>
  <c r="BI18" i="63"/>
  <c r="BJ18" i="63"/>
  <c r="BK18" i="63"/>
  <c r="BL18" i="63"/>
  <c r="BM18" i="63"/>
  <c r="BN18" i="63"/>
  <c r="BO18" i="63"/>
  <c r="BP18" i="63"/>
  <c r="BQ18" i="63"/>
  <c r="BR18" i="63"/>
  <c r="BS18" i="63"/>
  <c r="BT18" i="63"/>
  <c r="BU18" i="63"/>
  <c r="BX18" i="63"/>
  <c r="G15" i="63"/>
  <c r="H15" i="63"/>
  <c r="I15" i="63"/>
  <c r="K15" i="63"/>
  <c r="L15" i="63"/>
  <c r="G16" i="63"/>
  <c r="H16" i="63"/>
  <c r="I16" i="63"/>
  <c r="K16" i="63"/>
  <c r="L16" i="63"/>
  <c r="G17" i="63"/>
  <c r="H17" i="63"/>
  <c r="I17" i="63"/>
  <c r="K17" i="63"/>
  <c r="L17" i="63"/>
  <c r="G18" i="63"/>
  <c r="H18" i="63"/>
  <c r="I18" i="63"/>
  <c r="K18" i="63"/>
  <c r="L18" i="63"/>
  <c r="O88" i="35" l="1"/>
  <c r="K19" i="35"/>
  <c r="E79" i="35"/>
  <c r="C71" i="61"/>
  <c r="D57" i="32"/>
  <c r="D56" i="32"/>
  <c r="C34" i="63"/>
  <c r="B34" i="63"/>
  <c r="C33" i="63"/>
  <c r="B33" i="63"/>
  <c r="C32" i="63"/>
  <c r="B32" i="63"/>
  <c r="C29" i="63"/>
  <c r="B29" i="63"/>
  <c r="B26" i="63"/>
  <c r="E18" i="63"/>
  <c r="D18" i="63"/>
  <c r="E17" i="63"/>
  <c r="D17" i="63"/>
  <c r="E16" i="63"/>
  <c r="D16" i="63"/>
  <c r="E15" i="63"/>
  <c r="D15" i="63"/>
  <c r="D58" i="32"/>
  <c r="D55" i="32"/>
  <c r="D54" i="32"/>
  <c r="D53" i="32"/>
  <c r="D52" i="32"/>
  <c r="D51" i="32"/>
  <c r="D50" i="32"/>
  <c r="D49" i="32"/>
  <c r="E58" i="29"/>
  <c r="E58" i="31" s="1"/>
  <c r="C73" i="32"/>
  <c r="B73" i="32"/>
  <c r="C72" i="32"/>
  <c r="B72" i="32"/>
  <c r="C71" i="32"/>
  <c r="B71" i="32"/>
  <c r="C68" i="32"/>
  <c r="B68" i="32"/>
  <c r="B65" i="32"/>
  <c r="C80" i="31"/>
  <c r="B80" i="31"/>
  <c r="C79" i="31"/>
  <c r="B79" i="31"/>
  <c r="C78" i="31"/>
  <c r="B78" i="31"/>
  <c r="C75" i="31"/>
  <c r="B75" i="31"/>
  <c r="B72" i="31"/>
  <c r="D65" i="31"/>
  <c r="C79" i="61"/>
  <c r="B79" i="61"/>
  <c r="C78" i="61"/>
  <c r="B78" i="61"/>
  <c r="C77" i="61"/>
  <c r="B77" i="61"/>
  <c r="C74" i="61"/>
  <c r="B74" i="61"/>
  <c r="B71" i="61"/>
  <c r="C116" i="35"/>
  <c r="B116" i="35"/>
  <c r="C115" i="35"/>
  <c r="B115" i="35"/>
  <c r="C114" i="35"/>
  <c r="B114" i="35"/>
  <c r="C111" i="35"/>
  <c r="B111" i="35"/>
  <c r="B108" i="35"/>
  <c r="L19" i="35"/>
  <c r="O87" i="35"/>
  <c r="O86" i="35"/>
  <c r="O85" i="35"/>
  <c r="O84" i="35"/>
  <c r="O83" i="35"/>
  <c r="O82" i="35"/>
  <c r="O81" i="35"/>
  <c r="O80" i="35"/>
  <c r="O79" i="35"/>
  <c r="N86" i="35"/>
  <c r="N84" i="35"/>
  <c r="N82" i="35"/>
  <c r="N81" i="35"/>
  <c r="N79" i="35"/>
  <c r="D9" i="35" l="1"/>
  <c r="D79" i="35"/>
  <c r="C72" i="31"/>
  <c r="C65" i="32"/>
  <c r="C108" i="35"/>
  <c r="C26" i="63"/>
  <c r="L14" i="35"/>
  <c r="L17" i="35"/>
  <c r="L12" i="35"/>
  <c r="L18" i="35"/>
  <c r="L15" i="35"/>
  <c r="N83" i="35"/>
  <c r="N85" i="35"/>
  <c r="D66" i="31"/>
  <c r="K18" i="35"/>
  <c r="N88" i="35"/>
  <c r="K12" i="35"/>
  <c r="L13" i="35"/>
  <c r="K16" i="35"/>
  <c r="L16" i="35"/>
  <c r="L11" i="35"/>
  <c r="K15" i="35"/>
  <c r="K13" i="35"/>
  <c r="K17" i="35"/>
  <c r="K11" i="35"/>
  <c r="N80" i="35"/>
  <c r="K14" i="35"/>
  <c r="N87" i="35"/>
  <c r="G9" i="35" l="1"/>
  <c r="K8" i="35"/>
  <c r="N78" i="35"/>
  <c r="L8" i="35" l="1"/>
  <c r="O78" i="35"/>
</calcChain>
</file>

<file path=xl/sharedStrings.xml><?xml version="1.0" encoding="utf-8"?>
<sst xmlns="http://schemas.openxmlformats.org/spreadsheetml/2006/main" count="12821" uniqueCount="388">
  <si>
    <t>Tillverkningsindustri</t>
  </si>
  <si>
    <t>B05-B09 utvinning av mineral</t>
  </si>
  <si>
    <t>C10-C12 livsmedel, drycker och tobak</t>
  </si>
  <si>
    <t>C13-C15 tillverkning av textilier, kläder och läderprodukter</t>
  </si>
  <si>
    <t>C26 industri för datorer, elektronikvaror och optik</t>
  </si>
  <si>
    <t>C27 industri för elapparatur</t>
  </si>
  <si>
    <t>C28 övrig maskinindustri</t>
  </si>
  <si>
    <t>C29 industri för motorfordon, släpfordon och påhängsvagnar</t>
  </si>
  <si>
    <t>C30 annan transportmedelsindustri</t>
  </si>
  <si>
    <t>F41-F43 byggverksamhet</t>
  </si>
  <si>
    <t>G45-G47 handel</t>
  </si>
  <si>
    <t>I55-I56 hotell- och restaurang</t>
  </si>
  <si>
    <t>J61 telekommunikation</t>
  </si>
  <si>
    <t>J62-J63 dataprogrammering, datakonsulter och informationstjänster</t>
  </si>
  <si>
    <t>L68 fastighetsbolag och fastighetsförvaltare</t>
  </si>
  <si>
    <t>M73-M75 reklam och marknadsundersökning, annan verksamhet inom juridik, ekonomi, vetenskap, teknik; veterinärverksamhet</t>
  </si>
  <si>
    <t>P85 utbildning</t>
  </si>
  <si>
    <t>Q86 hälso- och sjukvård</t>
  </si>
  <si>
    <t>Q87-Q88 vård och omsorg med boende, öppna sociala insatser</t>
  </si>
  <si>
    <t>R90-R93 kultur, nöje och fritid</t>
  </si>
  <si>
    <t>S94-T98 annan serviceverksamhet och förvärvsarbete i hushåll m.m.</t>
  </si>
  <si>
    <t>Näringsgren SNI 2007</t>
  </si>
  <si>
    <t>Jordbruk, skogsbruk och fiske</t>
  </si>
  <si>
    <t>Utvinning av mineral</t>
  </si>
  <si>
    <t>Byggverksamhet</t>
  </si>
  <si>
    <t>Utsläpp av växthusgaser</t>
  </si>
  <si>
    <t>Offentlig sektor</t>
  </si>
  <si>
    <t>Tusen ton koldioxidekvivalenter</t>
  </si>
  <si>
    <t>El, gas och värmeverk samt vatten, avlopp och avfall</t>
  </si>
  <si>
    <t>Övriga tjänster</t>
  </si>
  <si>
    <t>Totalsumma</t>
  </si>
  <si>
    <t>Sektor</t>
  </si>
  <si>
    <t>Kontaktperson:</t>
  </si>
  <si>
    <t>Contact:</t>
  </si>
  <si>
    <t>A01-A03 jordbruk, skogsbruk och fiske</t>
  </si>
  <si>
    <t>C16-C18 trävaru-, massa-, pappers- och grafisk industri</t>
  </si>
  <si>
    <t>C19-C21 tillverkning av stenkolsprodukter, raffinerade petroleum-, kemikalie- och kemiska produkter samt av farmaceutiska basprodukter och läkemedel</t>
  </si>
  <si>
    <t>C22-C23 gummi- och plastvaruindustri; och andra icke metalliska mineraliska produkter</t>
  </si>
  <si>
    <t>C24-C25 stål- och metallframställning; samt tillverkning av metallvaror (ej maskiner)</t>
  </si>
  <si>
    <t>C31-C33 tillverkning av möbler; övrig tillverkning; reparation och installation av maskiner och apparater</t>
  </si>
  <si>
    <t>D35-E39 försörjning av el, gas, värme och kyla samt vattenförsörjning, avloppsrening, avfallshantering och sanering</t>
  </si>
  <si>
    <t>H49-H53 transport och magasinering</t>
  </si>
  <si>
    <t>J58-J60 förlagsverksamhet, film, video, TV, ljudinspelning, fonogramutgivning, planering och sändning av program</t>
  </si>
  <si>
    <t>K64-K66 finans- och försäkringsverksamhet</t>
  </si>
  <si>
    <t>M69-M72 juridisk och ekonomisk konsultverksamhet; huvudkontors- och konsulttjänster till företag; arkitekt- och teknisk konsultverksamhet samt FoU</t>
  </si>
  <si>
    <t>N77-N82 uthyrning av fastighetsservice, resetjänster och andra stödtjänster</t>
  </si>
  <si>
    <t>Y0135 statliga myndigheter och sociala trygghetsfonder</t>
  </si>
  <si>
    <t>Y0485 primärkommunala myndigheter och kommunalförbund</t>
  </si>
  <si>
    <t>Privat konsumtion</t>
  </si>
  <si>
    <t>Y0115 hushållens icke-vinstdrivande organisationer</t>
  </si>
  <si>
    <t/>
  </si>
  <si>
    <t>2008K1</t>
  </si>
  <si>
    <t>2008K2</t>
  </si>
  <si>
    <t>2008K3</t>
  </si>
  <si>
    <t>2008K4</t>
  </si>
  <si>
    <t>2009K1</t>
  </si>
  <si>
    <t>2009K2</t>
  </si>
  <si>
    <t>2009K3</t>
  </si>
  <si>
    <t>2009K4</t>
  </si>
  <si>
    <t>2010K1</t>
  </si>
  <si>
    <t>2010K2</t>
  </si>
  <si>
    <t>2010K3</t>
  </si>
  <si>
    <t>2010K4</t>
  </si>
  <si>
    <t>2011K1</t>
  </si>
  <si>
    <t>2011K2</t>
  </si>
  <si>
    <t>2011K3</t>
  </si>
  <si>
    <t>2011K4</t>
  </si>
  <si>
    <t>2012K1</t>
  </si>
  <si>
    <t>2012K2</t>
  </si>
  <si>
    <t>2012K3</t>
  </si>
  <si>
    <t>2012K4</t>
  </si>
  <si>
    <t>2013K1</t>
  </si>
  <si>
    <t>2013K2</t>
  </si>
  <si>
    <t>2013K3</t>
  </si>
  <si>
    <t>2013K4</t>
  </si>
  <si>
    <t>2014K1</t>
  </si>
  <si>
    <t>2014K2</t>
  </si>
  <si>
    <t>2014K3</t>
  </si>
  <si>
    <t>2014K4</t>
  </si>
  <si>
    <t>2015K1</t>
  </si>
  <si>
    <t>2015K2</t>
  </si>
  <si>
    <t>Förändring jämfört med samma kvartal föregående år</t>
  </si>
  <si>
    <t>Procent</t>
  </si>
  <si>
    <t>Totala ekonomin</t>
  </si>
  <si>
    <t>Emissions of greenhouse gases</t>
  </si>
  <si>
    <t>Latest update:</t>
  </si>
  <si>
    <t>Source:</t>
  </si>
  <si>
    <t>Senaste uppdatering:</t>
  </si>
  <si>
    <t>Källa:</t>
  </si>
  <si>
    <t>Agriculture, forestry and fishery</t>
  </si>
  <si>
    <t>Mining</t>
  </si>
  <si>
    <t>Manufacturing</t>
  </si>
  <si>
    <t>Electricity, gas and hot water supply, water distribution, 
waste water and waste management</t>
  </si>
  <si>
    <t>Construction</t>
  </si>
  <si>
    <t>Transport</t>
  </si>
  <si>
    <t>Other services</t>
  </si>
  <si>
    <t>Public sector</t>
  </si>
  <si>
    <t>Total</t>
  </si>
  <si>
    <t>Sector</t>
  </si>
  <si>
    <t>Thousand tonnes carbon dioxide equivalents</t>
  </si>
  <si>
    <t>Industrial classification  NACE Rev. 2</t>
  </si>
  <si>
    <t>A01-A03 agriculture, forestry and fishing</t>
  </si>
  <si>
    <t>B05-B09 mineral extraction</t>
  </si>
  <si>
    <t>C10-C12 manufacture of food products, beverages and tobacco products</t>
  </si>
  <si>
    <t>C13-C15 manufacturing of textiles, clothing and leather products</t>
  </si>
  <si>
    <t>C16-C18 wood and products of wood and cork, printing and reproduction of recorded media</t>
  </si>
  <si>
    <t>C19-C21 coke, refined petroleum, chemicals and basic pharmaceutical products</t>
  </si>
  <si>
    <t>C24-C25 basic metals and fabricated metal products, except machinery and equipment</t>
  </si>
  <si>
    <t>C26 manufacture of computer, electronic and optical products</t>
  </si>
  <si>
    <t>C27 manufacture of electrical equipment</t>
  </si>
  <si>
    <t>C28 manufacture of machinery and equipment n.e.c.</t>
  </si>
  <si>
    <t>C29 manufacture of motor vehicles, trailers and semi-trailers</t>
  </si>
  <si>
    <t>C30 manufacture of other transport equipment</t>
  </si>
  <si>
    <t>C31-C33 furniture, other manufacturing and repair and installation of machinery and equipment</t>
  </si>
  <si>
    <t>D35-E39 electricity, gas, steam and air conditioning, water supply, waste</t>
  </si>
  <si>
    <t>F41-F43 construction</t>
  </si>
  <si>
    <t>G45-G47 wholesale and retail trade</t>
  </si>
  <si>
    <t>H49-H53 transport and storage</t>
  </si>
  <si>
    <t>I55-I56 hotels and restaurants</t>
  </si>
  <si>
    <t>J58-J60 publishing, motion picture, video, television and broadcasting</t>
  </si>
  <si>
    <t>J61 telecommunications</t>
  </si>
  <si>
    <t>J62-J63 computer programming, consultancy and related activities and information services</t>
  </si>
  <si>
    <t>K64-K66 financial services and insurance activities</t>
  </si>
  <si>
    <t>L68 real estate activities</t>
  </si>
  <si>
    <t>M69-M72 consultancy and scientific research and development</t>
  </si>
  <si>
    <t>N77-N82 administrative and support service activities</t>
  </si>
  <si>
    <t>P85 education</t>
  </si>
  <si>
    <t>Q86 human health activities</t>
  </si>
  <si>
    <t>Q87-Q88 residential care activities and social work activities</t>
  </si>
  <si>
    <t>R90-R93 arts, entertainment and recreation</t>
  </si>
  <si>
    <t>S94-T98 other service activities and activities of households as employers</t>
  </si>
  <si>
    <t>Y0115 NPISH</t>
  </si>
  <si>
    <t>Y0135 Central government and Social security funds</t>
  </si>
  <si>
    <t>Y0485 Municipalities and Federations of local government authorities</t>
  </si>
  <si>
    <t>Y0605 county councils</t>
  </si>
  <si>
    <t>PK private Consumption</t>
  </si>
  <si>
    <t>Change compared to same quarter previous year</t>
  </si>
  <si>
    <t>Percent</t>
  </si>
  <si>
    <t>Total economy</t>
  </si>
  <si>
    <t>Electricity, gas, heat, water, waste</t>
  </si>
  <si>
    <t>2015K3</t>
  </si>
  <si>
    <t>2015K4</t>
  </si>
  <si>
    <t>Hushåll och ideella organisationer</t>
  </si>
  <si>
    <t>Households and non-profit institutions</t>
  </si>
  <si>
    <t>Households and non profit institutions</t>
  </si>
  <si>
    <t>Miljöräkenskaperna, Statistiska centralbyrån (SCB)</t>
  </si>
  <si>
    <t>Environmental Accounts, Statistics Sweden</t>
  </si>
  <si>
    <t>National Accounts, Statistics Sweden</t>
  </si>
  <si>
    <t>Kalkylblad</t>
  </si>
  <si>
    <t>Work sheet</t>
  </si>
  <si>
    <t>Diagram och miljöekonomiska profiler</t>
  </si>
  <si>
    <t>Figures and environmental economic profiles</t>
  </si>
  <si>
    <t>Beskrivning</t>
  </si>
  <si>
    <t>Description</t>
  </si>
  <si>
    <t>2016K1</t>
  </si>
  <si>
    <t>Tillbaka till innehåll - Back to content</t>
  </si>
  <si>
    <t>2016K2</t>
  </si>
  <si>
    <t>2016K3</t>
  </si>
  <si>
    <t>Transportbranschen</t>
  </si>
  <si>
    <t>2016K4</t>
  </si>
  <si>
    <t>2017K1</t>
  </si>
  <si>
    <t xml:space="preserve">GDP production approach </t>
  </si>
  <si>
    <t>Index 2008Q1=100</t>
  </si>
  <si>
    <t>Index 2008K1=100</t>
  </si>
  <si>
    <t>2017K2</t>
  </si>
  <si>
    <t>Aggregerade branscher SNI 2007</t>
  </si>
  <si>
    <t>Aggregerad bransch</t>
  </si>
  <si>
    <t>2017K3</t>
  </si>
  <si>
    <t>2017K4</t>
  </si>
  <si>
    <t>NR Info, Statistiska centralbyrån (SCB)</t>
  </si>
  <si>
    <t xml:space="preserve"> Telefon: +46 010-479 50 00</t>
  </si>
  <si>
    <t>e-post: nrinfo@scb.se</t>
  </si>
  <si>
    <t>(SCB) Statistikservice, Statistiska centralbyrån (SCB)</t>
  </si>
  <si>
    <t>e-post: information@scb.se</t>
  </si>
  <si>
    <t>2 Diagram</t>
  </si>
  <si>
    <t>2 Figures</t>
  </si>
  <si>
    <t>Arbetskraftsinsats (ENS2010) efter näringsgren SNI 2007. 
Årsmedelantal sysselsatta (utifrån kvartal), personer i 1000-tal</t>
  </si>
  <si>
    <t>Totalsumma*</t>
  </si>
  <si>
    <t>…</t>
  </si>
  <si>
    <t>*Totalen för förädlingsvärde är Sveriges BNP och innehåller förutom förädlingsvärde för enskilda branscher även produktskatter och produktsubventioner. Data är i fasta priser. Observera att därmed summerar inte delsummorna till BNP</t>
  </si>
  <si>
    <t>Intensities: Greenhouse gas emissions by employees, tonnes carbon dioxide equivalents by number of employees</t>
  </si>
  <si>
    <t>**Endast HIO har förädlingsvärde och sysselsatta och därför kan ingen intensitet beräknas</t>
  </si>
  <si>
    <t>*Total Value Added is Swedish GDP</t>
  </si>
  <si>
    <t>**Only non-profit institutions have value added and persons employed</t>
  </si>
  <si>
    <t>Labour input (ESA2010) by industrial classifcation NACE Rev.2. Average number of persons employed, thousands (quarter average)</t>
  </si>
  <si>
    <t>2018K1</t>
  </si>
  <si>
    <t xml:space="preserve">*Totalen är BNP till marknadspris inklusive produktskatter och produktsubventioner. Delsummorna summerar inte till totalen. </t>
  </si>
  <si>
    <t>3 Prel. årssiffror</t>
  </si>
  <si>
    <t>3 Prel. Yearly data</t>
  </si>
  <si>
    <t>2018K2</t>
  </si>
  <si>
    <t>2018K3</t>
  </si>
  <si>
    <t xml:space="preserve"> Phone: +46 010-479 50 00</t>
  </si>
  <si>
    <t>e-mail: nrinfo@scb.se</t>
  </si>
  <si>
    <t>e-mail: information@scb.se</t>
  </si>
  <si>
    <t>Nationalräkenskaper, Statistiska centralbyrån (SCB)</t>
  </si>
  <si>
    <t>2018K4</t>
  </si>
  <si>
    <t>2019K1</t>
  </si>
  <si>
    <t>2019K2</t>
  </si>
  <si>
    <t>2019K3</t>
  </si>
  <si>
    <t>Intensity (emissions per SEK)</t>
  </si>
  <si>
    <t>2019K4</t>
  </si>
  <si>
    <t>Intensiteter: Utsläpp av växthusgaser per sysselsatta, ton koldioxidekvivalenter per sysselsatt</t>
  </si>
  <si>
    <t>2020K1</t>
  </si>
  <si>
    <t>Y0605 regionala myndigheter</t>
  </si>
  <si>
    <t>2020K2</t>
  </si>
  <si>
    <t>2020K3</t>
  </si>
  <si>
    <t>*Total is GDP production approach. Therefore parts do not sum up to the total.</t>
  </si>
  <si>
    <t>2020K4</t>
  </si>
  <si>
    <t>2021K1</t>
  </si>
  <si>
    <t>2021K2</t>
  </si>
  <si>
    <r>
      <t xml:space="preserve">Utsläpp av växthusgaser
</t>
    </r>
    <r>
      <rPr>
        <sz val="10"/>
        <rFont val="Calibri"/>
        <family val="2"/>
      </rPr>
      <t>Greenhouse gas emissions</t>
    </r>
  </si>
  <si>
    <r>
      <t xml:space="preserve">Förädlingsvärde
</t>
    </r>
    <r>
      <rPr>
        <sz val="10"/>
        <rFont val="Calibri"/>
        <family val="2"/>
      </rPr>
      <t>Value added</t>
    </r>
  </si>
  <si>
    <t>2021K3</t>
  </si>
  <si>
    <t xml:space="preserve"> </t>
  </si>
  <si>
    <t>2021K4</t>
  </si>
  <si>
    <t>2022K1</t>
  </si>
  <si>
    <t>2022K2</t>
  </si>
  <si>
    <t>2022K3</t>
  </si>
  <si>
    <t>H51 Air transport</t>
  </si>
  <si>
    <t>H50 Water transport</t>
  </si>
  <si>
    <t>H49.4-5 Freight transport by road and removal services, transport via pipeline</t>
  </si>
  <si>
    <t xml:space="preserve">H49.4-5 Väg- och rörtransport </t>
  </si>
  <si>
    <t>H50 Sjötransport</t>
  </si>
  <si>
    <t>H51 Lufttransport</t>
  </si>
  <si>
    <t>Privat konsumtion av bensin och diesel</t>
  </si>
  <si>
    <t>PK Private consumption, fuels</t>
  </si>
  <si>
    <t>2022K4</t>
  </si>
  <si>
    <t>2023K1</t>
  </si>
  <si>
    <t>Radkod32</t>
  </si>
  <si>
    <t>Bransch32</t>
  </si>
  <si>
    <t>ar</t>
  </si>
  <si>
    <t>kvartal</t>
  </si>
  <si>
    <t>ktCO2eq_GHG</t>
  </si>
  <si>
    <t>kt_CO2fossil</t>
  </si>
  <si>
    <t>kt_CO2bio</t>
  </si>
  <si>
    <t>t_N2O</t>
  </si>
  <si>
    <t>t_CH4</t>
  </si>
  <si>
    <t>t_NOx</t>
  </si>
  <si>
    <t>t_SO2</t>
  </si>
  <si>
    <t>t_NH3</t>
  </si>
  <si>
    <t>t_NMVOC</t>
  </si>
  <si>
    <t>t_CO</t>
  </si>
  <si>
    <t>t_PM10</t>
  </si>
  <si>
    <t>t_PM25</t>
  </si>
  <si>
    <t>t_TSP</t>
  </si>
  <si>
    <t>tCO2eq_HFC</t>
  </si>
  <si>
    <t>tCO2eq_PFC</t>
  </si>
  <si>
    <t>tCO2eq_SF6</t>
  </si>
  <si>
    <t>TJ_bio</t>
  </si>
  <si>
    <t>TJ_fossil</t>
  </si>
  <si>
    <t>01</t>
  </si>
  <si>
    <t>2008</t>
  </si>
  <si>
    <t>2009</t>
  </si>
  <si>
    <t>2010</t>
  </si>
  <si>
    <t>2011</t>
  </si>
  <si>
    <t>2012</t>
  </si>
  <si>
    <t>2013</t>
  </si>
  <si>
    <t>2014</t>
  </si>
  <si>
    <t>2015</t>
  </si>
  <si>
    <t>2016</t>
  </si>
  <si>
    <t>2017</t>
  </si>
  <si>
    <t>2018</t>
  </si>
  <si>
    <t>2019</t>
  </si>
  <si>
    <t>2020</t>
  </si>
  <si>
    <t>2021</t>
  </si>
  <si>
    <t>2022</t>
  </si>
  <si>
    <t>2023</t>
  </si>
  <si>
    <t>02</t>
  </si>
  <si>
    <t>03</t>
  </si>
  <si>
    <t>04</t>
  </si>
  <si>
    <t>05</t>
  </si>
  <si>
    <t>06</t>
  </si>
  <si>
    <t>07</t>
  </si>
  <si>
    <t>08</t>
  </si>
  <si>
    <t>09</t>
  </si>
  <si>
    <t>10</t>
  </si>
  <si>
    <t>100</t>
  </si>
  <si>
    <t>101</t>
  </si>
  <si>
    <t>Y0605 landstingskommunala myndigheter</t>
  </si>
  <si>
    <t>102</t>
  </si>
  <si>
    <t>Hushåll</t>
  </si>
  <si>
    <t>103</t>
  </si>
  <si>
    <t>11</t>
  </si>
  <si>
    <t>12</t>
  </si>
  <si>
    <t>13</t>
  </si>
  <si>
    <t>14</t>
  </si>
  <si>
    <t>15</t>
  </si>
  <si>
    <t>16</t>
  </si>
  <si>
    <t>17</t>
  </si>
  <si>
    <t>18</t>
  </si>
  <si>
    <t>Transportindustri</t>
  </si>
  <si>
    <t>19</t>
  </si>
  <si>
    <t>20</t>
  </si>
  <si>
    <t>21</t>
  </si>
  <si>
    <t>22</t>
  </si>
  <si>
    <t>23</t>
  </si>
  <si>
    <t>24</t>
  </si>
  <si>
    <t>25</t>
  </si>
  <si>
    <t>26</t>
  </si>
  <si>
    <t>27</t>
  </si>
  <si>
    <t>28</t>
  </si>
  <si>
    <t>29</t>
  </si>
  <si>
    <t>30</t>
  </si>
  <si>
    <t>31</t>
  </si>
  <si>
    <t>32</t>
  </si>
  <si>
    <t>99</t>
  </si>
  <si>
    <t>Kolumnetiketter</t>
  </si>
  <si>
    <t>(tom)</t>
  </si>
  <si>
    <t>Radetiketter</t>
  </si>
  <si>
    <t>Summa av ktCO2eq_GHG</t>
  </si>
  <si>
    <t>***Preliminära årssiffror</t>
  </si>
  <si>
    <t>***Preliminary figures</t>
  </si>
  <si>
    <t>2023K2</t>
  </si>
  <si>
    <t>2023K3</t>
  </si>
  <si>
    <t>BNP från produktionssidan</t>
  </si>
  <si>
    <t>Intensitet (utsläpp per krona)</t>
  </si>
  <si>
    <t>2023K4</t>
  </si>
  <si>
    <t>2024K1</t>
  </si>
  <si>
    <t>-</t>
  </si>
  <si>
    <t>2024K2</t>
  </si>
  <si>
    <t>2024K3</t>
  </si>
  <si>
    <t>2024K4</t>
  </si>
  <si>
    <t>NACE Rev.2 industry</t>
  </si>
  <si>
    <t>Jonas Bergström, Statistics Sweden</t>
  </si>
  <si>
    <t>Telephone: +46 10 479 46 22</t>
  </si>
  <si>
    <t>e-post: jonas.bergstrom@scb.se / miljorakenskaper@scb.se</t>
  </si>
  <si>
    <t>Telefon: 010 479 46 22</t>
  </si>
  <si>
    <t>Jonas Bergström, Statistiska centralbyrån (SCB)</t>
  </si>
  <si>
    <t>2025K1</t>
  </si>
  <si>
    <t> </t>
  </si>
  <si>
    <t>  </t>
  </si>
  <si>
    <t>Hushåll och icke-vinstdrivande organisationer</t>
  </si>
  <si>
    <t>H49.4-5 Väg- och rörtransport</t>
  </si>
  <si>
    <t>Utsläpp av växthusgaser: tusen ton koldioxidekvivalenter</t>
  </si>
  <si>
    <t>2025K2</t>
  </si>
  <si>
    <t>4 Utsläpp per FV (kvartal)</t>
  </si>
  <si>
    <t>4 Emissions by VA (quartely)</t>
  </si>
  <si>
    <t>5 Utsläpp per syss. (kvartal)</t>
  </si>
  <si>
    <t>5 Emissions by emp. (quartely)</t>
  </si>
  <si>
    <t>6 FV (kvartal)</t>
  </si>
  <si>
    <t>6 VA (quartely)</t>
  </si>
  <si>
    <t>7 Sysselsatta (kvartal)</t>
  </si>
  <si>
    <t>7 Employed (quartely)</t>
  </si>
  <si>
    <t>Change compared to the same quarter previous year</t>
  </si>
  <si>
    <t>Förändring av utsläpp av växthusgaser och förädlingsvärde jämfört med samma kvartal föregående år</t>
  </si>
  <si>
    <t>Change in greenhouse gas emissions and value added compared to the same quarter last year</t>
  </si>
  <si>
    <t>2025K3</t>
  </si>
  <si>
    <t>Preliminära årsdata: Utsläpp av växthusgaser, intensiteter, förädlingsvärde samt sysselsättning 2008-2025</t>
  </si>
  <si>
    <t>Preliminary yearly data: Emissions of GHG, intensities, value added and employment 2008-2025</t>
  </si>
  <si>
    <t>2025***</t>
  </si>
  <si>
    <t>2025K4</t>
  </si>
  <si>
    <t>M73-M75 advertising and market research, veterinary activities</t>
  </si>
  <si>
    <t>2024</t>
  </si>
  <si>
    <t>BNP från produktionssidan (ENS2010), fasta priser referensår 2025, 
mnkr efter näringsgren SNI 2007 (summerade kvartal)</t>
  </si>
  <si>
    <t>GDP production approach (ESA2010), constant prices reference year 2025.
by industrial classfication NACE Rev.2 (sum of quarters)</t>
  </si>
  <si>
    <t>2025</t>
  </si>
  <si>
    <t>1 Utsläpp (kvartal)</t>
  </si>
  <si>
    <t>1 Emissions (quartely)</t>
  </si>
  <si>
    <t>1b Mobila utsläpp (kvartal)</t>
  </si>
  <si>
    <t>1b Emissions transports (quartely)</t>
  </si>
  <si>
    <t>Utsläpp av växthusgaser redovisat efter näringsgren SNI 2007 och kvartal, 2008K1-2026K1</t>
  </si>
  <si>
    <t>Emissions of greenhouse gases by industry SNI 2007 (NACE Rev. 2) and quarter, 2008Q1-2026Q1</t>
  </si>
  <si>
    <t>Utsläpp av växthusgaser 2008K1-2026K1</t>
  </si>
  <si>
    <t>Emissions of Greenhouse gases (GHG), 2008Q1-2026Q1</t>
  </si>
  <si>
    <t>2026K1</t>
  </si>
  <si>
    <t>Mining and quarrying</t>
  </si>
  <si>
    <t>Tusen ton koldioxidekvivalenter och mnkr (fasta priser 2025).</t>
  </si>
  <si>
    <t>Thousand tonnes carbon dioxide equivalents and constant prices, reference year 2025, SEK millions</t>
  </si>
  <si>
    <t>Mobila utsläpp av växthusgaser, 2008K1-2026K1</t>
  </si>
  <si>
    <t>Utsläpp per förädlingsvärde 2008K1-2026K1</t>
  </si>
  <si>
    <t>Utsläpp per sysselsatta 2008K1-2026K1</t>
  </si>
  <si>
    <t>Förädlingsvärde efter näringsgren SNI 2007, 2008K1-2026K1</t>
  </si>
  <si>
    <t>Sysselsättning efter näringsgren SNI 2007, 2008K1-2026K1</t>
  </si>
  <si>
    <t>Greenhouse gas emissions, transportation, 2008Q1-2026Q1</t>
  </si>
  <si>
    <t>Greenhouse gas emissions by value added, 2008Q1-2026Q1</t>
  </si>
  <si>
    <t>Greenhouse gas emissions by Employees, 2008Q1-2026Q1</t>
  </si>
  <si>
    <t>Value added by industry SNI 2007 (NACE) 2008Q1-2026Q1</t>
  </si>
  <si>
    <t>Employment by industry SNI 2007 (NACE), 2008Q1-2026Q1</t>
  </si>
  <si>
    <t xml:space="preserve">Intensities: Emissions of greenhouse gases by value added, tonnes carbon dioxide equivalents per million SEK (2025 prices) </t>
  </si>
  <si>
    <t>Intensiteter: Utsläpp av växthusgaser per förädlingsvärde, ton koldioxidekvivalenter per miljoner kronor (2025 års priser)</t>
  </si>
  <si>
    <t>Greenhouse gas emissions: Thousand tonnes carbon dioxide equivalents</t>
  </si>
  <si>
    <t>Utsläpp av växthusgaser: Tusen ton koldioxidekvivalenter</t>
  </si>
  <si>
    <t>Mobila utsläpp av växthusgaser: Tusen ton koldioxidekvivalenter</t>
  </si>
  <si>
    <t>Mobile greenhouse gas emissions: Thousand tonnes carbon dioxide equivalents</t>
  </si>
  <si>
    <t>GDP production approach (ESA2010). Constant prices reference year 2025, by industrial classification NACE Rev.2 and quarter</t>
  </si>
  <si>
    <t>BNP från produktionssidan (ENS2010). Fasta priser referensår 2025, mnkr efter näringsgren SNI 2007 och kvartal</t>
  </si>
  <si>
    <t>Arbetskraftsinsats (ENS2010) efter näringsgren SNI 2007. Medelantal sysselsatta, personer i 1000-tal efter näringsgren SNI 2007 och kvartal</t>
  </si>
  <si>
    <t>Labour input (ESA2010) by industrial classification NACE Rev.2. Average number of persons employed, thousands and quarter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</si>
</sst>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0.0%"/>
    <numFmt numFmtId="165" formatCode="#,##0.0"/>
    <numFmt numFmtId="166" formatCode="0.0"/>
    <numFmt numFmtId="167" formatCode="0.0000"/>
    <numFmt numFmtId="168" formatCode="_-* #,##0.00\ _k_r_-;\-* #,##0.00\ _k_r_-;_-* &quot;-&quot;??\ _k_r_-;_-@_-"/>
  </numFmts>
  <fonts count="56" x14ac:knownFonts="1">
    <font>
      <sz val="10"/>
      <name val="MS Sans Serif"/>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rgb="FF000000"/>
      <name val="Calibri"/>
      <family val="2"/>
    </font>
    <font>
      <sz val="11"/>
      <name val="Calibri"/>
      <family val="2"/>
    </font>
    <font>
      <b/>
      <sz val="11"/>
      <name val="Calibri"/>
      <family val="2"/>
    </font>
    <font>
      <sz val="11"/>
      <name val="Calibri"/>
      <family val="2"/>
    </font>
    <font>
      <b/>
      <sz val="10"/>
      <name val="MS Sans Serif"/>
      <family val="2"/>
    </font>
    <font>
      <b/>
      <sz val="11"/>
      <color theme="1"/>
      <name val="Calibri"/>
      <family val="2"/>
      <scheme val="minor"/>
    </font>
    <font>
      <b/>
      <sz val="12"/>
      <name val="Calibri"/>
      <family val="2"/>
      <scheme val="minor"/>
    </font>
    <font>
      <i/>
      <sz val="12"/>
      <name val="Calibri"/>
      <family val="2"/>
      <scheme val="minor"/>
    </font>
    <font>
      <b/>
      <sz val="10"/>
      <name val="Arial"/>
      <family val="2"/>
    </font>
    <font>
      <i/>
      <sz val="10"/>
      <name val="Arial"/>
      <family val="2"/>
    </font>
    <font>
      <u/>
      <sz val="10"/>
      <color indexed="12"/>
      <name val="Arial"/>
      <family val="2"/>
    </font>
    <font>
      <b/>
      <sz val="11"/>
      <name val="Calibri"/>
      <family val="2"/>
      <scheme val="minor"/>
    </font>
    <font>
      <u/>
      <sz val="10"/>
      <color theme="10"/>
      <name val="MS Sans Serif"/>
      <family val="2"/>
    </font>
    <font>
      <i/>
      <sz val="11"/>
      <name val="Calibri"/>
      <family val="2"/>
      <scheme val="minor"/>
    </font>
    <font>
      <sz val="10"/>
      <name val="MS Sans Serif"/>
      <family val="2"/>
    </font>
    <font>
      <sz val="10"/>
      <name val="Calibri"/>
      <family val="2"/>
      <scheme val="minor"/>
    </font>
    <font>
      <b/>
      <sz val="10"/>
      <color rgb="FF000000"/>
      <name val="Calibri"/>
      <family val="2"/>
      <scheme val="minor"/>
    </font>
    <font>
      <sz val="10"/>
      <color theme="1"/>
      <name val="Calibri"/>
      <family val="2"/>
      <scheme val="minor"/>
    </font>
    <font>
      <b/>
      <sz val="10"/>
      <name val="Calibri"/>
      <family val="2"/>
      <scheme val="minor"/>
    </font>
    <font>
      <b/>
      <sz val="10"/>
      <color theme="1"/>
      <name val="Calibri"/>
      <family val="2"/>
      <scheme val="minor"/>
    </font>
    <font>
      <b/>
      <sz val="10"/>
      <color theme="1"/>
      <name val="Calibri"/>
      <family val="2"/>
    </font>
    <font>
      <sz val="10"/>
      <color rgb="FF000000"/>
      <name val="Calibri"/>
      <family val="2"/>
    </font>
    <font>
      <sz val="10"/>
      <color rgb="FFFF0000"/>
      <name val="Calibri"/>
      <family val="2"/>
    </font>
    <font>
      <sz val="10"/>
      <name val="Calibri"/>
      <family val="2"/>
    </font>
    <font>
      <b/>
      <sz val="10"/>
      <name val="Calibri"/>
      <family val="2"/>
    </font>
    <font>
      <sz val="10"/>
      <color theme="1"/>
      <name val="Calibri"/>
      <family val="2"/>
    </font>
    <font>
      <b/>
      <sz val="10"/>
      <color rgb="FF000000"/>
      <name val="Calibri"/>
      <family val="2"/>
    </font>
    <font>
      <sz val="10"/>
      <color theme="0" tint="-0.14999847407452621"/>
      <name val="Calibri"/>
      <family val="2"/>
    </font>
    <font>
      <b/>
      <sz val="10"/>
      <color theme="0" tint="-0.249977111117893"/>
      <name val="Calibri"/>
      <family val="2"/>
    </font>
    <font>
      <sz val="10"/>
      <color theme="0" tint="-0.249977111117893"/>
      <name val="Calibri"/>
      <family val="2"/>
    </font>
    <font>
      <b/>
      <sz val="10"/>
      <color theme="0" tint="-4.9989318521683403E-2"/>
      <name val="Calibri"/>
      <family val="2"/>
    </font>
    <font>
      <sz val="10"/>
      <color theme="0" tint="-0.499984740745262"/>
      <name val="Calibri"/>
      <family val="2"/>
    </font>
    <font>
      <b/>
      <sz val="10"/>
      <color theme="4" tint="-0.249977111117893"/>
      <name val="Calibri"/>
      <family val="2"/>
    </font>
    <font>
      <sz val="8"/>
      <name val="MS Sans Serif"/>
      <family val="2"/>
    </font>
    <font>
      <b/>
      <sz val="10"/>
      <color theme="0"/>
      <name val="MS Sans Serif"/>
      <family val="2"/>
    </font>
    <font>
      <sz val="10"/>
      <color theme="0"/>
      <name val="Calibri"/>
      <family val="2"/>
    </font>
    <font>
      <b/>
      <sz val="10"/>
      <color theme="0"/>
      <name val="Calibri"/>
      <family val="2"/>
    </font>
    <font>
      <u/>
      <sz val="10"/>
      <color theme="10"/>
      <name val="Calibri"/>
      <family val="2"/>
      <scheme val="minor"/>
    </font>
    <font>
      <b/>
      <sz val="10"/>
      <color theme="0" tint="-0.499984740745262"/>
      <name val="Calibri"/>
      <family val="2"/>
    </font>
    <font>
      <b/>
      <u/>
      <sz val="11"/>
      <color theme="10"/>
      <name val="Calibri"/>
      <family val="2"/>
      <scheme val="minor"/>
    </font>
    <font>
      <i/>
      <u/>
      <sz val="11"/>
      <color theme="10"/>
      <name val="Calibri"/>
      <family val="2"/>
      <scheme val="minor"/>
    </font>
    <font>
      <sz val="11"/>
      <name val="Calibri"/>
      <family val="2"/>
      <scheme val="minor"/>
    </font>
    <font>
      <b/>
      <u/>
      <sz val="11"/>
      <color indexed="12"/>
      <name val="Calibri"/>
      <family val="2"/>
      <scheme val="minor"/>
    </font>
    <font>
      <i/>
      <u/>
      <sz val="10"/>
      <color theme="10"/>
      <name val="Calibri"/>
      <family val="2"/>
      <scheme val="minor"/>
    </font>
  </fonts>
  <fills count="5">
    <fill>
      <patternFill patternType="none"/>
    </fill>
    <fill>
      <patternFill patternType="gray125"/>
    </fill>
    <fill>
      <patternFill patternType="solid">
        <fgColor rgb="FFDCE6F1"/>
        <bgColor rgb="FFDCE6F1"/>
      </patternFill>
    </fill>
    <fill>
      <patternFill patternType="solid">
        <fgColor rgb="FFDCE6F1"/>
        <bgColor indexed="64"/>
      </patternFill>
    </fill>
    <fill>
      <patternFill patternType="solid">
        <fgColor theme="0" tint="-4.9989318521683403E-2"/>
        <bgColor indexed="64"/>
      </patternFill>
    </fill>
  </fills>
  <borders count="20">
    <border>
      <left/>
      <right/>
      <top/>
      <bottom/>
      <diagonal/>
    </border>
    <border>
      <left/>
      <right/>
      <top style="thin">
        <color indexed="64"/>
      </top>
      <bottom style="thin">
        <color indexed="64"/>
      </bottom>
      <diagonal/>
    </border>
    <border>
      <left/>
      <right/>
      <top style="thin">
        <color theme="1"/>
      </top>
      <bottom/>
      <diagonal/>
    </border>
    <border>
      <left/>
      <right/>
      <top/>
      <bottom style="thin">
        <color indexed="64"/>
      </bottom>
      <diagonal/>
    </border>
    <border>
      <left/>
      <right/>
      <top style="thin">
        <color theme="1"/>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right/>
      <top style="thin">
        <color indexed="64"/>
      </top>
      <bottom/>
      <diagonal/>
    </border>
    <border>
      <left/>
      <right style="thin">
        <color auto="1"/>
      </right>
      <top style="thin">
        <color auto="1"/>
      </top>
      <bottom/>
      <diagonal/>
    </border>
    <border>
      <left style="thin">
        <color indexed="64"/>
      </left>
      <right/>
      <top style="thin">
        <color theme="1"/>
      </top>
      <bottom/>
      <diagonal/>
    </border>
    <border>
      <left/>
      <right/>
      <top style="thin">
        <color theme="4" tint="0.39997558519241921"/>
      </top>
      <bottom/>
      <diagonal/>
    </border>
    <border>
      <left/>
      <right style="thin">
        <color indexed="64"/>
      </right>
      <top/>
      <bottom style="thin">
        <color indexed="64"/>
      </bottom>
      <diagonal/>
    </border>
  </borders>
  <cellStyleXfs count="17">
    <xf numFmtId="0" fontId="0" fillId="0" borderId="0"/>
    <xf numFmtId="0" fontId="12" fillId="0" borderId="0" applyNumberFormat="0" applyBorder="0" applyAlignment="0"/>
    <xf numFmtId="0" fontId="15" fillId="0" borderId="0"/>
    <xf numFmtId="0" fontId="11" fillId="0" borderId="0"/>
    <xf numFmtId="0" fontId="10" fillId="0" borderId="0"/>
    <xf numFmtId="0" fontId="22" fillId="0" borderId="0" applyNumberFormat="0" applyFill="0" applyBorder="0" applyAlignment="0" applyProtection="0">
      <alignment vertical="top"/>
      <protection locked="0"/>
    </xf>
    <xf numFmtId="0" fontId="24" fillId="0" borderId="0" applyNumberFormat="0" applyFill="0" applyBorder="0" applyAlignment="0" applyProtection="0"/>
    <xf numFmtId="0" fontId="9" fillId="0" borderId="0"/>
    <xf numFmtId="0" fontId="13" fillId="0" borderId="0"/>
    <xf numFmtId="9" fontId="26" fillId="0" borderId="0" applyFont="0" applyFill="0" applyBorder="0" applyAlignment="0" applyProtection="0"/>
    <xf numFmtId="0" fontId="8" fillId="0" borderId="0"/>
    <xf numFmtId="0" fontId="7" fillId="0" borderId="0"/>
    <xf numFmtId="0" fontId="6" fillId="0" borderId="0"/>
    <xf numFmtId="0" fontId="5" fillId="0" borderId="0"/>
    <xf numFmtId="0" fontId="4" fillId="0" borderId="0"/>
    <xf numFmtId="0" fontId="3" fillId="0" borderId="0"/>
    <xf numFmtId="43" fontId="26" fillId="0" borderId="0" applyFont="0" applyFill="0" applyBorder="0" applyAlignment="0" applyProtection="0"/>
  </cellStyleXfs>
  <cellXfs count="327">
    <xf numFmtId="0" fontId="0" fillId="0" borderId="0" xfId="0"/>
    <xf numFmtId="0" fontId="16" fillId="0" borderId="0" xfId="0" applyFont="1"/>
    <xf numFmtId="0" fontId="12" fillId="0" borderId="0" xfId="1"/>
    <xf numFmtId="0" fontId="18" fillId="0" borderId="0" xfId="4" applyFont="1"/>
    <xf numFmtId="0" fontId="10" fillId="0" borderId="0" xfId="4"/>
    <xf numFmtId="0" fontId="19" fillId="0" borderId="0" xfId="4" applyFont="1"/>
    <xf numFmtId="14" fontId="0" fillId="0" borderId="0" xfId="0" applyNumberFormat="1"/>
    <xf numFmtId="4" fontId="14" fillId="0" borderId="5" xfId="0" applyNumberFormat="1" applyFont="1" applyBorder="1" applyAlignment="1">
      <alignment horizontal="left"/>
    </xf>
    <xf numFmtId="166" fontId="16" fillId="0" borderId="0" xfId="0" applyNumberFormat="1" applyFont="1"/>
    <xf numFmtId="0" fontId="16" fillId="0" borderId="0" xfId="0" applyFont="1" applyAlignment="1">
      <alignment horizontal="left" wrapText="1"/>
    </xf>
    <xf numFmtId="0" fontId="27" fillId="0" borderId="0" xfId="0" applyFont="1"/>
    <xf numFmtId="3" fontId="27" fillId="0" borderId="0" xfId="0" applyNumberFormat="1" applyFont="1"/>
    <xf numFmtId="4" fontId="27" fillId="0" borderId="0" xfId="0" applyNumberFormat="1" applyFont="1"/>
    <xf numFmtId="4" fontId="30" fillId="0" borderId="0" xfId="0" applyNumberFormat="1" applyFont="1" applyAlignment="1">
      <alignment horizontal="left"/>
    </xf>
    <xf numFmtId="4" fontId="27" fillId="0" borderId="0" xfId="0" applyNumberFormat="1" applyFont="1" applyAlignment="1">
      <alignment horizontal="left"/>
    </xf>
    <xf numFmtId="0" fontId="30" fillId="0" borderId="0" xfId="0" applyFont="1"/>
    <xf numFmtId="0" fontId="35" fillId="0" borderId="0" xfId="0" applyFont="1"/>
    <xf numFmtId="0" fontId="36" fillId="0" borderId="0" xfId="0" applyFont="1"/>
    <xf numFmtId="3" fontId="35" fillId="0" borderId="0" xfId="0" applyNumberFormat="1" applyFont="1"/>
    <xf numFmtId="4" fontId="35" fillId="0" borderId="0" xfId="0" applyNumberFormat="1" applyFont="1"/>
    <xf numFmtId="3" fontId="35" fillId="0" borderId="0" xfId="0" applyNumberFormat="1" applyFont="1" applyAlignment="1">
      <alignment horizontal="left"/>
    </xf>
    <xf numFmtId="4" fontId="0" fillId="0" borderId="0" xfId="0" applyNumberFormat="1"/>
    <xf numFmtId="4" fontId="36" fillId="0" borderId="0" xfId="0" applyNumberFormat="1" applyFont="1" applyAlignment="1">
      <alignment horizontal="left"/>
    </xf>
    <xf numFmtId="14" fontId="35" fillId="0" borderId="0" xfId="0" applyNumberFormat="1" applyFont="1" applyAlignment="1">
      <alignment horizontal="left"/>
    </xf>
    <xf numFmtId="4" fontId="35" fillId="0" borderId="0" xfId="0" applyNumberFormat="1" applyFont="1" applyAlignment="1">
      <alignment horizontal="left"/>
    </xf>
    <xf numFmtId="0" fontId="33" fillId="0" borderId="0" xfId="1" applyFont="1"/>
    <xf numFmtId="4" fontId="37" fillId="0" borderId="0" xfId="0" applyNumberFormat="1" applyFont="1" applyAlignment="1">
      <alignment horizontal="left"/>
    </xf>
    <xf numFmtId="3" fontId="33" fillId="0" borderId="0" xfId="0" applyNumberFormat="1" applyFont="1"/>
    <xf numFmtId="0" fontId="36" fillId="0" borderId="4" xfId="0" applyFont="1" applyBorder="1"/>
    <xf numFmtId="4" fontId="37" fillId="0" borderId="0" xfId="0" applyNumberFormat="1" applyFont="1"/>
    <xf numFmtId="166" fontId="36" fillId="0" borderId="0" xfId="0" applyNumberFormat="1" applyFont="1"/>
    <xf numFmtId="166" fontId="35" fillId="0" borderId="0" xfId="0" applyNumberFormat="1" applyFont="1"/>
    <xf numFmtId="166" fontId="0" fillId="0" borderId="0" xfId="0" applyNumberFormat="1"/>
    <xf numFmtId="3" fontId="35" fillId="0" borderId="3" xfId="0" applyNumberFormat="1" applyFont="1" applyBorder="1" applyAlignment="1">
      <alignment horizontal="left"/>
    </xf>
    <xf numFmtId="9" fontId="35" fillId="0" borderId="0" xfId="9" applyFont="1" applyFill="1" applyBorder="1"/>
    <xf numFmtId="166" fontId="33" fillId="0" borderId="0" xfId="1" applyNumberFormat="1" applyFont="1"/>
    <xf numFmtId="0" fontId="32" fillId="0" borderId="0" xfId="0" applyFont="1" applyAlignment="1">
      <alignment wrapText="1"/>
    </xf>
    <xf numFmtId="166" fontId="32" fillId="0" borderId="0" xfId="0" applyNumberFormat="1" applyFont="1"/>
    <xf numFmtId="166" fontId="35" fillId="0" borderId="0" xfId="0" applyNumberFormat="1" applyFont="1" applyAlignment="1">
      <alignment wrapText="1"/>
    </xf>
    <xf numFmtId="0" fontId="29" fillId="0" borderId="0" xfId="4" applyFont="1" applyAlignment="1">
      <alignment horizontal="left"/>
    </xf>
    <xf numFmtId="0" fontId="26" fillId="0" borderId="0" xfId="0" applyFont="1"/>
    <xf numFmtId="0" fontId="39" fillId="0" borderId="0" xfId="0" applyFont="1"/>
    <xf numFmtId="164" fontId="35" fillId="0" borderId="0" xfId="0" applyNumberFormat="1" applyFont="1" applyAlignment="1">
      <alignment horizontal="right"/>
    </xf>
    <xf numFmtId="4" fontId="36" fillId="0" borderId="5" xfId="0" applyNumberFormat="1" applyFont="1" applyBorder="1" applyAlignment="1">
      <alignment horizontal="left"/>
    </xf>
    <xf numFmtId="164" fontId="36" fillId="0" borderId="0" xfId="0" applyNumberFormat="1" applyFont="1" applyAlignment="1">
      <alignment horizontal="right"/>
    </xf>
    <xf numFmtId="0" fontId="42" fillId="0" borderId="0" xfId="0" applyFont="1" applyAlignment="1">
      <alignment wrapText="1"/>
    </xf>
    <xf numFmtId="0" fontId="34" fillId="0" borderId="0" xfId="0" applyFont="1"/>
    <xf numFmtId="0" fontId="35" fillId="0" borderId="0" xfId="0" applyFont="1" applyAlignment="1">
      <alignment wrapText="1"/>
    </xf>
    <xf numFmtId="0" fontId="34" fillId="0" borderId="0" xfId="0" applyFont="1" applyAlignment="1">
      <alignment wrapText="1"/>
    </xf>
    <xf numFmtId="0" fontId="40" fillId="0" borderId="0" xfId="0" applyFont="1"/>
    <xf numFmtId="4" fontId="39" fillId="0" borderId="0" xfId="0" applyNumberFormat="1" applyFont="1" applyAlignment="1">
      <alignment horizontal="left"/>
    </xf>
    <xf numFmtId="0" fontId="41" fillId="0" borderId="0" xfId="0" applyFont="1"/>
    <xf numFmtId="1" fontId="41" fillId="0" borderId="0" xfId="0" applyNumberFormat="1" applyFont="1"/>
    <xf numFmtId="3" fontId="37" fillId="0" borderId="0" xfId="0" applyNumberFormat="1" applyFont="1"/>
    <xf numFmtId="164" fontId="36" fillId="0" borderId="6" xfId="0" applyNumberFormat="1" applyFont="1" applyBorder="1" applyAlignment="1">
      <alignment horizontal="right"/>
    </xf>
    <xf numFmtId="3" fontId="43" fillId="0" borderId="0" xfId="0" applyNumberFormat="1" applyFont="1"/>
    <xf numFmtId="165" fontId="43" fillId="0" borderId="0" xfId="0" applyNumberFormat="1" applyFont="1"/>
    <xf numFmtId="164" fontId="35" fillId="0" borderId="0" xfId="9" applyNumberFormat="1" applyFont="1" applyFill="1" applyBorder="1"/>
    <xf numFmtId="1" fontId="35" fillId="0" borderId="0" xfId="0" applyNumberFormat="1" applyFont="1"/>
    <xf numFmtId="3" fontId="13" fillId="0" borderId="0" xfId="0" applyNumberFormat="1" applyFont="1"/>
    <xf numFmtId="0" fontId="8" fillId="0" borderId="0" xfId="10"/>
    <xf numFmtId="0" fontId="9" fillId="0" borderId="0" xfId="7"/>
    <xf numFmtId="3" fontId="0" fillId="0" borderId="0" xfId="0" applyNumberFormat="1"/>
    <xf numFmtId="3" fontId="37" fillId="0" borderId="6" xfId="0" applyNumberFormat="1" applyFont="1" applyBorder="1"/>
    <xf numFmtId="0" fontId="31" fillId="0" borderId="15" xfId="0" applyFont="1" applyBorder="1"/>
    <xf numFmtId="0" fontId="24" fillId="0" borderId="0" xfId="6" quotePrefix="1"/>
    <xf numFmtId="0" fontId="35" fillId="0" borderId="12" xfId="0" applyFont="1" applyBorder="1"/>
    <xf numFmtId="164" fontId="37" fillId="0" borderId="0" xfId="0" applyNumberFormat="1" applyFont="1"/>
    <xf numFmtId="0" fontId="0" fillId="0" borderId="0" xfId="0" pivotButton="1"/>
    <xf numFmtId="0" fontId="0" fillId="0" borderId="0" xfId="0" applyAlignment="1">
      <alignment horizontal="left"/>
    </xf>
    <xf numFmtId="3" fontId="9" fillId="0" borderId="0" xfId="7" applyNumberFormat="1"/>
    <xf numFmtId="164" fontId="35" fillId="0" borderId="0" xfId="0" applyNumberFormat="1" applyFont="1"/>
    <xf numFmtId="3" fontId="36" fillId="0" borderId="0" xfId="0" applyNumberFormat="1" applyFont="1" applyAlignment="1">
      <alignment horizontal="left"/>
    </xf>
    <xf numFmtId="1" fontId="0" fillId="0" borderId="0" xfId="0" applyNumberFormat="1"/>
    <xf numFmtId="4" fontId="35" fillId="0" borderId="6" xfId="0" applyNumberFormat="1" applyFont="1" applyBorder="1" applyAlignment="1">
      <alignment horizontal="left"/>
    </xf>
    <xf numFmtId="1" fontId="36" fillId="0" borderId="0" xfId="0" applyNumberFormat="1" applyFont="1" applyAlignment="1">
      <alignment horizontal="right"/>
    </xf>
    <xf numFmtId="0" fontId="46" fillId="0" borderId="0" xfId="0" applyFont="1" applyAlignment="1">
      <alignment horizontal="left" wrapText="1"/>
    </xf>
    <xf numFmtId="1" fontId="47" fillId="0" borderId="0" xfId="0" applyNumberFormat="1" applyFont="1" applyAlignment="1">
      <alignment horizontal="right"/>
    </xf>
    <xf numFmtId="4" fontId="35" fillId="0" borderId="5" xfId="0" applyNumberFormat="1" applyFont="1" applyBorder="1" applyAlignment="1">
      <alignment horizontal="left"/>
    </xf>
    <xf numFmtId="4" fontId="36" fillId="0" borderId="0" xfId="0" applyNumberFormat="1" applyFont="1"/>
    <xf numFmtId="164" fontId="47" fillId="0" borderId="0" xfId="9" applyNumberFormat="1" applyFont="1" applyFill="1" applyBorder="1" applyAlignment="1">
      <alignment horizontal="right"/>
    </xf>
    <xf numFmtId="164" fontId="48" fillId="0" borderId="0" xfId="9" applyNumberFormat="1" applyFont="1" applyFill="1" applyBorder="1" applyAlignment="1">
      <alignment horizontal="right"/>
    </xf>
    <xf numFmtId="164" fontId="47" fillId="0" borderId="0" xfId="9" applyNumberFormat="1" applyFont="1" applyFill="1"/>
    <xf numFmtId="0" fontId="47" fillId="0" borderId="0" xfId="0" applyFont="1"/>
    <xf numFmtId="167" fontId="17" fillId="0" borderId="18" xfId="0" applyNumberFormat="1" applyFont="1" applyBorder="1"/>
    <xf numFmtId="167" fontId="17" fillId="0" borderId="0" xfId="0" applyNumberFormat="1" applyFont="1"/>
    <xf numFmtId="3" fontId="36" fillId="0" borderId="0" xfId="0" applyNumberFormat="1" applyFont="1"/>
    <xf numFmtId="168" fontId="0" fillId="0" borderId="0" xfId="0" applyNumberFormat="1"/>
    <xf numFmtId="165" fontId="35" fillId="0" borderId="0" xfId="0" applyNumberFormat="1" applyFont="1"/>
    <xf numFmtId="1" fontId="39" fillId="0" borderId="0" xfId="0" applyNumberFormat="1" applyFont="1"/>
    <xf numFmtId="0" fontId="36" fillId="0" borderId="10" xfId="0" applyFont="1" applyBorder="1"/>
    <xf numFmtId="0" fontId="36" fillId="0" borderId="15" xfId="0" applyFont="1" applyBorder="1"/>
    <xf numFmtId="0" fontId="36" fillId="0" borderId="16" xfId="0" applyFont="1" applyBorder="1"/>
    <xf numFmtId="0" fontId="44" fillId="0" borderId="1" xfId="0" applyFont="1" applyBorder="1" applyAlignment="1">
      <alignment horizontal="center" vertical="center"/>
    </xf>
    <xf numFmtId="9" fontId="35" fillId="0" borderId="6" xfId="0" applyNumberFormat="1" applyFont="1" applyBorder="1" applyAlignment="1">
      <alignment horizontal="right"/>
    </xf>
    <xf numFmtId="0" fontId="44" fillId="0" borderId="7" xfId="0" applyFont="1" applyBorder="1" applyAlignment="1">
      <alignment vertical="center"/>
    </xf>
    <xf numFmtId="0" fontId="44" fillId="0" borderId="1" xfId="0" applyFont="1" applyBorder="1" applyAlignment="1">
      <alignment vertical="center"/>
    </xf>
    <xf numFmtId="0" fontId="44" fillId="0" borderId="8" xfId="0" applyFont="1" applyBorder="1" applyAlignment="1">
      <alignment vertical="center"/>
    </xf>
    <xf numFmtId="0" fontId="44" fillId="0" borderId="7" xfId="0" applyFont="1" applyBorder="1" applyAlignment="1">
      <alignment horizontal="left" vertical="center"/>
    </xf>
    <xf numFmtId="0" fontId="16" fillId="0" borderId="1" xfId="0" applyFont="1" applyBorder="1"/>
    <xf numFmtId="0" fontId="36" fillId="0" borderId="1" xfId="0" applyFont="1" applyBorder="1"/>
    <xf numFmtId="0" fontId="0" fillId="0" borderId="1" xfId="0" applyBorder="1"/>
    <xf numFmtId="0" fontId="0" fillId="0" borderId="8" xfId="0" applyBorder="1"/>
    <xf numFmtId="9" fontId="35" fillId="0" borderId="0" xfId="9" applyFont="1" applyFill="1" applyBorder="1" applyAlignment="1"/>
    <xf numFmtId="0" fontId="33" fillId="0" borderId="0" xfId="1" applyFont="1" applyAlignment="1"/>
    <xf numFmtId="0" fontId="24" fillId="0" borderId="0" xfId="6" applyAlignment="1" applyProtection="1">
      <alignment horizontal="left" vertical="center"/>
    </xf>
    <xf numFmtId="0" fontId="29" fillId="0" borderId="0" xfId="4" applyFont="1" applyAlignment="1">
      <alignment horizontal="left" vertical="center"/>
    </xf>
    <xf numFmtId="4" fontId="29" fillId="0" borderId="0" xfId="0" applyNumberFormat="1" applyFont="1" applyAlignment="1">
      <alignment horizontal="left" vertical="center"/>
    </xf>
    <xf numFmtId="3" fontId="27" fillId="0" borderId="0" xfId="0" applyNumberFormat="1" applyFont="1" applyAlignment="1">
      <alignment horizontal="left" vertical="center"/>
    </xf>
    <xf numFmtId="0" fontId="30" fillId="0" borderId="0" xfId="0" applyFont="1" applyAlignment="1">
      <alignment horizontal="left" vertical="center"/>
    </xf>
    <xf numFmtId="0" fontId="31" fillId="0" borderId="1" xfId="0" applyFont="1" applyBorder="1" applyAlignment="1">
      <alignment horizontal="left" vertical="center" wrapText="1"/>
    </xf>
    <xf numFmtId="0" fontId="30" fillId="0" borderId="1" xfId="0" applyFont="1" applyBorder="1" applyAlignment="1">
      <alignment horizontal="left" vertical="center" wrapText="1"/>
    </xf>
    <xf numFmtId="0" fontId="35" fillId="0" borderId="2" xfId="0" applyFont="1" applyBorder="1" applyAlignment="1">
      <alignment horizontal="left" vertical="center"/>
    </xf>
    <xf numFmtId="0" fontId="35" fillId="0" borderId="0" xfId="0" applyFont="1" applyAlignment="1">
      <alignment horizontal="left" vertical="center"/>
    </xf>
    <xf numFmtId="0" fontId="31" fillId="0" borderId="1" xfId="0" applyFont="1" applyBorder="1" applyAlignment="1">
      <alignment horizontal="left" vertical="center"/>
    </xf>
    <xf numFmtId="0" fontId="30" fillId="0" borderId="1" xfId="0" applyFont="1" applyBorder="1" applyAlignment="1">
      <alignment horizontal="left" vertical="center"/>
    </xf>
    <xf numFmtId="0" fontId="27" fillId="0" borderId="0" xfId="0" applyFont="1" applyAlignment="1">
      <alignment horizontal="left" vertical="center"/>
    </xf>
    <xf numFmtId="3" fontId="30" fillId="0" borderId="1" xfId="0" applyNumberFormat="1" applyFont="1" applyBorder="1" applyAlignment="1">
      <alignment horizontal="left" vertical="center"/>
    </xf>
    <xf numFmtId="0" fontId="30" fillId="0" borderId="4" xfId="0" applyFont="1" applyBorder="1" applyAlignment="1">
      <alignment horizontal="left" vertical="center"/>
    </xf>
    <xf numFmtId="0" fontId="24" fillId="0" borderId="0" xfId="6" applyFill="1" applyAlignment="1" applyProtection="1">
      <alignment horizontal="left" vertical="center"/>
    </xf>
    <xf numFmtId="4" fontId="30" fillId="0" borderId="7" xfId="0" applyNumberFormat="1" applyFont="1" applyBorder="1" applyAlignment="1">
      <alignment horizontal="left" vertical="center"/>
    </xf>
    <xf numFmtId="4" fontId="35" fillId="0" borderId="0" xfId="0" applyNumberFormat="1" applyFont="1" applyAlignment="1">
      <alignment horizontal="left" vertical="center"/>
    </xf>
    <xf numFmtId="4" fontId="37" fillId="0" borderId="2" xfId="0" applyNumberFormat="1" applyFont="1" applyBorder="1" applyAlignment="1">
      <alignment horizontal="left" vertical="center"/>
    </xf>
    <xf numFmtId="4" fontId="37" fillId="0" borderId="0" xfId="0" applyNumberFormat="1" applyFont="1" applyAlignment="1">
      <alignment horizontal="left" vertical="center"/>
    </xf>
    <xf numFmtId="0" fontId="36" fillId="0" borderId="0" xfId="0" applyFont="1" applyAlignment="1">
      <alignment horizontal="left" vertical="center"/>
    </xf>
    <xf numFmtId="0" fontId="36" fillId="0" borderId="10" xfId="0" applyFont="1" applyBorder="1" applyAlignment="1">
      <alignment horizontal="left" vertical="center" wrapText="1"/>
    </xf>
    <xf numFmtId="0" fontId="36" fillId="0" borderId="1" xfId="0" applyFont="1" applyBorder="1" applyAlignment="1">
      <alignment horizontal="left" vertical="center" wrapText="1"/>
    </xf>
    <xf numFmtId="0" fontId="35" fillId="0" borderId="17" xfId="0" applyFont="1" applyBorder="1" applyAlignment="1">
      <alignment horizontal="left" vertical="center"/>
    </xf>
    <xf numFmtId="0" fontId="35" fillId="0" borderId="12" xfId="0" applyFont="1" applyBorder="1" applyAlignment="1">
      <alignment horizontal="left" vertical="center"/>
    </xf>
    <xf numFmtId="3" fontId="31" fillId="0" borderId="1" xfId="0" applyNumberFormat="1" applyFont="1" applyBorder="1" applyAlignment="1">
      <alignment horizontal="left" vertical="center"/>
    </xf>
    <xf numFmtId="0" fontId="32" fillId="0" borderId="0" xfId="0" applyFont="1" applyAlignment="1">
      <alignment horizontal="left" vertical="center"/>
    </xf>
    <xf numFmtId="0" fontId="36" fillId="0" borderId="4" xfId="0" applyFont="1" applyBorder="1" applyAlignment="1">
      <alignment horizontal="left" vertical="center"/>
    </xf>
    <xf numFmtId="0" fontId="32" fillId="0" borderId="2" xfId="0" applyFont="1" applyBorder="1" applyAlignment="1">
      <alignment horizontal="left" vertical="center"/>
    </xf>
    <xf numFmtId="0" fontId="36" fillId="3" borderId="1" xfId="0" applyFont="1" applyFill="1" applyBorder="1" applyAlignment="1">
      <alignment horizontal="right" vertical="center"/>
    </xf>
    <xf numFmtId="0" fontId="36" fillId="3" borderId="15" xfId="0" applyFont="1" applyFill="1" applyBorder="1" applyAlignment="1">
      <alignment horizontal="right" vertical="center"/>
    </xf>
    <xf numFmtId="0" fontId="36" fillId="3" borderId="8" xfId="0" applyFont="1" applyFill="1" applyBorder="1" applyAlignment="1">
      <alignment horizontal="right" vertical="center"/>
    </xf>
    <xf numFmtId="0" fontId="36" fillId="3" borderId="7" xfId="0" applyFont="1" applyFill="1" applyBorder="1" applyAlignment="1">
      <alignment horizontal="right" vertical="center"/>
    </xf>
    <xf numFmtId="3" fontId="37" fillId="0" borderId="0" xfId="0" applyNumberFormat="1" applyFont="1" applyAlignment="1">
      <alignment horizontal="right" vertical="center"/>
    </xf>
    <xf numFmtId="3" fontId="33" fillId="0" borderId="0" xfId="0" applyNumberFormat="1" applyFont="1" applyAlignment="1">
      <alignment horizontal="right" vertical="center"/>
    </xf>
    <xf numFmtId="3" fontId="33" fillId="0" borderId="15" xfId="0" applyNumberFormat="1" applyFont="1" applyBorder="1" applyAlignment="1">
      <alignment horizontal="right" vertical="center"/>
    </xf>
    <xf numFmtId="3" fontId="33" fillId="0" borderId="16" xfId="0" applyNumberFormat="1" applyFont="1" applyBorder="1" applyAlignment="1">
      <alignment horizontal="right" vertical="center"/>
    </xf>
    <xf numFmtId="3" fontId="33" fillId="0" borderId="10" xfId="0" applyNumberFormat="1" applyFont="1" applyBorder="1" applyAlignment="1">
      <alignment horizontal="right" vertical="center"/>
    </xf>
    <xf numFmtId="3" fontId="33" fillId="0" borderId="14" xfId="0" applyNumberFormat="1" applyFont="1" applyBorder="1" applyAlignment="1">
      <alignment horizontal="right" vertical="center"/>
    </xf>
    <xf numFmtId="9" fontId="33" fillId="0" borderId="10" xfId="9" applyFont="1" applyFill="1" applyBorder="1" applyAlignment="1">
      <alignment horizontal="right" vertical="center"/>
    </xf>
    <xf numFmtId="9" fontId="33" fillId="0" borderId="0" xfId="9" applyFont="1" applyFill="1" applyBorder="1" applyAlignment="1">
      <alignment horizontal="right" vertical="center"/>
    </xf>
    <xf numFmtId="9" fontId="33" fillId="0" borderId="15" xfId="9" applyFont="1" applyFill="1" applyBorder="1" applyAlignment="1">
      <alignment horizontal="right" vertical="center"/>
    </xf>
    <xf numFmtId="9" fontId="33" fillId="0" borderId="14" xfId="9" applyFont="1" applyFill="1" applyBorder="1" applyAlignment="1">
      <alignment horizontal="right" vertical="center"/>
    </xf>
    <xf numFmtId="3" fontId="33" fillId="0" borderId="12" xfId="0" applyNumberFormat="1" applyFont="1" applyBorder="1" applyAlignment="1">
      <alignment horizontal="right" vertical="center"/>
    </xf>
    <xf numFmtId="9" fontId="33" fillId="0" borderId="12" xfId="9" applyFont="1" applyFill="1" applyBorder="1" applyAlignment="1">
      <alignment horizontal="right" vertical="center"/>
    </xf>
    <xf numFmtId="3" fontId="35" fillId="0" borderId="0" xfId="0" applyNumberFormat="1" applyFont="1" applyAlignment="1">
      <alignment horizontal="right" vertical="center"/>
    </xf>
    <xf numFmtId="3" fontId="35" fillId="0" borderId="14" xfId="0" applyNumberFormat="1" applyFont="1" applyBorder="1" applyAlignment="1">
      <alignment horizontal="right" vertical="center"/>
    </xf>
    <xf numFmtId="3" fontId="35" fillId="0" borderId="12" xfId="0" applyNumberFormat="1" applyFont="1" applyBorder="1" applyAlignment="1">
      <alignment horizontal="right" vertical="center"/>
    </xf>
    <xf numFmtId="9" fontId="35" fillId="0" borderId="12" xfId="9" applyFont="1" applyFill="1" applyBorder="1" applyAlignment="1">
      <alignment horizontal="right" vertical="center"/>
    </xf>
    <xf numFmtId="9" fontId="35" fillId="0" borderId="0" xfId="9" applyFont="1" applyFill="1" applyBorder="1" applyAlignment="1">
      <alignment horizontal="right" vertical="center"/>
    </xf>
    <xf numFmtId="1" fontId="31" fillId="3" borderId="7" xfId="0" applyNumberFormat="1" applyFont="1" applyFill="1" applyBorder="1" applyAlignment="1">
      <alignment horizontal="right" vertical="center"/>
    </xf>
    <xf numFmtId="1" fontId="31" fillId="3" borderId="1" xfId="0" applyNumberFormat="1" applyFont="1" applyFill="1" applyBorder="1" applyAlignment="1">
      <alignment horizontal="right" vertical="center"/>
    </xf>
    <xf numFmtId="1" fontId="31" fillId="3" borderId="8" xfId="0" applyNumberFormat="1" applyFont="1" applyFill="1" applyBorder="1" applyAlignment="1">
      <alignment horizontal="right" vertical="center"/>
    </xf>
    <xf numFmtId="164" fontId="31" fillId="3" borderId="7" xfId="9" applyNumberFormat="1" applyFont="1" applyFill="1" applyBorder="1" applyAlignment="1">
      <alignment horizontal="right" vertical="center"/>
    </xf>
    <xf numFmtId="164" fontId="31" fillId="3" borderId="1" xfId="9" applyNumberFormat="1" applyFont="1" applyFill="1" applyBorder="1" applyAlignment="1">
      <alignment horizontal="right" vertical="center"/>
    </xf>
    <xf numFmtId="164" fontId="31" fillId="3" borderId="8" xfId="9" applyNumberFormat="1" applyFont="1" applyFill="1" applyBorder="1" applyAlignment="1">
      <alignment horizontal="right" vertical="center"/>
    </xf>
    <xf numFmtId="0" fontId="31" fillId="3" borderId="4" xfId="0" applyFont="1" applyFill="1" applyBorder="1" applyAlignment="1">
      <alignment horizontal="right" vertical="center"/>
    </xf>
    <xf numFmtId="3" fontId="35" fillId="0" borderId="15" xfId="0" applyNumberFormat="1" applyFont="1" applyBorder="1" applyAlignment="1">
      <alignment horizontal="right" vertical="center"/>
    </xf>
    <xf numFmtId="3" fontId="37" fillId="0" borderId="12" xfId="0" applyNumberFormat="1" applyFont="1" applyBorder="1" applyAlignment="1">
      <alignment horizontal="right" vertical="center"/>
    </xf>
    <xf numFmtId="3" fontId="37" fillId="0" borderId="14" xfId="0" applyNumberFormat="1" applyFont="1" applyBorder="1" applyAlignment="1">
      <alignment horizontal="right" vertical="center"/>
    </xf>
    <xf numFmtId="3" fontId="36" fillId="3" borderId="7" xfId="0" applyNumberFormat="1" applyFont="1" applyFill="1" applyBorder="1" applyAlignment="1">
      <alignment horizontal="right" vertical="center"/>
    </xf>
    <xf numFmtId="3" fontId="36" fillId="3" borderId="1" xfId="0" applyNumberFormat="1" applyFont="1" applyFill="1" applyBorder="1" applyAlignment="1">
      <alignment horizontal="right" vertical="center"/>
    </xf>
    <xf numFmtId="3" fontId="36" fillId="3" borderId="8" xfId="0" applyNumberFormat="1" applyFont="1" applyFill="1" applyBorder="1" applyAlignment="1">
      <alignment horizontal="right" vertical="center"/>
    </xf>
    <xf numFmtId="0" fontId="36" fillId="0" borderId="0" xfId="0" applyFont="1" applyAlignment="1">
      <alignment horizontal="right" vertical="center"/>
    </xf>
    <xf numFmtId="0" fontId="35" fillId="0" borderId="0" xfId="0" applyFont="1" applyAlignment="1">
      <alignment horizontal="right" vertical="center"/>
    </xf>
    <xf numFmtId="3" fontId="34" fillId="0" borderId="0" xfId="0" applyNumberFormat="1" applyFont="1" applyAlignment="1">
      <alignment horizontal="right" vertical="center"/>
    </xf>
    <xf numFmtId="0" fontId="34" fillId="0" borderId="0" xfId="0" applyFont="1" applyAlignment="1">
      <alignment horizontal="right" vertical="center"/>
    </xf>
    <xf numFmtId="3" fontId="38" fillId="2" borderId="1" xfId="0" applyNumberFormat="1" applyFont="1" applyFill="1" applyBorder="1" applyAlignment="1">
      <alignment horizontal="right" vertical="center"/>
    </xf>
    <xf numFmtId="3" fontId="38" fillId="2" borderId="8" xfId="0" applyNumberFormat="1" applyFont="1" applyFill="1" applyBorder="1" applyAlignment="1">
      <alignment horizontal="right" vertical="center"/>
    </xf>
    <xf numFmtId="1" fontId="31" fillId="0" borderId="0" xfId="0" applyNumberFormat="1" applyFont="1" applyAlignment="1">
      <alignment horizontal="right" vertical="center"/>
    </xf>
    <xf numFmtId="0" fontId="30" fillId="0" borderId="0" xfId="0" applyFont="1" applyAlignment="1">
      <alignment horizontal="right" vertical="center"/>
    </xf>
    <xf numFmtId="3" fontId="36" fillId="0" borderId="0" xfId="0" applyNumberFormat="1" applyFont="1" applyAlignment="1">
      <alignment horizontal="right" vertical="center"/>
    </xf>
    <xf numFmtId="3" fontId="32" fillId="0" borderId="0" xfId="0" applyNumberFormat="1" applyFont="1" applyAlignment="1">
      <alignment horizontal="right" vertical="center"/>
    </xf>
    <xf numFmtId="164" fontId="37" fillId="0" borderId="0" xfId="0" applyNumberFormat="1" applyFont="1" applyAlignment="1">
      <alignment horizontal="right" vertical="center"/>
    </xf>
    <xf numFmtId="0" fontId="0" fillId="0" borderId="0" xfId="0" applyAlignment="1">
      <alignment horizontal="right" vertical="center"/>
    </xf>
    <xf numFmtId="0" fontId="16" fillId="0" borderId="0" xfId="0" applyFont="1" applyAlignment="1">
      <alignment horizontal="right" vertical="center"/>
    </xf>
    <xf numFmtId="0" fontId="36" fillId="0" borderId="1" xfId="0" applyFont="1" applyBorder="1" applyAlignment="1">
      <alignment horizontal="right" vertical="center"/>
    </xf>
    <xf numFmtId="0" fontId="36" fillId="0" borderId="8" xfId="0" applyFont="1" applyBorder="1" applyAlignment="1">
      <alignment horizontal="right" vertical="center"/>
    </xf>
    <xf numFmtId="0" fontId="35" fillId="0" borderId="1" xfId="0" applyFont="1" applyBorder="1" applyAlignment="1">
      <alignment horizontal="right" vertical="center"/>
    </xf>
    <xf numFmtId="0" fontId="35" fillId="0" borderId="8" xfId="0" applyFont="1" applyBorder="1" applyAlignment="1">
      <alignment horizontal="right" vertical="center"/>
    </xf>
    <xf numFmtId="0" fontId="36" fillId="0" borderId="7" xfId="0" applyFont="1" applyBorder="1" applyAlignment="1">
      <alignment horizontal="left" vertical="center"/>
    </xf>
    <xf numFmtId="0" fontId="0" fillId="0" borderId="0" xfId="0" applyAlignment="1">
      <alignment horizontal="left" vertical="center"/>
    </xf>
    <xf numFmtId="0" fontId="36" fillId="0" borderId="2" xfId="0" applyFont="1" applyBorder="1" applyAlignment="1">
      <alignment horizontal="left" vertical="center"/>
    </xf>
    <xf numFmtId="0" fontId="36" fillId="0" borderId="4" xfId="0" applyFont="1" applyBorder="1" applyAlignment="1">
      <alignment horizontal="left" vertical="center" wrapText="1"/>
    </xf>
    <xf numFmtId="0" fontId="35" fillId="0" borderId="3" xfId="0" applyFont="1" applyBorder="1" applyAlignment="1">
      <alignment horizontal="left" vertical="center"/>
    </xf>
    <xf numFmtId="3" fontId="33" fillId="0" borderId="19" xfId="0" applyNumberFormat="1" applyFont="1" applyBorder="1" applyAlignment="1">
      <alignment horizontal="right" vertical="center"/>
    </xf>
    <xf numFmtId="3" fontId="33" fillId="0" borderId="11" xfId="0" applyNumberFormat="1" applyFont="1" applyBorder="1" applyAlignment="1">
      <alignment horizontal="right" vertical="center"/>
    </xf>
    <xf numFmtId="3" fontId="33" fillId="0" borderId="3" xfId="0" applyNumberFormat="1" applyFont="1" applyBorder="1" applyAlignment="1">
      <alignment horizontal="right" vertical="center"/>
    </xf>
    <xf numFmtId="9" fontId="37" fillId="0" borderId="12" xfId="0" applyNumberFormat="1" applyFont="1" applyBorder="1" applyAlignment="1">
      <alignment horizontal="right" vertical="center"/>
    </xf>
    <xf numFmtId="9" fontId="37" fillId="0" borderId="13" xfId="0" applyNumberFormat="1" applyFont="1" applyBorder="1" applyAlignment="1">
      <alignment horizontal="right" vertical="center"/>
    </xf>
    <xf numFmtId="3" fontId="37" fillId="0" borderId="3" xfId="0" applyNumberFormat="1" applyFont="1" applyBorder="1" applyAlignment="1">
      <alignment horizontal="right" vertical="center"/>
    </xf>
    <xf numFmtId="9" fontId="37" fillId="0" borderId="11" xfId="0" applyNumberFormat="1" applyFont="1" applyBorder="1" applyAlignment="1">
      <alignment horizontal="right" vertical="center"/>
    </xf>
    <xf numFmtId="9" fontId="37" fillId="0" borderId="6" xfId="0" applyNumberFormat="1" applyFont="1" applyBorder="1" applyAlignment="1">
      <alignment horizontal="right" vertical="center"/>
    </xf>
    <xf numFmtId="164" fontId="0" fillId="0" borderId="0" xfId="9" applyNumberFormat="1" applyFont="1" applyAlignment="1">
      <alignment horizontal="right" vertical="center"/>
    </xf>
    <xf numFmtId="4" fontId="0" fillId="0" borderId="0" xfId="0" applyNumberFormat="1" applyAlignment="1">
      <alignment horizontal="right" vertical="center"/>
    </xf>
    <xf numFmtId="0" fontId="36" fillId="0" borderId="10" xfId="0" applyFont="1" applyBorder="1" applyAlignment="1">
      <alignment horizontal="left" vertical="center"/>
    </xf>
    <xf numFmtId="0" fontId="36" fillId="0" borderId="1" xfId="0" applyFont="1" applyBorder="1" applyAlignment="1">
      <alignment horizontal="left" vertical="center"/>
    </xf>
    <xf numFmtId="0" fontId="38" fillId="2" borderId="1" xfId="0" applyFont="1" applyFill="1" applyBorder="1" applyAlignment="1">
      <alignment horizontal="right" vertical="center"/>
    </xf>
    <xf numFmtId="1" fontId="35" fillId="0" borderId="12" xfId="0" applyNumberFormat="1" applyFont="1" applyBorder="1" applyAlignment="1">
      <alignment horizontal="right" vertical="center"/>
    </xf>
    <xf numFmtId="1" fontId="35" fillId="0" borderId="0" xfId="0" applyNumberFormat="1" applyFont="1" applyAlignment="1">
      <alignment horizontal="right" vertical="center"/>
    </xf>
    <xf numFmtId="0" fontId="31" fillId="3" borderId="1" xfId="0" applyFont="1" applyFill="1" applyBorder="1" applyAlignment="1">
      <alignment horizontal="right" vertical="center"/>
    </xf>
    <xf numFmtId="3" fontId="35" fillId="0" borderId="16" xfId="0" applyNumberFormat="1" applyFont="1" applyBorder="1" applyAlignment="1">
      <alignment horizontal="right" vertical="center"/>
    </xf>
    <xf numFmtId="0" fontId="38" fillId="2" borderId="7" xfId="0" applyFont="1" applyFill="1" applyBorder="1" applyAlignment="1">
      <alignment horizontal="right" vertical="center"/>
    </xf>
    <xf numFmtId="0" fontId="38" fillId="2" borderId="8" xfId="0" applyFont="1" applyFill="1" applyBorder="1" applyAlignment="1">
      <alignment horizontal="right" vertical="center"/>
    </xf>
    <xf numFmtId="3" fontId="38" fillId="2" borderId="7" xfId="0" applyNumberFormat="1" applyFont="1" applyFill="1" applyBorder="1" applyAlignment="1">
      <alignment horizontal="right" vertical="center"/>
    </xf>
    <xf numFmtId="0" fontId="32" fillId="0" borderId="2" xfId="0" applyFont="1" applyBorder="1" applyAlignment="1">
      <alignment horizontal="left" vertical="center" wrapText="1"/>
    </xf>
    <xf numFmtId="0" fontId="32" fillId="0" borderId="1" xfId="0" applyFont="1" applyBorder="1" applyAlignment="1">
      <alignment horizontal="left" vertical="center"/>
    </xf>
    <xf numFmtId="0" fontId="37" fillId="0" borderId="0" xfId="0" applyFont="1" applyAlignment="1">
      <alignment horizontal="left" vertical="center"/>
    </xf>
    <xf numFmtId="3" fontId="36" fillId="0" borderId="1" xfId="0" applyNumberFormat="1" applyFont="1" applyBorder="1" applyAlignment="1">
      <alignment horizontal="left" vertical="center"/>
    </xf>
    <xf numFmtId="166" fontId="37" fillId="0" borderId="0" xfId="0" applyNumberFormat="1" applyFont="1" applyAlignment="1">
      <alignment horizontal="right" vertical="center"/>
    </xf>
    <xf numFmtId="166" fontId="35" fillId="0" borderId="0" xfId="0" applyNumberFormat="1" applyFont="1" applyAlignment="1">
      <alignment horizontal="right" vertical="center"/>
    </xf>
    <xf numFmtId="0" fontId="8" fillId="0" borderId="0" xfId="10" applyAlignment="1">
      <alignment horizontal="right" vertical="center"/>
    </xf>
    <xf numFmtId="166" fontId="0" fillId="0" borderId="0" xfId="0" applyNumberFormat="1" applyAlignment="1">
      <alignment horizontal="right" vertical="center"/>
    </xf>
    <xf numFmtId="2" fontId="35" fillId="0" borderId="0" xfId="9" applyNumberFormat="1" applyFont="1" applyFill="1" applyAlignment="1">
      <alignment horizontal="right" vertical="center"/>
    </xf>
    <xf numFmtId="2" fontId="35" fillId="0" borderId="0" xfId="9" applyNumberFormat="1" applyFont="1" applyFill="1" applyBorder="1" applyAlignment="1">
      <alignment horizontal="right" vertical="center"/>
    </xf>
    <xf numFmtId="2" fontId="35" fillId="0" borderId="3" xfId="9" applyNumberFormat="1" applyFont="1" applyFill="1" applyBorder="1" applyAlignment="1">
      <alignment horizontal="right" vertical="center"/>
    </xf>
    <xf numFmtId="0" fontId="38" fillId="0" borderId="0" xfId="0" applyFont="1" applyAlignment="1">
      <alignment horizontal="left" vertical="center"/>
    </xf>
    <xf numFmtId="4" fontId="37" fillId="0" borderId="10" xfId="0" applyNumberFormat="1" applyFont="1" applyBorder="1" applyAlignment="1">
      <alignment horizontal="left" vertical="center"/>
    </xf>
    <xf numFmtId="3" fontId="35" fillId="0" borderId="15" xfId="0" applyNumberFormat="1" applyFont="1" applyBorder="1" applyAlignment="1">
      <alignment horizontal="left" vertical="center"/>
    </xf>
    <xf numFmtId="4" fontId="37" fillId="0" borderId="12" xfId="0" applyNumberFormat="1" applyFont="1" applyBorder="1" applyAlignment="1">
      <alignment horizontal="left" vertical="center"/>
    </xf>
    <xf numFmtId="3" fontId="35" fillId="0" borderId="0" xfId="0" applyNumberFormat="1" applyFont="1" applyAlignment="1">
      <alignment horizontal="left" vertical="center"/>
    </xf>
    <xf numFmtId="4" fontId="37" fillId="0" borderId="11" xfId="0" applyNumberFormat="1" applyFont="1" applyBorder="1" applyAlignment="1">
      <alignment horizontal="left" vertical="center"/>
    </xf>
    <xf numFmtId="0" fontId="32" fillId="0" borderId="7" xfId="0" applyFont="1" applyBorder="1" applyAlignment="1">
      <alignment horizontal="left" vertical="center" wrapText="1"/>
    </xf>
    <xf numFmtId="0" fontId="37" fillId="0" borderId="10" xfId="0" applyFont="1" applyBorder="1" applyAlignment="1">
      <alignment horizontal="left" vertical="center"/>
    </xf>
    <xf numFmtId="0" fontId="33" fillId="0" borderId="15" xfId="0" applyFont="1" applyBorder="1" applyAlignment="1">
      <alignment horizontal="left" vertical="center"/>
    </xf>
    <xf numFmtId="0" fontId="37" fillId="0" borderId="12" xfId="0" applyFont="1" applyBorder="1" applyAlignment="1">
      <alignment horizontal="left" vertical="center"/>
    </xf>
    <xf numFmtId="0" fontId="33" fillId="0" borderId="0" xfId="0" applyFont="1" applyAlignment="1">
      <alignment horizontal="left" vertical="center"/>
    </xf>
    <xf numFmtId="0" fontId="32" fillId="0" borderId="7" xfId="0" applyFont="1" applyBorder="1" applyAlignment="1">
      <alignment horizontal="left" vertical="center"/>
    </xf>
    <xf numFmtId="3" fontId="36" fillId="0" borderId="7" xfId="0" applyNumberFormat="1" applyFont="1" applyBorder="1" applyAlignment="1">
      <alignment horizontal="left" vertical="center"/>
    </xf>
    <xf numFmtId="3" fontId="27" fillId="0" borderId="15" xfId="0" applyNumberFormat="1" applyFont="1" applyBorder="1" applyAlignment="1">
      <alignment horizontal="right" vertical="center"/>
    </xf>
    <xf numFmtId="1" fontId="27" fillId="0" borderId="0" xfId="0" applyNumberFormat="1" applyFont="1" applyAlignment="1">
      <alignment horizontal="right" vertical="center"/>
    </xf>
    <xf numFmtId="3" fontId="36" fillId="3" borderId="1" xfId="16" applyNumberFormat="1" applyFont="1" applyFill="1" applyBorder="1" applyAlignment="1">
      <alignment horizontal="right" vertical="center"/>
    </xf>
    <xf numFmtId="3" fontId="27" fillId="0" borderId="0" xfId="0" applyNumberFormat="1" applyFont="1" applyAlignment="1">
      <alignment horizontal="right" vertical="center"/>
    </xf>
    <xf numFmtId="3" fontId="27" fillId="0" borderId="14" xfId="0" applyNumberFormat="1" applyFont="1" applyBorder="1" applyAlignment="1">
      <alignment horizontal="right" vertical="center"/>
    </xf>
    <xf numFmtId="3" fontId="35" fillId="0" borderId="3" xfId="0" applyNumberFormat="1" applyFont="1" applyBorder="1" applyAlignment="1">
      <alignment horizontal="right" vertical="center"/>
    </xf>
    <xf numFmtId="3" fontId="27" fillId="0" borderId="3" xfId="0" applyNumberFormat="1" applyFont="1" applyBorder="1" applyAlignment="1">
      <alignment horizontal="right" vertical="center"/>
    </xf>
    <xf numFmtId="3" fontId="36" fillId="3" borderId="8" xfId="16" applyNumberFormat="1" applyFont="1" applyFill="1" applyBorder="1" applyAlignment="1">
      <alignment horizontal="right" vertical="center"/>
    </xf>
    <xf numFmtId="0" fontId="31" fillId="3" borderId="15" xfId="0" applyFont="1" applyFill="1" applyBorder="1" applyAlignment="1">
      <alignment horizontal="right" vertical="center"/>
    </xf>
    <xf numFmtId="0" fontId="31" fillId="3" borderId="8" xfId="0" applyFont="1" applyFill="1" applyBorder="1" applyAlignment="1">
      <alignment horizontal="right" vertical="center"/>
    </xf>
    <xf numFmtId="1" fontId="27" fillId="0" borderId="14" xfId="0" applyNumberFormat="1" applyFont="1" applyBorder="1" applyAlignment="1">
      <alignment horizontal="right" vertical="center"/>
    </xf>
    <xf numFmtId="3" fontId="28" fillId="3" borderId="1" xfId="0" applyNumberFormat="1" applyFont="1" applyFill="1" applyBorder="1" applyAlignment="1">
      <alignment horizontal="right" vertical="center"/>
    </xf>
    <xf numFmtId="3" fontId="28" fillId="3" borderId="8" xfId="0" applyNumberFormat="1" applyFont="1" applyFill="1" applyBorder="1" applyAlignment="1">
      <alignment horizontal="right" vertical="center"/>
    </xf>
    <xf numFmtId="0" fontId="27" fillId="0" borderId="0" xfId="0" applyFont="1" applyAlignment="1">
      <alignment horizontal="right" vertical="center"/>
    </xf>
    <xf numFmtId="4" fontId="27" fillId="0" borderId="0" xfId="0" applyNumberFormat="1" applyFont="1" applyAlignment="1">
      <alignment horizontal="right" vertical="center"/>
    </xf>
    <xf numFmtId="0" fontId="9" fillId="0" borderId="0" xfId="7" applyAlignment="1">
      <alignment horizontal="right" vertical="center"/>
    </xf>
    <xf numFmtId="3" fontId="30" fillId="3" borderId="1" xfId="0" applyNumberFormat="1" applyFont="1" applyFill="1" applyBorder="1" applyAlignment="1">
      <alignment horizontal="right" vertical="center"/>
    </xf>
    <xf numFmtId="0" fontId="49" fillId="0" borderId="0" xfId="6" applyFont="1" applyAlignment="1" applyProtection="1">
      <alignment horizontal="left" vertical="center"/>
    </xf>
    <xf numFmtId="0" fontId="49" fillId="0" borderId="0" xfId="6" applyFont="1" applyFill="1" applyAlignment="1" applyProtection="1">
      <alignment horizontal="left"/>
    </xf>
    <xf numFmtId="3" fontId="35" fillId="0" borderId="19" xfId="0" applyNumberFormat="1" applyFont="1" applyBorder="1" applyAlignment="1">
      <alignment horizontal="right" vertical="center"/>
    </xf>
    <xf numFmtId="4" fontId="35" fillId="0" borderId="12" xfId="0" applyNumberFormat="1" applyFont="1" applyBorder="1" applyAlignment="1">
      <alignment horizontal="left" vertical="center"/>
    </xf>
    <xf numFmtId="165" fontId="38" fillId="2" borderId="1" xfId="0" applyNumberFormat="1" applyFont="1" applyFill="1" applyBorder="1" applyAlignment="1">
      <alignment horizontal="right" vertical="center"/>
    </xf>
    <xf numFmtId="166" fontId="32" fillId="3" borderId="1" xfId="0" applyNumberFormat="1" applyFont="1" applyFill="1" applyBorder="1" applyAlignment="1">
      <alignment horizontal="right" vertical="center"/>
    </xf>
    <xf numFmtId="166" fontId="32" fillId="0" borderId="0" xfId="0" applyNumberFormat="1" applyFont="1" applyAlignment="1">
      <alignment horizontal="right" vertical="center"/>
    </xf>
    <xf numFmtId="0" fontId="36" fillId="0" borderId="12" xfId="0" applyFont="1" applyBorder="1"/>
    <xf numFmtId="166" fontId="35" fillId="0" borderId="12" xfId="0" applyNumberFormat="1" applyFont="1" applyBorder="1"/>
    <xf numFmtId="0" fontId="0" fillId="0" borderId="12" xfId="0" applyBorder="1"/>
    <xf numFmtId="166" fontId="16" fillId="0" borderId="0" xfId="0" applyNumberFormat="1" applyFont="1" applyAlignment="1">
      <alignment horizontal="right" vertical="center"/>
    </xf>
    <xf numFmtId="166" fontId="36" fillId="0" borderId="0" xfId="0" applyNumberFormat="1" applyFont="1" applyAlignment="1">
      <alignment horizontal="right" vertical="center"/>
    </xf>
    <xf numFmtId="1" fontId="35" fillId="0" borderId="11" xfId="0" applyNumberFormat="1" applyFont="1" applyBorder="1" applyAlignment="1">
      <alignment horizontal="right" vertical="center"/>
    </xf>
    <xf numFmtId="4" fontId="36" fillId="0" borderId="9" xfId="0" applyNumberFormat="1" applyFont="1" applyBorder="1" applyAlignment="1">
      <alignment wrapText="1"/>
    </xf>
    <xf numFmtId="1" fontId="43" fillId="0" borderId="0" xfId="0" applyNumberFormat="1" applyFont="1"/>
    <xf numFmtId="164" fontId="43" fillId="0" borderId="5" xfId="0" applyNumberFormat="1" applyFont="1" applyBorder="1" applyAlignment="1">
      <alignment horizontal="right"/>
    </xf>
    <xf numFmtId="0" fontId="43" fillId="0" borderId="5" xfId="0" applyFont="1" applyBorder="1"/>
    <xf numFmtId="4" fontId="50" fillId="0" borderId="5" xfId="0" applyNumberFormat="1" applyFont="1" applyBorder="1" applyAlignment="1">
      <alignment horizontal="right" wrapText="1"/>
    </xf>
    <xf numFmtId="3" fontId="43" fillId="0" borderId="5" xfId="0" applyNumberFormat="1" applyFont="1" applyBorder="1" applyAlignment="1">
      <alignment horizontal="right" wrapText="1"/>
    </xf>
    <xf numFmtId="3" fontId="43" fillId="0" borderId="5" xfId="0" applyNumberFormat="1" applyFont="1" applyBorder="1" applyAlignment="1">
      <alignment horizontal="right"/>
    </xf>
    <xf numFmtId="3" fontId="35" fillId="0" borderId="0" xfId="0" applyNumberFormat="1" applyFont="1" applyAlignment="1">
      <alignment horizontal="right"/>
    </xf>
    <xf numFmtId="0" fontId="36" fillId="0" borderId="4" xfId="0" applyFont="1" applyBorder="1" applyAlignment="1">
      <alignment horizontal="right"/>
    </xf>
    <xf numFmtId="166" fontId="35" fillId="0" borderId="0" xfId="0" applyNumberFormat="1" applyFont="1" applyAlignment="1">
      <alignment horizontal="right"/>
    </xf>
    <xf numFmtId="1" fontId="35" fillId="0" borderId="0" xfId="0" applyNumberFormat="1" applyFont="1" applyAlignment="1">
      <alignment horizontal="right"/>
    </xf>
    <xf numFmtId="3" fontId="32" fillId="3" borderId="1" xfId="0" applyNumberFormat="1" applyFont="1" applyFill="1" applyBorder="1" applyAlignment="1">
      <alignment horizontal="right" vertical="center"/>
    </xf>
    <xf numFmtId="3" fontId="36" fillId="3" borderId="15" xfId="0" applyNumberFormat="1" applyFont="1" applyFill="1" applyBorder="1" applyAlignment="1">
      <alignment horizontal="right" vertical="center"/>
    </xf>
    <xf numFmtId="3" fontId="36" fillId="3" borderId="16" xfId="0" applyNumberFormat="1" applyFont="1" applyFill="1" applyBorder="1" applyAlignment="1">
      <alignment horizontal="right" vertical="center"/>
    </xf>
    <xf numFmtId="3" fontId="0" fillId="0" borderId="0" xfId="0" applyNumberFormat="1" applyAlignment="1">
      <alignment horizontal="right" vertical="center"/>
    </xf>
    <xf numFmtId="3" fontId="35" fillId="0" borderId="0" xfId="9" applyNumberFormat="1" applyFont="1" applyFill="1" applyAlignment="1">
      <alignment horizontal="right" vertical="center"/>
    </xf>
    <xf numFmtId="3" fontId="35" fillId="0" borderId="0" xfId="9" applyNumberFormat="1" applyFont="1" applyAlignment="1">
      <alignment horizontal="right" vertical="center"/>
    </xf>
    <xf numFmtId="3" fontId="32" fillId="3" borderId="8" xfId="0" applyNumberFormat="1" applyFont="1" applyFill="1" applyBorder="1" applyAlignment="1">
      <alignment horizontal="right" vertical="center"/>
    </xf>
    <xf numFmtId="0" fontId="50" fillId="0" borderId="5" xfId="0" applyFont="1" applyBorder="1"/>
    <xf numFmtId="3" fontId="50" fillId="0" borderId="5" xfId="0" applyNumberFormat="1" applyFont="1" applyBorder="1" applyAlignment="1">
      <alignment horizontal="right"/>
    </xf>
    <xf numFmtId="0" fontId="50" fillId="0" borderId="5" xfId="0" applyFont="1" applyBorder="1" applyAlignment="1">
      <alignment horizontal="right" wrapText="1"/>
    </xf>
    <xf numFmtId="0" fontId="50" fillId="0" borderId="5" xfId="0" applyFont="1" applyBorder="1" applyAlignment="1">
      <alignment horizontal="right"/>
    </xf>
    <xf numFmtId="4" fontId="50" fillId="0" borderId="5" xfId="0" applyNumberFormat="1" applyFont="1" applyBorder="1" applyAlignment="1">
      <alignment wrapText="1"/>
    </xf>
    <xf numFmtId="4" fontId="43" fillId="0" borderId="5" xfId="0" applyNumberFormat="1" applyFont="1" applyBorder="1" applyAlignment="1">
      <alignment wrapText="1"/>
    </xf>
    <xf numFmtId="4" fontId="36" fillId="0" borderId="6" xfId="0" applyNumberFormat="1" applyFont="1" applyBorder="1" applyAlignment="1">
      <alignment horizontal="right" wrapText="1"/>
    </xf>
    <xf numFmtId="4" fontId="36" fillId="0" borderId="0" xfId="0" applyNumberFormat="1" applyFont="1" applyAlignment="1">
      <alignment wrapText="1"/>
    </xf>
    <xf numFmtId="4" fontId="36" fillId="0" borderId="10" xfId="0" applyNumberFormat="1" applyFont="1" applyBorder="1" applyAlignment="1">
      <alignment wrapText="1"/>
    </xf>
    <xf numFmtId="3" fontId="35" fillId="0" borderId="6" xfId="0" applyNumberFormat="1" applyFont="1" applyBorder="1"/>
    <xf numFmtId="164" fontId="37" fillId="0" borderId="19" xfId="9" applyNumberFormat="1" applyFont="1" applyBorder="1"/>
    <xf numFmtId="4" fontId="36" fillId="0" borderId="9" xfId="0" applyNumberFormat="1" applyFont="1" applyBorder="1" applyAlignment="1">
      <alignment horizontal="right" wrapText="1"/>
    </xf>
    <xf numFmtId="4" fontId="36" fillId="0" borderId="5" xfId="0" applyNumberFormat="1" applyFont="1" applyBorder="1" applyAlignment="1">
      <alignment horizontal="center" wrapText="1"/>
    </xf>
    <xf numFmtId="164" fontId="35" fillId="0" borderId="6" xfId="0" applyNumberFormat="1" applyFont="1" applyBorder="1" applyAlignment="1">
      <alignment horizontal="right"/>
    </xf>
    <xf numFmtId="3" fontId="36" fillId="0" borderId="5" xfId="0" applyNumberFormat="1" applyFont="1" applyBorder="1"/>
    <xf numFmtId="3" fontId="32" fillId="0" borderId="5" xfId="0" applyNumberFormat="1" applyFont="1" applyBorder="1"/>
    <xf numFmtId="164" fontId="32" fillId="0" borderId="8" xfId="9" applyNumberFormat="1" applyFont="1" applyBorder="1"/>
    <xf numFmtId="3" fontId="32" fillId="0" borderId="6" xfId="0" applyNumberFormat="1" applyFont="1" applyBorder="1"/>
    <xf numFmtId="0" fontId="20" fillId="4" borderId="10" xfId="4" applyFont="1" applyFill="1" applyBorder="1" applyAlignment="1">
      <alignment horizontal="center"/>
    </xf>
    <xf numFmtId="0" fontId="20" fillId="4" borderId="9" xfId="4" applyFont="1" applyFill="1" applyBorder="1"/>
    <xf numFmtId="0" fontId="21" fillId="4" borderId="11" xfId="4" applyFont="1" applyFill="1" applyBorder="1" applyAlignment="1">
      <alignment horizontal="center"/>
    </xf>
    <xf numFmtId="0" fontId="21" fillId="4" borderId="6" xfId="4" applyFont="1" applyFill="1" applyBorder="1"/>
    <xf numFmtId="0" fontId="2" fillId="4" borderId="12" xfId="4" applyFont="1" applyFill="1" applyBorder="1" applyAlignment="1">
      <alignment horizontal="center"/>
    </xf>
    <xf numFmtId="0" fontId="51" fillId="4" borderId="13" xfId="6" applyFont="1" applyFill="1" applyBorder="1" applyAlignment="1" applyProtection="1"/>
    <xf numFmtId="0" fontId="23" fillId="4" borderId="12" xfId="5" applyFont="1" applyFill="1" applyBorder="1" applyAlignment="1" applyProtection="1">
      <alignment horizontal="center"/>
    </xf>
    <xf numFmtId="0" fontId="25" fillId="4" borderId="12" xfId="5" applyFont="1" applyFill="1" applyBorder="1" applyAlignment="1" applyProtection="1">
      <alignment horizontal="center"/>
    </xf>
    <xf numFmtId="0" fontId="52" fillId="4" borderId="13" xfId="6" applyFont="1" applyFill="1" applyBorder="1" applyAlignment="1" applyProtection="1"/>
    <xf numFmtId="0" fontId="17" fillId="4" borderId="12" xfId="4" applyFont="1" applyFill="1" applyBorder="1" applyAlignment="1">
      <alignment horizontal="center"/>
    </xf>
    <xf numFmtId="0" fontId="23" fillId="4" borderId="12" xfId="4" applyFont="1" applyFill="1" applyBorder="1" applyAlignment="1">
      <alignment horizontal="center"/>
    </xf>
    <xf numFmtId="0" fontId="53" fillId="4" borderId="12" xfId="5" quotePrefix="1" applyFont="1" applyFill="1" applyBorder="1" applyAlignment="1" applyProtection="1">
      <alignment horizontal="center"/>
    </xf>
    <xf numFmtId="0" fontId="53" fillId="4" borderId="13" xfId="5" applyFont="1" applyFill="1" applyBorder="1" applyAlignment="1" applyProtection="1"/>
    <xf numFmtId="0" fontId="23" fillId="4" borderId="11" xfId="4" applyFont="1" applyFill="1" applyBorder="1" applyAlignment="1">
      <alignment horizontal="center"/>
    </xf>
    <xf numFmtId="0" fontId="54" fillId="4" borderId="6" xfId="5" applyFont="1" applyFill="1" applyBorder="1" applyAlignment="1" applyProtection="1"/>
    <xf numFmtId="0" fontId="1" fillId="4" borderId="13" xfId="4" applyFont="1" applyFill="1" applyBorder="1"/>
    <xf numFmtId="0" fontId="55" fillId="4" borderId="13" xfId="6" applyFont="1" applyFill="1" applyBorder="1" applyAlignment="1" applyProtection="1"/>
    <xf numFmtId="4" fontId="36" fillId="0" borderId="9" xfId="0" applyNumberFormat="1" applyFont="1" applyBorder="1" applyAlignment="1">
      <alignment horizontal="center" wrapText="1"/>
    </xf>
    <xf numFmtId="4" fontId="36" fillId="0" borderId="6" xfId="0" applyNumberFormat="1" applyFont="1" applyBorder="1" applyAlignment="1">
      <alignment horizontal="center" wrapText="1"/>
    </xf>
    <xf numFmtId="4" fontId="36" fillId="0" borderId="7" xfId="0" applyNumberFormat="1" applyFont="1" applyBorder="1" applyAlignment="1">
      <alignment horizontal="center" wrapText="1"/>
    </xf>
    <xf numFmtId="4" fontId="36" fillId="0" borderId="1" xfId="0" applyNumberFormat="1" applyFont="1" applyBorder="1" applyAlignment="1">
      <alignment horizontal="center" wrapText="1"/>
    </xf>
    <xf numFmtId="4" fontId="36" fillId="0" borderId="8" xfId="0" applyNumberFormat="1" applyFont="1" applyBorder="1" applyAlignment="1">
      <alignment horizontal="center" wrapText="1"/>
    </xf>
    <xf numFmtId="4" fontId="35" fillId="0" borderId="3" xfId="0" applyNumberFormat="1" applyFont="1" applyBorder="1" applyAlignment="1">
      <alignment horizontal="center" wrapText="1"/>
    </xf>
    <xf numFmtId="4" fontId="36" fillId="0" borderId="19" xfId="0" applyNumberFormat="1" applyFont="1" applyBorder="1" applyAlignment="1">
      <alignment horizontal="center" wrapText="1"/>
    </xf>
    <xf numFmtId="4" fontId="35" fillId="0" borderId="19" xfId="0" applyNumberFormat="1" applyFont="1" applyBorder="1" applyAlignment="1">
      <alignment horizontal="center" wrapText="1"/>
    </xf>
    <xf numFmtId="4" fontId="36" fillId="0" borderId="15" xfId="0" applyNumberFormat="1" applyFont="1" applyBorder="1" applyAlignment="1">
      <alignment horizontal="center" vertical="top" wrapText="1"/>
    </xf>
    <xf numFmtId="4" fontId="36" fillId="0" borderId="16" xfId="0" applyNumberFormat="1" applyFont="1" applyBorder="1" applyAlignment="1">
      <alignment horizontal="center" vertical="top" wrapText="1"/>
    </xf>
    <xf numFmtId="0" fontId="44" fillId="0" borderId="0" xfId="0" applyFont="1" applyBorder="1" applyAlignment="1">
      <alignment vertical="center"/>
    </xf>
  </cellXfs>
  <cellStyles count="17">
    <cellStyle name="Hyperlänk" xfId="6" builtinId="8"/>
    <cellStyle name="Hyperlänk 2" xfId="5" xr:uid="{00000000-0005-0000-0000-000001000000}"/>
    <cellStyle name="Normal" xfId="0" builtinId="0"/>
    <cellStyle name="Normal 10" xfId="13" xr:uid="{00000000-0005-0000-0000-000003000000}"/>
    <cellStyle name="Normal 11" xfId="14" xr:uid="{00000000-0005-0000-0000-000004000000}"/>
    <cellStyle name="Normal 12" xfId="15" xr:uid="{00000000-0005-0000-0000-000005000000}"/>
    <cellStyle name="Normal 2" xfId="1" xr:uid="{00000000-0005-0000-0000-000006000000}"/>
    <cellStyle name="Normal 3" xfId="2" xr:uid="{00000000-0005-0000-0000-000007000000}"/>
    <cellStyle name="Normal 3 2" xfId="8" xr:uid="{00000000-0005-0000-0000-000008000000}"/>
    <cellStyle name="Normal 4" xfId="3" xr:uid="{00000000-0005-0000-0000-000009000000}"/>
    <cellStyle name="Normal 5" xfId="7" xr:uid="{00000000-0005-0000-0000-00000A000000}"/>
    <cellStyle name="Normal 6" xfId="4" xr:uid="{00000000-0005-0000-0000-00000B000000}"/>
    <cellStyle name="Normal 7" xfId="10" xr:uid="{00000000-0005-0000-0000-00000C000000}"/>
    <cellStyle name="Normal 8" xfId="11" xr:uid="{00000000-0005-0000-0000-00000D000000}"/>
    <cellStyle name="Normal 9" xfId="12" xr:uid="{00000000-0005-0000-0000-00000E000000}"/>
    <cellStyle name="Procent" xfId="9" builtinId="5"/>
    <cellStyle name="Tusental" xfId="16" builtinId="3"/>
  </cellStyles>
  <dxfs count="0"/>
  <tableStyles count="0" defaultTableStyle="TableStyleMedium9" defaultPivotStyle="PivotStyleLight16"/>
  <colors>
    <mruColors>
      <color rgb="FFDCE6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pivotCacheDefinition" Target="pivotCache/pivotCacheDefinition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3.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2.xml"/><Relationship Id="rId1" Type="http://schemas.microsoft.com/office/2011/relationships/chartStyle" Target="style2.xml"/><Relationship Id="rId4"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7.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6.xml"/><Relationship Id="rId1" Type="http://schemas.microsoft.com/office/2011/relationships/chartStyle" Target="style6.xml"/></Relationships>
</file>

<file path=xl/charts/_rels/chart8.xml.rels><?xml version="1.0" encoding="UTF-8" standalone="yes"?>
<Relationships xmlns="http://schemas.openxmlformats.org/package/2006/relationships"><Relationship Id="rId3" Type="http://schemas.openxmlformats.org/officeDocument/2006/relationships/themeOverride" Target="../theme/themeOverride5.xml"/><Relationship Id="rId2" Type="http://schemas.microsoft.com/office/2011/relationships/chartColorStyle" Target="colors7.xml"/><Relationship Id="rId1" Type="http://schemas.microsoft.com/office/2011/relationships/chartStyle" Target="style7.xml"/></Relationships>
</file>

<file path=xl/charts/_rels/chart9.xml.rels><?xml version="1.0" encoding="UTF-8" standalone="yes"?>
<Relationships xmlns="http://schemas.openxmlformats.org/package/2006/relationships"><Relationship Id="rId3" Type="http://schemas.openxmlformats.org/officeDocument/2006/relationships/themeOverride" Target="../theme/themeOverride6.xml"/><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050" b="0" i="0" u="none" strike="noStrike" kern="1200" spc="0" baseline="0">
                <a:solidFill>
                  <a:srgbClr val="1E00BE"/>
                </a:solidFill>
                <a:latin typeface="+mn-lt"/>
                <a:ea typeface="Roboto" panose="02000000000000000000" pitchFamily="2" charset="0"/>
                <a:cs typeface="+mn-cs"/>
              </a:defRPr>
            </a:pPr>
            <a:r>
              <a:rPr lang="sv-SE" sz="1050" b="1"/>
              <a:t>Utsläpp av växthusgaser, BNP</a:t>
            </a:r>
            <a:r>
              <a:rPr lang="sv-SE" sz="1050" b="1" baseline="0"/>
              <a:t> och utsläppsintensitet, </a:t>
            </a:r>
            <a:r>
              <a:rPr lang="sv-SE" sz="1050" b="1"/>
              <a:t>index 2008K1=100</a:t>
            </a:r>
          </a:p>
          <a:p>
            <a:pPr>
              <a:defRPr sz="1050"/>
            </a:pPr>
            <a:r>
              <a:rPr lang="sv-SE" sz="1050" b="0" i="0" u="none" strike="noStrike" baseline="0">
                <a:effectLst/>
              </a:rPr>
              <a:t>Greenhouse gas emissions, GDP and emissions intensity</a:t>
            </a:r>
            <a:endParaRPr lang="sv-SE" sz="1050"/>
          </a:p>
        </c:rich>
      </c:tx>
      <c:layout>
        <c:manualLayout>
          <c:xMode val="edge"/>
          <c:yMode val="edge"/>
          <c:x val="0.29230351386715631"/>
          <c:y val="3.5174570574012479E-2"/>
        </c:manualLayout>
      </c:layout>
      <c:overlay val="0"/>
      <c:spPr>
        <a:noFill/>
        <a:ln>
          <a:noFill/>
        </a:ln>
        <a:effectLst/>
      </c:spPr>
      <c:txPr>
        <a:bodyPr rot="0" spcFirstLastPara="1" vertOverflow="ellipsis" vert="horz" wrap="square" anchor="ctr" anchorCtr="1"/>
        <a:lstStyle/>
        <a:p>
          <a:pPr>
            <a:defRPr sz="1050" b="0" i="0" u="none" strike="noStrike" kern="1200" spc="0" baseline="0">
              <a:solidFill>
                <a:srgbClr val="1E00BE"/>
              </a:solidFill>
              <a:latin typeface="+mn-lt"/>
              <a:ea typeface="Roboto" panose="02000000000000000000" pitchFamily="2" charset="0"/>
              <a:cs typeface="+mn-cs"/>
            </a:defRPr>
          </a:pPr>
          <a:endParaRPr lang="sv-SE"/>
        </a:p>
      </c:txPr>
    </c:title>
    <c:autoTitleDeleted val="0"/>
    <c:plotArea>
      <c:layout>
        <c:manualLayout>
          <c:layoutTarget val="inner"/>
          <c:xMode val="edge"/>
          <c:yMode val="edge"/>
          <c:x val="5.7957736678264052E-2"/>
          <c:y val="0.15352686362040333"/>
          <c:w val="0.92475028993468844"/>
          <c:h val="0.65718088507987549"/>
        </c:manualLayout>
      </c:layout>
      <c:lineChart>
        <c:grouping val="standard"/>
        <c:varyColors val="0"/>
        <c:ser>
          <c:idx val="0"/>
          <c:order val="0"/>
          <c:tx>
            <c:strRef>
              <c:f>'4 Utsläpp per FV (kvartal)'!$C$64</c:f>
              <c:strCache>
                <c:ptCount val="1"/>
                <c:pt idx="0">
                  <c:v>Utsläpp av växthusgaser</c:v>
                </c:pt>
              </c:strCache>
            </c:strRef>
          </c:tx>
          <c:spPr>
            <a:ln w="25400" cap="rnd">
              <a:solidFill>
                <a:srgbClr val="1E00BE"/>
              </a:solidFill>
              <a:round/>
            </a:ln>
            <a:effectLst/>
          </c:spPr>
          <c:marker>
            <c:symbol val="none"/>
          </c:marker>
          <c:cat>
            <c:strRef>
              <c:f>'4 Utsläpp per FV (kvartal)'!$D$63:$BX$63</c:f>
              <c:strCache>
                <c:ptCount val="73"/>
                <c:pt idx="0">
                  <c:v>2008K1</c:v>
                </c:pt>
                <c:pt idx="1">
                  <c:v>2008K2</c:v>
                </c:pt>
                <c:pt idx="2">
                  <c:v>2008K3</c:v>
                </c:pt>
                <c:pt idx="3">
                  <c:v>2008K4</c:v>
                </c:pt>
                <c:pt idx="4">
                  <c:v>2009K1</c:v>
                </c:pt>
                <c:pt idx="5">
                  <c:v>2009K2</c:v>
                </c:pt>
                <c:pt idx="6">
                  <c:v>2009K3</c:v>
                </c:pt>
                <c:pt idx="7">
                  <c:v>2009K4</c:v>
                </c:pt>
                <c:pt idx="8">
                  <c:v>2010K1</c:v>
                </c:pt>
                <c:pt idx="9">
                  <c:v>2010K2</c:v>
                </c:pt>
                <c:pt idx="10">
                  <c:v>2010K3</c:v>
                </c:pt>
                <c:pt idx="11">
                  <c:v>2010K4</c:v>
                </c:pt>
                <c:pt idx="12">
                  <c:v>2011K1</c:v>
                </c:pt>
                <c:pt idx="13">
                  <c:v>2011K2</c:v>
                </c:pt>
                <c:pt idx="14">
                  <c:v>2011K3</c:v>
                </c:pt>
                <c:pt idx="15">
                  <c:v>2011K4</c:v>
                </c:pt>
                <c:pt idx="16">
                  <c:v>2012K1</c:v>
                </c:pt>
                <c:pt idx="17">
                  <c:v>2012K2</c:v>
                </c:pt>
                <c:pt idx="18">
                  <c:v>2012K3</c:v>
                </c:pt>
                <c:pt idx="19">
                  <c:v>2012K4</c:v>
                </c:pt>
                <c:pt idx="20">
                  <c:v>2013K1</c:v>
                </c:pt>
                <c:pt idx="21">
                  <c:v>2013K2</c:v>
                </c:pt>
                <c:pt idx="22">
                  <c:v>2013K3</c:v>
                </c:pt>
                <c:pt idx="23">
                  <c:v>2013K4</c:v>
                </c:pt>
                <c:pt idx="24">
                  <c:v>2014K1</c:v>
                </c:pt>
                <c:pt idx="25">
                  <c:v>2014K2</c:v>
                </c:pt>
                <c:pt idx="26">
                  <c:v>2014K3</c:v>
                </c:pt>
                <c:pt idx="27">
                  <c:v>2014K4</c:v>
                </c:pt>
                <c:pt idx="28">
                  <c:v>2015K1</c:v>
                </c:pt>
                <c:pt idx="29">
                  <c:v>2015K2</c:v>
                </c:pt>
                <c:pt idx="30">
                  <c:v>2015K3</c:v>
                </c:pt>
                <c:pt idx="31">
                  <c:v>2015K4</c:v>
                </c:pt>
                <c:pt idx="32">
                  <c:v>2016K1</c:v>
                </c:pt>
                <c:pt idx="33">
                  <c:v>2016K2</c:v>
                </c:pt>
                <c:pt idx="34">
                  <c:v>2016K3</c:v>
                </c:pt>
                <c:pt idx="35">
                  <c:v>2016K4</c:v>
                </c:pt>
                <c:pt idx="36">
                  <c:v>2017K1</c:v>
                </c:pt>
                <c:pt idx="37">
                  <c:v>2017K2</c:v>
                </c:pt>
                <c:pt idx="38">
                  <c:v>2017K3</c:v>
                </c:pt>
                <c:pt idx="39">
                  <c:v>2017K4</c:v>
                </c:pt>
                <c:pt idx="40">
                  <c:v>2018K1</c:v>
                </c:pt>
                <c:pt idx="41">
                  <c:v>2018K2</c:v>
                </c:pt>
                <c:pt idx="42">
                  <c:v>2018K3</c:v>
                </c:pt>
                <c:pt idx="43">
                  <c:v>2018K4</c:v>
                </c:pt>
                <c:pt idx="44">
                  <c:v>2019K1</c:v>
                </c:pt>
                <c:pt idx="45">
                  <c:v>2019K2</c:v>
                </c:pt>
                <c:pt idx="46">
                  <c:v>2019K3</c:v>
                </c:pt>
                <c:pt idx="47">
                  <c:v>2019K4</c:v>
                </c:pt>
                <c:pt idx="48">
                  <c:v>2020K1</c:v>
                </c:pt>
                <c:pt idx="49">
                  <c:v>2020K2</c:v>
                </c:pt>
                <c:pt idx="50">
                  <c:v>2020K3</c:v>
                </c:pt>
                <c:pt idx="51">
                  <c:v>2020K4</c:v>
                </c:pt>
                <c:pt idx="52">
                  <c:v>2021K1</c:v>
                </c:pt>
                <c:pt idx="53">
                  <c:v>2021K2</c:v>
                </c:pt>
                <c:pt idx="54">
                  <c:v>2021K3</c:v>
                </c:pt>
                <c:pt idx="55">
                  <c:v>2021K4</c:v>
                </c:pt>
                <c:pt idx="56">
                  <c:v>2022K1</c:v>
                </c:pt>
                <c:pt idx="57">
                  <c:v>2022K2</c:v>
                </c:pt>
                <c:pt idx="58">
                  <c:v>2022K3</c:v>
                </c:pt>
                <c:pt idx="59">
                  <c:v>2022K4</c:v>
                </c:pt>
                <c:pt idx="60">
                  <c:v>2023K1</c:v>
                </c:pt>
                <c:pt idx="61">
                  <c:v>2023K2</c:v>
                </c:pt>
                <c:pt idx="62">
                  <c:v>2023K3</c:v>
                </c:pt>
                <c:pt idx="63">
                  <c:v>2023K4</c:v>
                </c:pt>
                <c:pt idx="64">
                  <c:v>2024K1</c:v>
                </c:pt>
                <c:pt idx="65">
                  <c:v>2024K2</c:v>
                </c:pt>
                <c:pt idx="66">
                  <c:v>2024K3</c:v>
                </c:pt>
                <c:pt idx="67">
                  <c:v>2024K4</c:v>
                </c:pt>
                <c:pt idx="68">
                  <c:v>2025K1</c:v>
                </c:pt>
                <c:pt idx="69">
                  <c:v>2025K2</c:v>
                </c:pt>
                <c:pt idx="70">
                  <c:v>2025K3</c:v>
                </c:pt>
                <c:pt idx="71">
                  <c:v>2025K4</c:v>
                </c:pt>
                <c:pt idx="72">
                  <c:v>2026K1</c:v>
                </c:pt>
              </c:strCache>
            </c:strRef>
          </c:cat>
          <c:val>
            <c:numRef>
              <c:f>'4 Utsläpp per FV (kvartal)'!$D$64:$BX$64</c:f>
              <c:numCache>
                <c:formatCode>0.00</c:formatCode>
                <c:ptCount val="73"/>
                <c:pt idx="0">
                  <c:v>100</c:v>
                </c:pt>
                <c:pt idx="1">
                  <c:v>95.711884779069024</c:v>
                </c:pt>
                <c:pt idx="2">
                  <c:v>92.801137673918049</c:v>
                </c:pt>
                <c:pt idx="3">
                  <c:v>104.05261392462562</c:v>
                </c:pt>
                <c:pt idx="4">
                  <c:v>95.090054204897768</c:v>
                </c:pt>
                <c:pt idx="5">
                  <c:v>87.172691633065213</c:v>
                </c:pt>
                <c:pt idx="6">
                  <c:v>81.689191864839486</c:v>
                </c:pt>
                <c:pt idx="7">
                  <c:v>96.973074584728039</c:v>
                </c:pt>
                <c:pt idx="8">
                  <c:v>109.06685814249808</c:v>
                </c:pt>
                <c:pt idx="9">
                  <c:v>93.945974465230364</c:v>
                </c:pt>
                <c:pt idx="10">
                  <c:v>87.711013587329973</c:v>
                </c:pt>
                <c:pt idx="11">
                  <c:v>105.91653330910769</c:v>
                </c:pt>
                <c:pt idx="12">
                  <c:v>101.57868561858108</c:v>
                </c:pt>
                <c:pt idx="13">
                  <c:v>89.572778286361185</c:v>
                </c:pt>
                <c:pt idx="14">
                  <c:v>84.063422292725079</c:v>
                </c:pt>
                <c:pt idx="15">
                  <c:v>90.618616016417533</c:v>
                </c:pt>
                <c:pt idx="16">
                  <c:v>93.488424098002071</c:v>
                </c:pt>
                <c:pt idx="17">
                  <c:v>83.274923887192315</c:v>
                </c:pt>
                <c:pt idx="18">
                  <c:v>78.543700515028064</c:v>
                </c:pt>
                <c:pt idx="19">
                  <c:v>89.934648972622682</c:v>
                </c:pt>
                <c:pt idx="20">
                  <c:v>90.673880786495118</c:v>
                </c:pt>
                <c:pt idx="21">
                  <c:v>82.795127848552397</c:v>
                </c:pt>
                <c:pt idx="22">
                  <c:v>78.721258243127707</c:v>
                </c:pt>
                <c:pt idx="23">
                  <c:v>83.790883700561608</c:v>
                </c:pt>
                <c:pt idx="24">
                  <c:v>83.605231343335731</c:v>
                </c:pt>
                <c:pt idx="25">
                  <c:v>80.509763636829518</c:v>
                </c:pt>
                <c:pt idx="26">
                  <c:v>78.6033911254912</c:v>
                </c:pt>
                <c:pt idx="27">
                  <c:v>84.192645185035062</c:v>
                </c:pt>
                <c:pt idx="28">
                  <c:v>86.466770091568307</c:v>
                </c:pt>
                <c:pt idx="29">
                  <c:v>82.584318082819124</c:v>
                </c:pt>
                <c:pt idx="30">
                  <c:v>78.029196570206636</c:v>
                </c:pt>
                <c:pt idx="31">
                  <c:v>83.625089390328839</c:v>
                </c:pt>
                <c:pt idx="32">
                  <c:v>87.442959070293995</c:v>
                </c:pt>
                <c:pt idx="33">
                  <c:v>81.039758023000388</c:v>
                </c:pt>
                <c:pt idx="34">
                  <c:v>80.295983899258545</c:v>
                </c:pt>
                <c:pt idx="35">
                  <c:v>87.293237548829822</c:v>
                </c:pt>
                <c:pt idx="36">
                  <c:v>83.715644414007073</c:v>
                </c:pt>
                <c:pt idx="37">
                  <c:v>80.687321364929176</c:v>
                </c:pt>
                <c:pt idx="38">
                  <c:v>79.44004966258791</c:v>
                </c:pt>
                <c:pt idx="39">
                  <c:v>84.373580528165817</c:v>
                </c:pt>
                <c:pt idx="40">
                  <c:v>83.168296074745456</c:v>
                </c:pt>
                <c:pt idx="41">
                  <c:v>79.249272648073472</c:v>
                </c:pt>
                <c:pt idx="42">
                  <c:v>77.490525207490379</c:v>
                </c:pt>
                <c:pt idx="43">
                  <c:v>82.710454533807592</c:v>
                </c:pt>
                <c:pt idx="44">
                  <c:v>81.378800690431092</c:v>
                </c:pt>
                <c:pt idx="45">
                  <c:v>77.482197639396503</c:v>
                </c:pt>
                <c:pt idx="46">
                  <c:v>77.664588851075123</c:v>
                </c:pt>
                <c:pt idx="47">
                  <c:v>78.689229135074314</c:v>
                </c:pt>
                <c:pt idx="48">
                  <c:v>77.644439630372446</c:v>
                </c:pt>
                <c:pt idx="49">
                  <c:v>67.36693943819779</c:v>
                </c:pt>
                <c:pt idx="50">
                  <c:v>67.215470874476168</c:v>
                </c:pt>
                <c:pt idx="51">
                  <c:v>70.741293323736244</c:v>
                </c:pt>
                <c:pt idx="52">
                  <c:v>72.311651374223445</c:v>
                </c:pt>
                <c:pt idx="53">
                  <c:v>74.222740899656884</c:v>
                </c:pt>
                <c:pt idx="54">
                  <c:v>71.500674358311372</c:v>
                </c:pt>
                <c:pt idx="55">
                  <c:v>76.750419872489203</c:v>
                </c:pt>
                <c:pt idx="56">
                  <c:v>73.434650137317519</c:v>
                </c:pt>
                <c:pt idx="57">
                  <c:v>67.984926519402649</c:v>
                </c:pt>
                <c:pt idx="58">
                  <c:v>70.258177904807155</c:v>
                </c:pt>
                <c:pt idx="59">
                  <c:v>76.146234425118266</c:v>
                </c:pt>
                <c:pt idx="60">
                  <c:v>71.468179372322666</c:v>
                </c:pt>
                <c:pt idx="61">
                  <c:v>71.693489588792829</c:v>
                </c:pt>
                <c:pt idx="62">
                  <c:v>68.945275648327382</c:v>
                </c:pt>
                <c:pt idx="63">
                  <c:v>70.843611765281381</c:v>
                </c:pt>
                <c:pt idx="64">
                  <c:v>77.594415987067222</c:v>
                </c:pt>
                <c:pt idx="65">
                  <c:v>76.847438952520037</c:v>
                </c:pt>
                <c:pt idx="66">
                  <c:v>74.700673426555511</c:v>
                </c:pt>
                <c:pt idx="67">
                  <c:v>74.295941970244371</c:v>
                </c:pt>
                <c:pt idx="68">
                  <c:v>74.868622422239156</c:v>
                </c:pt>
                <c:pt idx="69">
                  <c:v>74.855869013759701</c:v>
                </c:pt>
                <c:pt idx="70">
                  <c:v>73.314803038455892</c:v>
                </c:pt>
                <c:pt idx="71">
                  <c:v>74.941648788600887</c:v>
                </c:pt>
                <c:pt idx="72">
                  <c:v>75.316447587567581</c:v>
                </c:pt>
              </c:numCache>
            </c:numRef>
          </c:val>
          <c:smooth val="0"/>
          <c:extLst>
            <c:ext xmlns:c16="http://schemas.microsoft.com/office/drawing/2014/chart" uri="{C3380CC4-5D6E-409C-BE32-E72D297353CC}">
              <c16:uniqueId val="{00000000-7FBC-411A-80FE-FC453D70221E}"/>
            </c:ext>
          </c:extLst>
        </c:ser>
        <c:ser>
          <c:idx val="1"/>
          <c:order val="1"/>
          <c:tx>
            <c:strRef>
              <c:f>'4 Utsläpp per FV (kvartal)'!$C$65</c:f>
              <c:strCache>
                <c:ptCount val="1"/>
                <c:pt idx="0">
                  <c:v>BNP från produktionssidan</c:v>
                </c:pt>
              </c:strCache>
            </c:strRef>
          </c:tx>
          <c:spPr>
            <a:ln w="25400" cap="rnd">
              <a:solidFill>
                <a:srgbClr val="0AAFEB"/>
              </a:solidFill>
              <a:prstDash val="dash"/>
              <a:round/>
            </a:ln>
            <a:effectLst/>
          </c:spPr>
          <c:marker>
            <c:symbol val="none"/>
          </c:marker>
          <c:cat>
            <c:strRef>
              <c:f>'4 Utsläpp per FV (kvartal)'!$D$63:$BX$63</c:f>
              <c:strCache>
                <c:ptCount val="73"/>
                <c:pt idx="0">
                  <c:v>2008K1</c:v>
                </c:pt>
                <c:pt idx="1">
                  <c:v>2008K2</c:v>
                </c:pt>
                <c:pt idx="2">
                  <c:v>2008K3</c:v>
                </c:pt>
                <c:pt idx="3">
                  <c:v>2008K4</c:v>
                </c:pt>
                <c:pt idx="4">
                  <c:v>2009K1</c:v>
                </c:pt>
                <c:pt idx="5">
                  <c:v>2009K2</c:v>
                </c:pt>
                <c:pt idx="6">
                  <c:v>2009K3</c:v>
                </c:pt>
                <c:pt idx="7">
                  <c:v>2009K4</c:v>
                </c:pt>
                <c:pt idx="8">
                  <c:v>2010K1</c:v>
                </c:pt>
                <c:pt idx="9">
                  <c:v>2010K2</c:v>
                </c:pt>
                <c:pt idx="10">
                  <c:v>2010K3</c:v>
                </c:pt>
                <c:pt idx="11">
                  <c:v>2010K4</c:v>
                </c:pt>
                <c:pt idx="12">
                  <c:v>2011K1</c:v>
                </c:pt>
                <c:pt idx="13">
                  <c:v>2011K2</c:v>
                </c:pt>
                <c:pt idx="14">
                  <c:v>2011K3</c:v>
                </c:pt>
                <c:pt idx="15">
                  <c:v>2011K4</c:v>
                </c:pt>
                <c:pt idx="16">
                  <c:v>2012K1</c:v>
                </c:pt>
                <c:pt idx="17">
                  <c:v>2012K2</c:v>
                </c:pt>
                <c:pt idx="18">
                  <c:v>2012K3</c:v>
                </c:pt>
                <c:pt idx="19">
                  <c:v>2012K4</c:v>
                </c:pt>
                <c:pt idx="20">
                  <c:v>2013K1</c:v>
                </c:pt>
                <c:pt idx="21">
                  <c:v>2013K2</c:v>
                </c:pt>
                <c:pt idx="22">
                  <c:v>2013K3</c:v>
                </c:pt>
                <c:pt idx="23">
                  <c:v>2013K4</c:v>
                </c:pt>
                <c:pt idx="24">
                  <c:v>2014K1</c:v>
                </c:pt>
                <c:pt idx="25">
                  <c:v>2014K2</c:v>
                </c:pt>
                <c:pt idx="26">
                  <c:v>2014K3</c:v>
                </c:pt>
                <c:pt idx="27">
                  <c:v>2014K4</c:v>
                </c:pt>
                <c:pt idx="28">
                  <c:v>2015K1</c:v>
                </c:pt>
                <c:pt idx="29">
                  <c:v>2015K2</c:v>
                </c:pt>
                <c:pt idx="30">
                  <c:v>2015K3</c:v>
                </c:pt>
                <c:pt idx="31">
                  <c:v>2015K4</c:v>
                </c:pt>
                <c:pt idx="32">
                  <c:v>2016K1</c:v>
                </c:pt>
                <c:pt idx="33">
                  <c:v>2016K2</c:v>
                </c:pt>
                <c:pt idx="34">
                  <c:v>2016K3</c:v>
                </c:pt>
                <c:pt idx="35">
                  <c:v>2016K4</c:v>
                </c:pt>
                <c:pt idx="36">
                  <c:v>2017K1</c:v>
                </c:pt>
                <c:pt idx="37">
                  <c:v>2017K2</c:v>
                </c:pt>
                <c:pt idx="38">
                  <c:v>2017K3</c:v>
                </c:pt>
                <c:pt idx="39">
                  <c:v>2017K4</c:v>
                </c:pt>
                <c:pt idx="40">
                  <c:v>2018K1</c:v>
                </c:pt>
                <c:pt idx="41">
                  <c:v>2018K2</c:v>
                </c:pt>
                <c:pt idx="42">
                  <c:v>2018K3</c:v>
                </c:pt>
                <c:pt idx="43">
                  <c:v>2018K4</c:v>
                </c:pt>
                <c:pt idx="44">
                  <c:v>2019K1</c:v>
                </c:pt>
                <c:pt idx="45">
                  <c:v>2019K2</c:v>
                </c:pt>
                <c:pt idx="46">
                  <c:v>2019K3</c:v>
                </c:pt>
                <c:pt idx="47">
                  <c:v>2019K4</c:v>
                </c:pt>
                <c:pt idx="48">
                  <c:v>2020K1</c:v>
                </c:pt>
                <c:pt idx="49">
                  <c:v>2020K2</c:v>
                </c:pt>
                <c:pt idx="50">
                  <c:v>2020K3</c:v>
                </c:pt>
                <c:pt idx="51">
                  <c:v>2020K4</c:v>
                </c:pt>
                <c:pt idx="52">
                  <c:v>2021K1</c:v>
                </c:pt>
                <c:pt idx="53">
                  <c:v>2021K2</c:v>
                </c:pt>
                <c:pt idx="54">
                  <c:v>2021K3</c:v>
                </c:pt>
                <c:pt idx="55">
                  <c:v>2021K4</c:v>
                </c:pt>
                <c:pt idx="56">
                  <c:v>2022K1</c:v>
                </c:pt>
                <c:pt idx="57">
                  <c:v>2022K2</c:v>
                </c:pt>
                <c:pt idx="58">
                  <c:v>2022K3</c:v>
                </c:pt>
                <c:pt idx="59">
                  <c:v>2022K4</c:v>
                </c:pt>
                <c:pt idx="60">
                  <c:v>2023K1</c:v>
                </c:pt>
                <c:pt idx="61">
                  <c:v>2023K2</c:v>
                </c:pt>
                <c:pt idx="62">
                  <c:v>2023K3</c:v>
                </c:pt>
                <c:pt idx="63">
                  <c:v>2023K4</c:v>
                </c:pt>
                <c:pt idx="64">
                  <c:v>2024K1</c:v>
                </c:pt>
                <c:pt idx="65">
                  <c:v>2024K2</c:v>
                </c:pt>
                <c:pt idx="66">
                  <c:v>2024K3</c:v>
                </c:pt>
                <c:pt idx="67">
                  <c:v>2024K4</c:v>
                </c:pt>
                <c:pt idx="68">
                  <c:v>2025K1</c:v>
                </c:pt>
                <c:pt idx="69">
                  <c:v>2025K2</c:v>
                </c:pt>
                <c:pt idx="70">
                  <c:v>2025K3</c:v>
                </c:pt>
                <c:pt idx="71">
                  <c:v>2025K4</c:v>
                </c:pt>
                <c:pt idx="72">
                  <c:v>2026K1</c:v>
                </c:pt>
              </c:strCache>
            </c:strRef>
          </c:cat>
          <c:val>
            <c:numRef>
              <c:f>'4 Utsläpp per FV (kvartal)'!$D$65:$BX$65</c:f>
              <c:numCache>
                <c:formatCode>0.00</c:formatCode>
                <c:ptCount val="73"/>
                <c:pt idx="0">
                  <c:v>100</c:v>
                </c:pt>
                <c:pt idx="1">
                  <c:v>105.58885858445942</c:v>
                </c:pt>
                <c:pt idx="2">
                  <c:v>93.860009457529486</c:v>
                </c:pt>
                <c:pt idx="3">
                  <c:v>102.50202604482614</c:v>
                </c:pt>
                <c:pt idx="4">
                  <c:v>93.638139637079249</c:v>
                </c:pt>
                <c:pt idx="5">
                  <c:v>99.011258281308955</c:v>
                </c:pt>
                <c:pt idx="6">
                  <c:v>89.749407312230616</c:v>
                </c:pt>
                <c:pt idx="7">
                  <c:v>102.4466182963391</c:v>
                </c:pt>
                <c:pt idx="8">
                  <c:v>95.693639731813761</c:v>
                </c:pt>
                <c:pt idx="9">
                  <c:v>104.63355257606226</c:v>
                </c:pt>
                <c:pt idx="10">
                  <c:v>96.157998060728801</c:v>
                </c:pt>
                <c:pt idx="11">
                  <c:v>110.49180745488965</c:v>
                </c:pt>
                <c:pt idx="12">
                  <c:v>102.39144937435418</c:v>
                </c:pt>
                <c:pt idx="13">
                  <c:v>108.37580464628999</c:v>
                </c:pt>
                <c:pt idx="14">
                  <c:v>99.368224293113357</c:v>
                </c:pt>
                <c:pt idx="15">
                  <c:v>109.7178503704199</c:v>
                </c:pt>
                <c:pt idx="16">
                  <c:v>102.57518656330255</c:v>
                </c:pt>
                <c:pt idx="17">
                  <c:v>107.47256281535049</c:v>
                </c:pt>
                <c:pt idx="18">
                  <c:v>98.293345815998507</c:v>
                </c:pt>
                <c:pt idx="19">
                  <c:v>109.77230281289853</c:v>
                </c:pt>
                <c:pt idx="20">
                  <c:v>102.17244547192912</c:v>
                </c:pt>
                <c:pt idx="21">
                  <c:v>108.60444121763304</c:v>
                </c:pt>
                <c:pt idx="22">
                  <c:v>99.320697819195601</c:v>
                </c:pt>
                <c:pt idx="23">
                  <c:v>112.77252094110379</c:v>
                </c:pt>
                <c:pt idx="24">
                  <c:v>104.5146169780168</c:v>
                </c:pt>
                <c:pt idx="25">
                  <c:v>110.99278584745993</c:v>
                </c:pt>
                <c:pt idx="26">
                  <c:v>101.77877978763547</c:v>
                </c:pt>
                <c:pt idx="27">
                  <c:v>115.29214053825126</c:v>
                </c:pt>
                <c:pt idx="28">
                  <c:v>107.48959910583358</c:v>
                </c:pt>
                <c:pt idx="29">
                  <c:v>117.01288548587661</c:v>
                </c:pt>
                <c:pt idx="30">
                  <c:v>105.62651356295704</c:v>
                </c:pt>
                <c:pt idx="31">
                  <c:v>121.43189225421966</c:v>
                </c:pt>
                <c:pt idx="32">
                  <c:v>110.05228708219295</c:v>
                </c:pt>
                <c:pt idx="33">
                  <c:v>119.84958706897788</c:v>
                </c:pt>
                <c:pt idx="34">
                  <c:v>107.46404467010895</c:v>
                </c:pt>
                <c:pt idx="35">
                  <c:v>123.81856509853186</c:v>
                </c:pt>
                <c:pt idx="36">
                  <c:v>114.80955178634262</c:v>
                </c:pt>
                <c:pt idx="37">
                  <c:v>120.2415013589228</c:v>
                </c:pt>
                <c:pt idx="38">
                  <c:v>108.98449379130703</c:v>
                </c:pt>
                <c:pt idx="39">
                  <c:v>125.83227055539898</c:v>
                </c:pt>
                <c:pt idx="40">
                  <c:v>116.23654013638584</c:v>
                </c:pt>
                <c:pt idx="41">
                  <c:v>123.19084944218091</c:v>
                </c:pt>
                <c:pt idx="42">
                  <c:v>110.59306989177975</c:v>
                </c:pt>
                <c:pt idx="43">
                  <c:v>128.16520743673885</c:v>
                </c:pt>
                <c:pt idx="44">
                  <c:v>118.64542384539327</c:v>
                </c:pt>
                <c:pt idx="45">
                  <c:v>125.81292560872895</c:v>
                </c:pt>
                <c:pt idx="46">
                  <c:v>114.0769912955701</c:v>
                </c:pt>
                <c:pt idx="47">
                  <c:v>132.12248296768996</c:v>
                </c:pt>
                <c:pt idx="48">
                  <c:v>121.99671693168447</c:v>
                </c:pt>
                <c:pt idx="49">
                  <c:v>116.80757430290525</c:v>
                </c:pt>
                <c:pt idx="50">
                  <c:v>112.24145040926901</c:v>
                </c:pt>
                <c:pt idx="51">
                  <c:v>130.12382358045505</c:v>
                </c:pt>
                <c:pt idx="52">
                  <c:v>122.16779631602159</c:v>
                </c:pt>
                <c:pt idx="53">
                  <c:v>129.9134174321056</c:v>
                </c:pt>
                <c:pt idx="54">
                  <c:v>116.98828635616036</c:v>
                </c:pt>
                <c:pt idx="55">
                  <c:v>137.24531143771964</c:v>
                </c:pt>
                <c:pt idx="56">
                  <c:v>124.92146588522634</c:v>
                </c:pt>
                <c:pt idx="57">
                  <c:v>132.39530244192136</c:v>
                </c:pt>
                <c:pt idx="58">
                  <c:v>119.61569631458863</c:v>
                </c:pt>
                <c:pt idx="59">
                  <c:v>135.73887347131136</c:v>
                </c:pt>
                <c:pt idx="60">
                  <c:v>126.52088696978527</c:v>
                </c:pt>
                <c:pt idx="61">
                  <c:v>129.88905712889147</c:v>
                </c:pt>
                <c:pt idx="62">
                  <c:v>119.94440119031128</c:v>
                </c:pt>
                <c:pt idx="63">
                  <c:v>135.27085313603081</c:v>
                </c:pt>
                <c:pt idx="64">
                  <c:v>128.15756498867165</c:v>
                </c:pt>
                <c:pt idx="65">
                  <c:v>132.41608034760401</c:v>
                </c:pt>
                <c:pt idx="66">
                  <c:v>121.36669261914656</c:v>
                </c:pt>
                <c:pt idx="67">
                  <c:v>139.86706916893155</c:v>
                </c:pt>
                <c:pt idx="68">
                  <c:v>127.54003926307695</c:v>
                </c:pt>
                <c:pt idx="69">
                  <c:v>135.34600387535804</c:v>
                </c:pt>
                <c:pt idx="70">
                  <c:v>124.10030076217498</c:v>
                </c:pt>
                <c:pt idx="71">
                  <c:v>142.69198864459591</c:v>
                </c:pt>
                <c:pt idx="72">
                  <c:v>130.11395208503498</c:v>
                </c:pt>
              </c:numCache>
            </c:numRef>
          </c:val>
          <c:smooth val="0"/>
          <c:extLst>
            <c:ext xmlns:c16="http://schemas.microsoft.com/office/drawing/2014/chart" uri="{C3380CC4-5D6E-409C-BE32-E72D297353CC}">
              <c16:uniqueId val="{00000001-7FBC-411A-80FE-FC453D70221E}"/>
            </c:ext>
          </c:extLst>
        </c:ser>
        <c:ser>
          <c:idx val="2"/>
          <c:order val="2"/>
          <c:tx>
            <c:strRef>
              <c:f>'4 Utsläpp per FV (kvartal)'!$C$66</c:f>
              <c:strCache>
                <c:ptCount val="1"/>
                <c:pt idx="0">
                  <c:v>Intensitet (utsläpp per krona)</c:v>
                </c:pt>
              </c:strCache>
            </c:strRef>
          </c:tx>
          <c:spPr>
            <a:ln w="25400" cap="rnd">
              <a:solidFill>
                <a:srgbClr val="0070C0"/>
              </a:solidFill>
              <a:prstDash val="sysDot"/>
              <a:round/>
            </a:ln>
            <a:effectLst/>
          </c:spPr>
          <c:marker>
            <c:symbol val="none"/>
          </c:marker>
          <c:cat>
            <c:strRef>
              <c:f>'4 Utsläpp per FV (kvartal)'!$D$63:$BX$63</c:f>
              <c:strCache>
                <c:ptCount val="73"/>
                <c:pt idx="0">
                  <c:v>2008K1</c:v>
                </c:pt>
                <c:pt idx="1">
                  <c:v>2008K2</c:v>
                </c:pt>
                <c:pt idx="2">
                  <c:v>2008K3</c:v>
                </c:pt>
                <c:pt idx="3">
                  <c:v>2008K4</c:v>
                </c:pt>
                <c:pt idx="4">
                  <c:v>2009K1</c:v>
                </c:pt>
                <c:pt idx="5">
                  <c:v>2009K2</c:v>
                </c:pt>
                <c:pt idx="6">
                  <c:v>2009K3</c:v>
                </c:pt>
                <c:pt idx="7">
                  <c:v>2009K4</c:v>
                </c:pt>
                <c:pt idx="8">
                  <c:v>2010K1</c:v>
                </c:pt>
                <c:pt idx="9">
                  <c:v>2010K2</c:v>
                </c:pt>
                <c:pt idx="10">
                  <c:v>2010K3</c:v>
                </c:pt>
                <c:pt idx="11">
                  <c:v>2010K4</c:v>
                </c:pt>
                <c:pt idx="12">
                  <c:v>2011K1</c:v>
                </c:pt>
                <c:pt idx="13">
                  <c:v>2011K2</c:v>
                </c:pt>
                <c:pt idx="14">
                  <c:v>2011K3</c:v>
                </c:pt>
                <c:pt idx="15">
                  <c:v>2011K4</c:v>
                </c:pt>
                <c:pt idx="16">
                  <c:v>2012K1</c:v>
                </c:pt>
                <c:pt idx="17">
                  <c:v>2012K2</c:v>
                </c:pt>
                <c:pt idx="18">
                  <c:v>2012K3</c:v>
                </c:pt>
                <c:pt idx="19">
                  <c:v>2012K4</c:v>
                </c:pt>
                <c:pt idx="20">
                  <c:v>2013K1</c:v>
                </c:pt>
                <c:pt idx="21">
                  <c:v>2013K2</c:v>
                </c:pt>
                <c:pt idx="22">
                  <c:v>2013K3</c:v>
                </c:pt>
                <c:pt idx="23">
                  <c:v>2013K4</c:v>
                </c:pt>
                <c:pt idx="24">
                  <c:v>2014K1</c:v>
                </c:pt>
                <c:pt idx="25">
                  <c:v>2014K2</c:v>
                </c:pt>
                <c:pt idx="26">
                  <c:v>2014K3</c:v>
                </c:pt>
                <c:pt idx="27">
                  <c:v>2014K4</c:v>
                </c:pt>
                <c:pt idx="28">
                  <c:v>2015K1</c:v>
                </c:pt>
                <c:pt idx="29">
                  <c:v>2015K2</c:v>
                </c:pt>
                <c:pt idx="30">
                  <c:v>2015K3</c:v>
                </c:pt>
                <c:pt idx="31">
                  <c:v>2015K4</c:v>
                </c:pt>
                <c:pt idx="32">
                  <c:v>2016K1</c:v>
                </c:pt>
                <c:pt idx="33">
                  <c:v>2016K2</c:v>
                </c:pt>
                <c:pt idx="34">
                  <c:v>2016K3</c:v>
                </c:pt>
                <c:pt idx="35">
                  <c:v>2016K4</c:v>
                </c:pt>
                <c:pt idx="36">
                  <c:v>2017K1</c:v>
                </c:pt>
                <c:pt idx="37">
                  <c:v>2017K2</c:v>
                </c:pt>
                <c:pt idx="38">
                  <c:v>2017K3</c:v>
                </c:pt>
                <c:pt idx="39">
                  <c:v>2017K4</c:v>
                </c:pt>
                <c:pt idx="40">
                  <c:v>2018K1</c:v>
                </c:pt>
                <c:pt idx="41">
                  <c:v>2018K2</c:v>
                </c:pt>
                <c:pt idx="42">
                  <c:v>2018K3</c:v>
                </c:pt>
                <c:pt idx="43">
                  <c:v>2018K4</c:v>
                </c:pt>
                <c:pt idx="44">
                  <c:v>2019K1</c:v>
                </c:pt>
                <c:pt idx="45">
                  <c:v>2019K2</c:v>
                </c:pt>
                <c:pt idx="46">
                  <c:v>2019K3</c:v>
                </c:pt>
                <c:pt idx="47">
                  <c:v>2019K4</c:v>
                </c:pt>
                <c:pt idx="48">
                  <c:v>2020K1</c:v>
                </c:pt>
                <c:pt idx="49">
                  <c:v>2020K2</c:v>
                </c:pt>
                <c:pt idx="50">
                  <c:v>2020K3</c:v>
                </c:pt>
                <c:pt idx="51">
                  <c:v>2020K4</c:v>
                </c:pt>
                <c:pt idx="52">
                  <c:v>2021K1</c:v>
                </c:pt>
                <c:pt idx="53">
                  <c:v>2021K2</c:v>
                </c:pt>
                <c:pt idx="54">
                  <c:v>2021K3</c:v>
                </c:pt>
                <c:pt idx="55">
                  <c:v>2021K4</c:v>
                </c:pt>
                <c:pt idx="56">
                  <c:v>2022K1</c:v>
                </c:pt>
                <c:pt idx="57">
                  <c:v>2022K2</c:v>
                </c:pt>
                <c:pt idx="58">
                  <c:v>2022K3</c:v>
                </c:pt>
                <c:pt idx="59">
                  <c:v>2022K4</c:v>
                </c:pt>
                <c:pt idx="60">
                  <c:v>2023K1</c:v>
                </c:pt>
                <c:pt idx="61">
                  <c:v>2023K2</c:v>
                </c:pt>
                <c:pt idx="62">
                  <c:v>2023K3</c:v>
                </c:pt>
                <c:pt idx="63">
                  <c:v>2023K4</c:v>
                </c:pt>
                <c:pt idx="64">
                  <c:v>2024K1</c:v>
                </c:pt>
                <c:pt idx="65">
                  <c:v>2024K2</c:v>
                </c:pt>
                <c:pt idx="66">
                  <c:v>2024K3</c:v>
                </c:pt>
                <c:pt idx="67">
                  <c:v>2024K4</c:v>
                </c:pt>
                <c:pt idx="68">
                  <c:v>2025K1</c:v>
                </c:pt>
                <c:pt idx="69">
                  <c:v>2025K2</c:v>
                </c:pt>
                <c:pt idx="70">
                  <c:v>2025K3</c:v>
                </c:pt>
                <c:pt idx="71">
                  <c:v>2025K4</c:v>
                </c:pt>
                <c:pt idx="72">
                  <c:v>2026K1</c:v>
                </c:pt>
              </c:strCache>
            </c:strRef>
          </c:cat>
          <c:val>
            <c:numRef>
              <c:f>'4 Utsläpp per FV (kvartal)'!$D$66:$BX$66</c:f>
              <c:numCache>
                <c:formatCode>0.00</c:formatCode>
                <c:ptCount val="73"/>
                <c:pt idx="0">
                  <c:v>100</c:v>
                </c:pt>
                <c:pt idx="1">
                  <c:v>90.645818187825299</c:v>
                </c:pt>
                <c:pt idx="2">
                  <c:v>98.871860561562656</c:v>
                </c:pt>
                <c:pt idx="3">
                  <c:v>101.51273876198444</c:v>
                </c:pt>
                <c:pt idx="4">
                  <c:v>101.55055896394978</c:v>
                </c:pt>
                <c:pt idx="5">
                  <c:v>88.043211596596208</c:v>
                </c:pt>
                <c:pt idx="6">
                  <c:v>91.019199247355118</c:v>
                </c:pt>
                <c:pt idx="7">
                  <c:v>94.65717482662221</c:v>
                </c:pt>
                <c:pt idx="8">
                  <c:v>113.97503370983009</c:v>
                </c:pt>
                <c:pt idx="9">
                  <c:v>89.785706546604487</c:v>
                </c:pt>
                <c:pt idx="10">
                  <c:v>91.215515460228175</c:v>
                </c:pt>
                <c:pt idx="11">
                  <c:v>95.859173407358824</c:v>
                </c:pt>
                <c:pt idx="12">
                  <c:v>99.206219112299578</c:v>
                </c:pt>
                <c:pt idx="13">
                  <c:v>82.650162163688748</c:v>
                </c:pt>
                <c:pt idx="14">
                  <c:v>84.59789121797867</c:v>
                </c:pt>
                <c:pt idx="15">
                  <c:v>82.592409266567685</c:v>
                </c:pt>
                <c:pt idx="16">
                  <c:v>91.141363940203291</c:v>
                </c:pt>
                <c:pt idx="17">
                  <c:v>77.484821898466933</c:v>
                </c:pt>
                <c:pt idx="18">
                  <c:v>79.907444255747436</c:v>
                </c:pt>
                <c:pt idx="19">
                  <c:v>81.928361406348415</c:v>
                </c:pt>
                <c:pt idx="20">
                  <c:v>88.745923979481219</c:v>
                </c:pt>
                <c:pt idx="21">
                  <c:v>76.235489930507342</c:v>
                </c:pt>
                <c:pt idx="22">
                  <c:v>79.259670916159592</c:v>
                </c:pt>
                <c:pt idx="23">
                  <c:v>74.300798635442376</c:v>
                </c:pt>
                <c:pt idx="24">
                  <c:v>79.993816904023035</c:v>
                </c:pt>
                <c:pt idx="25">
                  <c:v>72.536032880079276</c:v>
                </c:pt>
                <c:pt idx="26">
                  <c:v>77.229645796009322</c:v>
                </c:pt>
                <c:pt idx="27">
                  <c:v>73.025485338353931</c:v>
                </c:pt>
                <c:pt idx="28">
                  <c:v>80.441987700069177</c:v>
                </c:pt>
                <c:pt idx="29">
                  <c:v>70.577114426245828</c:v>
                </c:pt>
                <c:pt idx="30">
                  <c:v>73.872737003383676</c:v>
                </c:pt>
                <c:pt idx="31">
                  <c:v>68.865837333126905</c:v>
                </c:pt>
                <c:pt idx="32">
                  <c:v>79.455830849736827</c:v>
                </c:pt>
                <c:pt idx="33">
                  <c:v>67.617886723597138</c:v>
                </c:pt>
                <c:pt idx="34">
                  <c:v>74.718929615714373</c:v>
                </c:pt>
                <c:pt idx="35">
                  <c:v>70.50092809536595</c:v>
                </c:pt>
                <c:pt idx="36">
                  <c:v>72.916968241283243</c:v>
                </c:pt>
                <c:pt idx="37">
                  <c:v>67.104386133766099</c:v>
                </c:pt>
                <c:pt idx="38">
                  <c:v>72.891148913997455</c:v>
                </c:pt>
                <c:pt idx="39">
                  <c:v>67.052418394548042</c:v>
                </c:pt>
                <c:pt idx="40">
                  <c:v>71.550904713061954</c:v>
                </c:pt>
                <c:pt idx="41">
                  <c:v>64.33048640132057</c:v>
                </c:pt>
                <c:pt idx="42">
                  <c:v>70.068156425459875</c:v>
                </c:pt>
                <c:pt idx="43">
                  <c:v>64.534249339574259</c:v>
                </c:pt>
                <c:pt idx="44">
                  <c:v>68.589919486887013</c:v>
                </c:pt>
                <c:pt idx="45">
                  <c:v>61.585244333608237</c:v>
                </c:pt>
                <c:pt idx="46">
                  <c:v>68.080853087936461</c:v>
                </c:pt>
                <c:pt idx="47">
                  <c:v>59.55778862732808</c:v>
                </c:pt>
                <c:pt idx="48">
                  <c:v>63.644696007558679</c:v>
                </c:pt>
                <c:pt idx="49">
                  <c:v>57.673434141780866</c:v>
                </c:pt>
                <c:pt idx="50">
                  <c:v>59.884713382967348</c:v>
                </c:pt>
                <c:pt idx="51">
                  <c:v>54.364597794036676</c:v>
                </c:pt>
                <c:pt idx="52">
                  <c:v>59.190436068085319</c:v>
                </c:pt>
                <c:pt idx="53">
                  <c:v>57.132467428506082</c:v>
                </c:pt>
                <c:pt idx="54">
                  <c:v>61.117806393568308</c:v>
                </c:pt>
                <c:pt idx="55">
                  <c:v>55.92207053813835</c:v>
                </c:pt>
                <c:pt idx="56">
                  <c:v>58.784652915285854</c:v>
                </c:pt>
                <c:pt idx="57">
                  <c:v>51.349953710952853</c:v>
                </c:pt>
                <c:pt idx="58">
                  <c:v>58.736587312110387</c:v>
                </c:pt>
                <c:pt idx="59">
                  <c:v>56.097588316299017</c:v>
                </c:pt>
                <c:pt idx="60">
                  <c:v>56.487257625209466</c:v>
                </c:pt>
                <c:pt idx="61">
                  <c:v>55.195942732612167</c:v>
                </c:pt>
                <c:pt idx="62">
                  <c:v>57.481028680058607</c:v>
                </c:pt>
                <c:pt idx="63">
                  <c:v>52.371675141310583</c:v>
                </c:pt>
                <c:pt idx="64">
                  <c:v>60.546106657009361</c:v>
                </c:pt>
                <c:pt idx="65">
                  <c:v>58.034823830148632</c:v>
                </c:pt>
                <c:pt idx="66">
                  <c:v>61.549566701112255</c:v>
                </c:pt>
                <c:pt idx="67">
                  <c:v>53.118966753002951</c:v>
                </c:pt>
                <c:pt idx="68">
                  <c:v>58.70205376666663</c:v>
                </c:pt>
                <c:pt idx="69">
                  <c:v>55.307040378299966</c:v>
                </c:pt>
                <c:pt idx="70">
                  <c:v>59.077055082207984</c:v>
                </c:pt>
                <c:pt idx="71">
                  <c:v>52.519871297931566</c:v>
                </c:pt>
                <c:pt idx="72">
                  <c:v>57.884989565411935</c:v>
                </c:pt>
              </c:numCache>
            </c:numRef>
          </c:val>
          <c:smooth val="0"/>
          <c:extLst>
            <c:ext xmlns:c16="http://schemas.microsoft.com/office/drawing/2014/chart" uri="{C3380CC4-5D6E-409C-BE32-E72D297353CC}">
              <c16:uniqueId val="{00000000-C0E3-46A7-AC57-6B45A819467A}"/>
            </c:ext>
          </c:extLst>
        </c:ser>
        <c:dLbls>
          <c:showLegendKey val="0"/>
          <c:showVal val="0"/>
          <c:showCatName val="0"/>
          <c:showSerName val="0"/>
          <c:showPercent val="0"/>
          <c:showBubbleSize val="0"/>
        </c:dLbls>
        <c:smooth val="0"/>
        <c:axId val="533070608"/>
        <c:axId val="533070936"/>
      </c:lineChart>
      <c:catAx>
        <c:axId val="533070608"/>
        <c:scaling>
          <c:orientation val="minMax"/>
        </c:scaling>
        <c:delete val="0"/>
        <c:axPos val="b"/>
        <c:numFmt formatCode="General" sourceLinked="1"/>
        <c:majorTickMark val="out"/>
        <c:minorTickMark val="none"/>
        <c:tickLblPos val="low"/>
        <c:spPr>
          <a:noFill/>
          <a:ln w="9525" cap="flat" cmpd="sng" algn="ctr">
            <a:solidFill>
              <a:srgbClr val="1E00BE"/>
            </a:solidFill>
            <a:round/>
          </a:ln>
          <a:effectLst/>
        </c:spPr>
        <c:txPr>
          <a:bodyPr rot="-5400000" spcFirstLastPara="1" vertOverflow="ellipsis" wrap="square" anchor="ctr" anchorCtr="1"/>
          <a:lstStyle/>
          <a:p>
            <a:pPr>
              <a:defRPr sz="800" b="0" i="0" u="none" strike="noStrike" kern="1200" baseline="0">
                <a:solidFill>
                  <a:srgbClr val="1E00BE"/>
                </a:solidFill>
                <a:latin typeface="+mn-lt"/>
                <a:ea typeface="Roboto" panose="02000000000000000000" pitchFamily="2" charset="0"/>
                <a:cs typeface="+mn-cs"/>
              </a:defRPr>
            </a:pPr>
            <a:endParaRPr lang="sv-SE"/>
          </a:p>
        </c:txPr>
        <c:crossAx val="533070936"/>
        <c:crosses val="autoZero"/>
        <c:auto val="1"/>
        <c:lblAlgn val="ctr"/>
        <c:lblOffset val="100"/>
        <c:tickLblSkip val="1"/>
        <c:tickMarkSkip val="1"/>
        <c:noMultiLvlLbl val="0"/>
      </c:catAx>
      <c:valAx>
        <c:axId val="533070936"/>
        <c:scaling>
          <c:orientation val="minMax"/>
        </c:scaling>
        <c:delete val="0"/>
        <c:axPos val="l"/>
        <c:majorGridlines>
          <c:spPr>
            <a:ln w="9525" cap="flat" cmpd="sng" algn="ctr">
              <a:solidFill>
                <a:srgbClr val="D3D3EF"/>
              </a:solidFill>
              <a:round/>
            </a:ln>
            <a:effectLst/>
          </c:spPr>
        </c:majorGridlines>
        <c:numFmt formatCode="0.00" sourceLinked="1"/>
        <c:majorTickMark val="out"/>
        <c:minorTickMark val="none"/>
        <c:tickLblPos val="nextTo"/>
        <c:spPr>
          <a:noFill/>
          <a:ln>
            <a:solidFill>
              <a:srgbClr val="1E00BE"/>
            </a:solidFill>
          </a:ln>
          <a:effectLst/>
        </c:spPr>
        <c:txPr>
          <a:bodyPr rot="-60000000" spcFirstLastPara="1" vertOverflow="ellipsis" vert="horz" wrap="square" anchor="ctr" anchorCtr="1"/>
          <a:lstStyle/>
          <a:p>
            <a:pPr>
              <a:defRPr sz="1000" b="0" i="0" u="none" strike="noStrike" kern="1200" baseline="0">
                <a:solidFill>
                  <a:srgbClr val="1E00BE"/>
                </a:solidFill>
                <a:latin typeface="+mn-lt"/>
                <a:ea typeface="Roboto" panose="02000000000000000000" pitchFamily="2" charset="0"/>
                <a:cs typeface="+mn-cs"/>
              </a:defRPr>
            </a:pPr>
            <a:endParaRPr lang="sv-SE"/>
          </a:p>
        </c:txPr>
        <c:crossAx val="533070608"/>
        <c:crosses val="autoZero"/>
        <c:crossBetween val="midCat"/>
      </c:valAx>
      <c:spPr>
        <a:noFill/>
        <a:ln>
          <a:solidFill>
            <a:srgbClr val="D3D3EF"/>
          </a:solidFill>
        </a:ln>
        <a:effectLst/>
      </c:spPr>
    </c:plotArea>
    <c:legend>
      <c:legendPos val="b"/>
      <c:layout>
        <c:manualLayout>
          <c:xMode val="edge"/>
          <c:yMode val="edge"/>
          <c:x val="0.16686010297113865"/>
          <c:y val="0.92845691825950327"/>
          <c:w val="0.6811635164415325"/>
          <c:h val="4.5361264103884656E-2"/>
        </c:manualLayout>
      </c:layout>
      <c:overlay val="0"/>
      <c:spPr>
        <a:noFill/>
        <a:ln>
          <a:noFill/>
        </a:ln>
        <a:effectLst/>
      </c:spPr>
      <c:txPr>
        <a:bodyPr rot="0" spcFirstLastPara="1" vertOverflow="ellipsis" vert="horz" wrap="square" anchor="ctr" anchorCtr="1"/>
        <a:lstStyle/>
        <a:p>
          <a:pPr>
            <a:defRPr sz="1000" b="0" i="0" u="none" strike="noStrike" kern="1200" baseline="0">
              <a:solidFill>
                <a:srgbClr val="1E00BE"/>
              </a:solidFill>
              <a:latin typeface="+mn-lt"/>
              <a:ea typeface="Roboto" panose="02000000000000000000" pitchFamily="2" charset="0"/>
              <a:cs typeface="+mn-cs"/>
            </a:defRPr>
          </a:pPr>
          <a:endParaRPr lang="sv-SE"/>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sz="800">
          <a:solidFill>
            <a:srgbClr val="1E00BE"/>
          </a:solidFill>
          <a:latin typeface="+mn-lt"/>
          <a:ea typeface="Roboto" panose="02000000000000000000" pitchFamily="2" charset="0"/>
        </a:defRPr>
      </a:pPr>
      <a:endParaRPr lang="sv-SE"/>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50"/>
            </a:pPr>
            <a:r>
              <a:rPr lang="sv-SE" sz="1050"/>
              <a:t>Utveckling av växthusgasutsläpp och förädlingsvärde. Procentuell förändring jämfört</a:t>
            </a:r>
            <a:r>
              <a:rPr lang="sv-SE" sz="1050" baseline="0"/>
              <a:t> med samma kvartal föregående år</a:t>
            </a:r>
            <a:endParaRPr lang="sv-SE" sz="1050"/>
          </a:p>
          <a:p>
            <a:pPr>
              <a:defRPr sz="1050"/>
            </a:pPr>
            <a:r>
              <a:rPr lang="sv-SE" sz="1050" b="0"/>
              <a:t>Emissions of greenhouse gases and value added. Percentage change compared with same quarter previous year</a:t>
            </a:r>
          </a:p>
        </c:rich>
      </c:tx>
      <c:layout>
        <c:manualLayout>
          <c:xMode val="edge"/>
          <c:yMode val="edge"/>
          <c:x val="0.19890714470787033"/>
          <c:y val="4.4632294984063757E-2"/>
        </c:manualLayout>
      </c:layout>
      <c:overlay val="0"/>
    </c:title>
    <c:autoTitleDeleted val="0"/>
    <c:plotArea>
      <c:layout>
        <c:manualLayout>
          <c:layoutTarget val="inner"/>
          <c:xMode val="edge"/>
          <c:yMode val="edge"/>
          <c:x val="0.29140380113773062"/>
          <c:y val="0.14849097404468062"/>
          <c:w val="0.67458205011806127"/>
          <c:h val="0.69432916445338011"/>
        </c:manualLayout>
      </c:layout>
      <c:barChart>
        <c:barDir val="bar"/>
        <c:grouping val="clustered"/>
        <c:varyColors val="0"/>
        <c:ser>
          <c:idx val="0"/>
          <c:order val="0"/>
          <c:tx>
            <c:strRef>
              <c:f>'2 Diagram'!$N$78</c:f>
              <c:strCache>
                <c:ptCount val="1"/>
                <c:pt idx="0">
                  <c:v>Utsläpp av växthusgaser (2026K1)</c:v>
                </c:pt>
              </c:strCache>
            </c:strRef>
          </c:tx>
          <c:spPr>
            <a:solidFill>
              <a:srgbClr val="1E00BE"/>
            </a:solidFill>
            <a:ln w="6350">
              <a:solidFill>
                <a:srgbClr val="1E00BE"/>
              </a:solidFill>
            </a:ln>
            <a:effectLst/>
          </c:spPr>
          <c:invertIfNegative val="0"/>
          <c:cat>
            <c:strRef>
              <c:f>'2 Diagram'!$M$79:$M$88</c:f>
              <c:strCache>
                <c:ptCount val="10"/>
                <c:pt idx="0">
                  <c:v>Jordbruk, skogsbruk och fiske</c:v>
                </c:pt>
                <c:pt idx="1">
                  <c:v>Utvinning av mineral</c:v>
                </c:pt>
                <c:pt idx="2">
                  <c:v>Tillverkningsindustri</c:v>
                </c:pt>
                <c:pt idx="3">
                  <c:v>El, gas och värmeverk samt vatten, avlopp och avfall</c:v>
                </c:pt>
                <c:pt idx="4">
                  <c:v>Byggverksamhet</c:v>
                </c:pt>
                <c:pt idx="5">
                  <c:v>Transportbranschen</c:v>
                </c:pt>
                <c:pt idx="6">
                  <c:v>Övriga tjänster</c:v>
                </c:pt>
                <c:pt idx="7">
                  <c:v>Offentlig sektor</c:v>
                </c:pt>
                <c:pt idx="8">
                  <c:v>Hushåll och ideella organisationer</c:v>
                </c:pt>
                <c:pt idx="9">
                  <c:v>Totala ekonomin</c:v>
                </c:pt>
              </c:strCache>
            </c:strRef>
          </c:cat>
          <c:val>
            <c:numRef>
              <c:f>'2 Diagram'!$N$79:$N$88</c:f>
              <c:numCache>
                <c:formatCode>0.0%</c:formatCode>
                <c:ptCount val="10"/>
                <c:pt idx="0">
                  <c:v>-3.8E-3</c:v>
                </c:pt>
                <c:pt idx="1">
                  <c:v>3.5499999999999997E-2</c:v>
                </c:pt>
                <c:pt idx="2">
                  <c:v>-1.55E-2</c:v>
                </c:pt>
                <c:pt idx="3">
                  <c:v>0.1046</c:v>
                </c:pt>
                <c:pt idx="4">
                  <c:v>-1.7000000000000001E-2</c:v>
                </c:pt>
                <c:pt idx="5">
                  <c:v>2.0000000000000001E-4</c:v>
                </c:pt>
                <c:pt idx="6">
                  <c:v>-1.95E-2</c:v>
                </c:pt>
                <c:pt idx="7">
                  <c:v>-1.6E-2</c:v>
                </c:pt>
                <c:pt idx="8">
                  <c:v>-2.5399999999999999E-2</c:v>
                </c:pt>
                <c:pt idx="9">
                  <c:v>6.0000000000000001E-3</c:v>
                </c:pt>
              </c:numCache>
            </c:numRef>
          </c:val>
          <c:extLst>
            <c:ext xmlns:c16="http://schemas.microsoft.com/office/drawing/2014/chart" uri="{C3380CC4-5D6E-409C-BE32-E72D297353CC}">
              <c16:uniqueId val="{00000000-70F1-48F4-BD06-EF3B9BD4D355}"/>
            </c:ext>
          </c:extLst>
        </c:ser>
        <c:ser>
          <c:idx val="1"/>
          <c:order val="1"/>
          <c:tx>
            <c:strRef>
              <c:f>'2 Diagram'!$O$78</c:f>
              <c:strCache>
                <c:ptCount val="1"/>
                <c:pt idx="0">
                  <c:v>Förädlingsvärde (2026K1)</c:v>
                </c:pt>
              </c:strCache>
            </c:strRef>
          </c:tx>
          <c:spPr>
            <a:solidFill>
              <a:srgbClr val="8D90F5"/>
            </a:solidFill>
            <a:ln w="6350">
              <a:solidFill>
                <a:srgbClr val="1E00BE"/>
              </a:solidFill>
            </a:ln>
            <a:effectLst/>
          </c:spPr>
          <c:invertIfNegative val="0"/>
          <c:cat>
            <c:strRef>
              <c:f>'2 Diagram'!$M$79:$M$88</c:f>
              <c:strCache>
                <c:ptCount val="10"/>
                <c:pt idx="0">
                  <c:v>Jordbruk, skogsbruk och fiske</c:v>
                </c:pt>
                <c:pt idx="1">
                  <c:v>Utvinning av mineral</c:v>
                </c:pt>
                <c:pt idx="2">
                  <c:v>Tillverkningsindustri</c:v>
                </c:pt>
                <c:pt idx="3">
                  <c:v>El, gas och värmeverk samt vatten, avlopp och avfall</c:v>
                </c:pt>
                <c:pt idx="4">
                  <c:v>Byggverksamhet</c:v>
                </c:pt>
                <c:pt idx="5">
                  <c:v>Transportbranschen</c:v>
                </c:pt>
                <c:pt idx="6">
                  <c:v>Övriga tjänster</c:v>
                </c:pt>
                <c:pt idx="7">
                  <c:v>Offentlig sektor</c:v>
                </c:pt>
                <c:pt idx="8">
                  <c:v>Hushåll och ideella organisationer</c:v>
                </c:pt>
                <c:pt idx="9">
                  <c:v>Totala ekonomin</c:v>
                </c:pt>
              </c:strCache>
            </c:strRef>
          </c:cat>
          <c:val>
            <c:numRef>
              <c:f>'2 Diagram'!$O$79:$O$88</c:f>
              <c:numCache>
                <c:formatCode>0.0%</c:formatCode>
                <c:ptCount val="10"/>
                <c:pt idx="0">
                  <c:v>-2.2519974545711641E-2</c:v>
                </c:pt>
                <c:pt idx="1">
                  <c:v>7.2374759152215695E-2</c:v>
                </c:pt>
                <c:pt idx="2">
                  <c:v>4.0003806547261211E-2</c:v>
                </c:pt>
                <c:pt idx="3">
                  <c:v>2.837638188394731E-2</c:v>
                </c:pt>
                <c:pt idx="4">
                  <c:v>4.2996314210158593E-2</c:v>
                </c:pt>
                <c:pt idx="5">
                  <c:v>-3.6935914937799241E-2</c:v>
                </c:pt>
                <c:pt idx="6">
                  <c:v>2.163547674915911E-2</c:v>
                </c:pt>
                <c:pt idx="7">
                  <c:v>2.9957928107200438E-3</c:v>
                </c:pt>
                <c:pt idx="8">
                  <c:v>2.9353058588704961E-2</c:v>
                </c:pt>
                <c:pt idx="9">
                  <c:v>2.0181213968805567E-2</c:v>
                </c:pt>
              </c:numCache>
            </c:numRef>
          </c:val>
          <c:extLst>
            <c:ext xmlns:c16="http://schemas.microsoft.com/office/drawing/2014/chart" uri="{C3380CC4-5D6E-409C-BE32-E72D297353CC}">
              <c16:uniqueId val="{00000002-70F1-48F4-BD06-EF3B9BD4D355}"/>
            </c:ext>
          </c:extLst>
        </c:ser>
        <c:dLbls>
          <c:showLegendKey val="0"/>
          <c:showVal val="0"/>
          <c:showCatName val="0"/>
          <c:showSerName val="0"/>
          <c:showPercent val="0"/>
          <c:showBubbleSize val="0"/>
        </c:dLbls>
        <c:gapWidth val="75"/>
        <c:overlap val="-20"/>
        <c:axId val="533070608"/>
        <c:axId val="533070936"/>
      </c:barChart>
      <c:catAx>
        <c:axId val="533070608"/>
        <c:scaling>
          <c:orientation val="maxMin"/>
        </c:scaling>
        <c:delete val="0"/>
        <c:axPos val="l"/>
        <c:numFmt formatCode="General" sourceLinked="1"/>
        <c:majorTickMark val="out"/>
        <c:minorTickMark val="none"/>
        <c:tickLblPos val="low"/>
        <c:spPr>
          <a:noFill/>
          <a:ln w="9525" cap="flat" cmpd="sng" algn="ctr">
            <a:solidFill>
              <a:srgbClr val="1E00BE"/>
            </a:solidFill>
            <a:round/>
          </a:ln>
          <a:effectLst/>
        </c:spPr>
        <c:txPr>
          <a:bodyPr rot="-60000000" spcFirstLastPara="1" vertOverflow="ellipsis" vert="horz" wrap="square" anchor="ctr" anchorCtr="1"/>
          <a:lstStyle/>
          <a:p>
            <a:pPr>
              <a:defRPr sz="900" b="0" i="0" u="none" strike="noStrike" kern="1200" baseline="0">
                <a:solidFill>
                  <a:srgbClr val="1E00BE"/>
                </a:solidFill>
                <a:latin typeface="+mn-lt"/>
                <a:ea typeface="Roboto" panose="02000000000000000000" pitchFamily="2" charset="0"/>
                <a:cs typeface="+mn-cs"/>
              </a:defRPr>
            </a:pPr>
            <a:endParaRPr lang="sv-SE"/>
          </a:p>
        </c:txPr>
        <c:crossAx val="533070936"/>
        <c:crosses val="autoZero"/>
        <c:auto val="1"/>
        <c:lblAlgn val="ctr"/>
        <c:lblOffset val="100"/>
        <c:noMultiLvlLbl val="0"/>
      </c:catAx>
      <c:valAx>
        <c:axId val="533070936"/>
        <c:scaling>
          <c:orientation val="minMax"/>
        </c:scaling>
        <c:delete val="0"/>
        <c:axPos val="b"/>
        <c:majorGridlines>
          <c:spPr>
            <a:ln w="9525" cap="flat" cmpd="sng" algn="ctr">
              <a:solidFill>
                <a:srgbClr val="D3D3EF"/>
              </a:solidFill>
              <a:round/>
            </a:ln>
            <a:effectLst/>
          </c:spPr>
        </c:majorGridlines>
        <c:minorGridlines/>
        <c:numFmt formatCode="0.0%" sourceLinked="1"/>
        <c:majorTickMark val="out"/>
        <c:minorTickMark val="none"/>
        <c:tickLblPos val="nextTo"/>
        <c:spPr>
          <a:noFill/>
          <a:ln w="9525">
            <a:solidFill>
              <a:srgbClr val="1E00BE"/>
            </a:solidFill>
          </a:ln>
          <a:effectLst/>
        </c:spPr>
        <c:txPr>
          <a:bodyPr rot="-60000000" spcFirstLastPara="1" vertOverflow="ellipsis" vert="horz" wrap="square" anchor="ctr" anchorCtr="1"/>
          <a:lstStyle/>
          <a:p>
            <a:pPr>
              <a:defRPr sz="1000" b="0" i="0" u="none" strike="noStrike" kern="1200" baseline="0">
                <a:solidFill>
                  <a:srgbClr val="1E00BE"/>
                </a:solidFill>
                <a:latin typeface="+mn-lt"/>
                <a:ea typeface="Roboto" panose="02000000000000000000" pitchFamily="2" charset="0"/>
                <a:cs typeface="+mn-cs"/>
              </a:defRPr>
            </a:pPr>
            <a:endParaRPr lang="sv-SE"/>
          </a:p>
        </c:txPr>
        <c:crossAx val="533070608"/>
        <c:crosses val="max"/>
        <c:crossBetween val="between"/>
      </c:valAx>
      <c:spPr>
        <a:noFill/>
        <a:ln>
          <a:solidFill>
            <a:srgbClr val="D3D3EF"/>
          </a:solidFill>
        </a:ln>
        <a:effectLst/>
      </c:spPr>
    </c:plotArea>
    <c:legend>
      <c:legendPos val="b"/>
      <c:layout>
        <c:manualLayout>
          <c:xMode val="edge"/>
          <c:yMode val="edge"/>
          <c:x val="0.40790111809274954"/>
          <c:y val="0.91614851072878856"/>
          <c:w val="0.37174757243033812"/>
          <c:h val="6.7552260456537491E-2"/>
        </c:manualLayout>
      </c:layout>
      <c:overlay val="0"/>
      <c:spPr>
        <a:noFill/>
        <a:ln>
          <a:noFill/>
        </a:ln>
        <a:effectLst/>
      </c:spPr>
      <c:txPr>
        <a:bodyPr rot="0" spcFirstLastPara="1" vertOverflow="ellipsis" vert="horz" wrap="square" anchor="ctr" anchorCtr="1"/>
        <a:lstStyle/>
        <a:p>
          <a:pPr>
            <a:defRPr sz="1000" b="0" i="0" u="none" strike="noStrike" kern="1200" baseline="0">
              <a:solidFill>
                <a:srgbClr val="1E00BE"/>
              </a:solidFill>
              <a:latin typeface="+mn-lt"/>
              <a:ea typeface="Roboto" panose="02000000000000000000" pitchFamily="2" charset="0"/>
              <a:cs typeface="+mn-cs"/>
            </a:defRPr>
          </a:pPr>
          <a:endParaRPr lang="sv-SE"/>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sz="800">
          <a:solidFill>
            <a:srgbClr val="1E00BE"/>
          </a:solidFill>
          <a:latin typeface="+mn-lt"/>
          <a:ea typeface="Roboto" panose="02000000000000000000" pitchFamily="2" charset="0"/>
        </a:defRPr>
      </a:pPr>
      <a:endParaRPr lang="sv-SE"/>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050" b="0" i="0" u="none" strike="noStrike" kern="1200" spc="0" baseline="0">
                <a:solidFill>
                  <a:srgbClr val="1E00BE"/>
                </a:solidFill>
                <a:latin typeface="+mn-lt"/>
                <a:ea typeface="Roboto" panose="02000000000000000000" pitchFamily="2" charset="0"/>
                <a:cs typeface="+mn-cs"/>
              </a:defRPr>
            </a:pPr>
            <a:r>
              <a:rPr lang="sv-SE" sz="1050" b="1" i="0" baseline="0">
                <a:effectLst/>
              </a:rPr>
              <a:t>Utsläpp av växthusgaser, jämförelse med samma kvartal föregående år</a:t>
            </a:r>
            <a:endParaRPr lang="sv-SE" sz="1050">
              <a:effectLst/>
            </a:endParaRPr>
          </a:p>
          <a:p>
            <a:pPr>
              <a:defRPr sz="1050"/>
            </a:pPr>
            <a:r>
              <a:rPr lang="sv-SE" sz="1050" b="0" i="0" baseline="0">
                <a:effectLst/>
              </a:rPr>
              <a:t>Emissions of greenhouse gases, ompared to the same quarter last year</a:t>
            </a:r>
            <a:endParaRPr lang="sv-SE" sz="1050">
              <a:effectLst/>
            </a:endParaRPr>
          </a:p>
        </c:rich>
      </c:tx>
      <c:layout>
        <c:manualLayout>
          <c:xMode val="edge"/>
          <c:yMode val="edge"/>
          <c:x val="0.45444746223531401"/>
          <c:y val="1.8921856457604986E-2"/>
        </c:manualLayout>
      </c:layout>
      <c:overlay val="0"/>
      <c:spPr>
        <a:noFill/>
        <a:ln>
          <a:noFill/>
        </a:ln>
        <a:effectLst/>
      </c:spPr>
      <c:txPr>
        <a:bodyPr rot="0" spcFirstLastPara="1" vertOverflow="ellipsis" vert="horz" wrap="square" anchor="ctr" anchorCtr="1"/>
        <a:lstStyle/>
        <a:p>
          <a:pPr>
            <a:defRPr sz="1050" b="0" i="0" u="none" strike="noStrike" kern="1200" spc="0" baseline="0">
              <a:solidFill>
                <a:srgbClr val="1E00BE"/>
              </a:solidFill>
              <a:latin typeface="+mn-lt"/>
              <a:ea typeface="Roboto" panose="02000000000000000000" pitchFamily="2" charset="0"/>
              <a:cs typeface="+mn-cs"/>
            </a:defRPr>
          </a:pPr>
          <a:endParaRPr lang="sv-SE"/>
        </a:p>
      </c:txPr>
    </c:title>
    <c:autoTitleDeleted val="0"/>
    <c:plotArea>
      <c:layout>
        <c:manualLayout>
          <c:layoutTarget val="inner"/>
          <c:xMode val="edge"/>
          <c:yMode val="edge"/>
          <c:x val="0.29033119933199242"/>
          <c:y val="0.11279791680789772"/>
          <c:w val="0.68010112409398693"/>
          <c:h val="0.76175836938294639"/>
        </c:manualLayout>
      </c:layout>
      <c:barChart>
        <c:barDir val="bar"/>
        <c:grouping val="clustered"/>
        <c:varyColors val="0"/>
        <c:ser>
          <c:idx val="0"/>
          <c:order val="0"/>
          <c:tx>
            <c:strRef>
              <c:f>'2 Diagram'!$D$79</c:f>
              <c:strCache>
                <c:ptCount val="1"/>
                <c:pt idx="0">
                  <c:v>2026K1</c:v>
                </c:pt>
              </c:strCache>
            </c:strRef>
          </c:tx>
          <c:spPr>
            <a:solidFill>
              <a:srgbClr val="1E00BE"/>
            </a:solidFill>
            <a:ln w="6350">
              <a:solidFill>
                <a:srgbClr val="1E00BE"/>
              </a:solidFill>
            </a:ln>
            <a:effectLst/>
          </c:spPr>
          <c:invertIfNegative val="0"/>
          <c:cat>
            <c:strRef>
              <c:f>'2 Diagram'!$C$80:$C$88</c:f>
              <c:strCache>
                <c:ptCount val="9"/>
                <c:pt idx="0">
                  <c:v>Hushåll och icke-vinstdrivande organisationer</c:v>
                </c:pt>
                <c:pt idx="1">
                  <c:v>Offentlig sektor</c:v>
                </c:pt>
                <c:pt idx="2">
                  <c:v>Övriga tjänster</c:v>
                </c:pt>
                <c:pt idx="3">
                  <c:v>Transportindustri</c:v>
                </c:pt>
                <c:pt idx="4">
                  <c:v>Byggverksamhet</c:v>
                </c:pt>
                <c:pt idx="5">
                  <c:v>El, gas och värmeverk samt vatten, avlopp och avfall</c:v>
                </c:pt>
                <c:pt idx="6">
                  <c:v>Tillverkningsindustri</c:v>
                </c:pt>
                <c:pt idx="7">
                  <c:v>Utvinning av mineral</c:v>
                </c:pt>
                <c:pt idx="8">
                  <c:v>Jordbruk, skogsbruk och fiske</c:v>
                </c:pt>
              </c:strCache>
            </c:strRef>
          </c:cat>
          <c:val>
            <c:numRef>
              <c:f>'2 Diagram'!$D$80:$D$88</c:f>
              <c:numCache>
                <c:formatCode>#,##0</c:formatCode>
                <c:ptCount val="9"/>
                <c:pt idx="0">
                  <c:v>1946.19</c:v>
                </c:pt>
                <c:pt idx="1">
                  <c:v>93.13</c:v>
                </c:pt>
                <c:pt idx="2">
                  <c:v>730.56</c:v>
                </c:pt>
                <c:pt idx="3">
                  <c:v>1940.7</c:v>
                </c:pt>
                <c:pt idx="4">
                  <c:v>493.35</c:v>
                </c:pt>
                <c:pt idx="5">
                  <c:v>2146.2199999999998</c:v>
                </c:pt>
                <c:pt idx="6">
                  <c:v>3283.29</c:v>
                </c:pt>
                <c:pt idx="7">
                  <c:v>233.65</c:v>
                </c:pt>
                <c:pt idx="8">
                  <c:v>2066.1799999999998</c:v>
                </c:pt>
              </c:numCache>
            </c:numRef>
          </c:val>
          <c:extLst>
            <c:ext xmlns:c16="http://schemas.microsoft.com/office/drawing/2014/chart" uri="{C3380CC4-5D6E-409C-BE32-E72D297353CC}">
              <c16:uniqueId val="{00000000-70F1-48F4-BD06-EF3B9BD4D355}"/>
            </c:ext>
          </c:extLst>
        </c:ser>
        <c:ser>
          <c:idx val="1"/>
          <c:order val="1"/>
          <c:tx>
            <c:strRef>
              <c:f>'2 Diagram'!$E$79</c:f>
              <c:strCache>
                <c:ptCount val="1"/>
                <c:pt idx="0">
                  <c:v>2025K1</c:v>
                </c:pt>
              </c:strCache>
            </c:strRef>
          </c:tx>
          <c:spPr>
            <a:solidFill>
              <a:srgbClr val="8D90F5"/>
            </a:solidFill>
            <a:ln w="6350">
              <a:solidFill>
                <a:srgbClr val="1E00BE"/>
              </a:solidFill>
            </a:ln>
            <a:effectLst/>
          </c:spPr>
          <c:invertIfNegative val="0"/>
          <c:cat>
            <c:strRef>
              <c:f>'2 Diagram'!$C$80:$C$88</c:f>
              <c:strCache>
                <c:ptCount val="9"/>
                <c:pt idx="0">
                  <c:v>Hushåll och icke-vinstdrivande organisationer</c:v>
                </c:pt>
                <c:pt idx="1">
                  <c:v>Offentlig sektor</c:v>
                </c:pt>
                <c:pt idx="2">
                  <c:v>Övriga tjänster</c:v>
                </c:pt>
                <c:pt idx="3">
                  <c:v>Transportindustri</c:v>
                </c:pt>
                <c:pt idx="4">
                  <c:v>Byggverksamhet</c:v>
                </c:pt>
                <c:pt idx="5">
                  <c:v>El, gas och värmeverk samt vatten, avlopp och avfall</c:v>
                </c:pt>
                <c:pt idx="6">
                  <c:v>Tillverkningsindustri</c:v>
                </c:pt>
                <c:pt idx="7">
                  <c:v>Utvinning av mineral</c:v>
                </c:pt>
                <c:pt idx="8">
                  <c:v>Jordbruk, skogsbruk och fiske</c:v>
                </c:pt>
              </c:strCache>
            </c:strRef>
          </c:cat>
          <c:val>
            <c:numRef>
              <c:f>'2 Diagram'!$E$80:$E$88</c:f>
              <c:numCache>
                <c:formatCode>#,##0</c:formatCode>
                <c:ptCount val="9"/>
                <c:pt idx="0">
                  <c:v>1996.95</c:v>
                </c:pt>
                <c:pt idx="1">
                  <c:v>94.65</c:v>
                </c:pt>
                <c:pt idx="2">
                  <c:v>745.09</c:v>
                </c:pt>
                <c:pt idx="3">
                  <c:v>1940.26</c:v>
                </c:pt>
                <c:pt idx="4">
                  <c:v>501.87</c:v>
                </c:pt>
                <c:pt idx="5">
                  <c:v>1942.99</c:v>
                </c:pt>
                <c:pt idx="6">
                  <c:v>3334.82</c:v>
                </c:pt>
                <c:pt idx="7">
                  <c:v>225.64</c:v>
                </c:pt>
                <c:pt idx="8">
                  <c:v>2074.08</c:v>
                </c:pt>
              </c:numCache>
            </c:numRef>
          </c:val>
          <c:extLst>
            <c:ext xmlns:c16="http://schemas.microsoft.com/office/drawing/2014/chart" uri="{C3380CC4-5D6E-409C-BE32-E72D297353CC}">
              <c16:uniqueId val="{00000002-70F1-48F4-BD06-EF3B9BD4D355}"/>
            </c:ext>
          </c:extLst>
        </c:ser>
        <c:dLbls>
          <c:showLegendKey val="0"/>
          <c:showVal val="0"/>
          <c:showCatName val="0"/>
          <c:showSerName val="0"/>
          <c:showPercent val="0"/>
          <c:showBubbleSize val="0"/>
        </c:dLbls>
        <c:gapWidth val="75"/>
        <c:overlap val="-20"/>
        <c:axId val="533070608"/>
        <c:axId val="533070936"/>
      </c:barChart>
      <c:catAx>
        <c:axId val="533070608"/>
        <c:scaling>
          <c:orientation val="minMax"/>
        </c:scaling>
        <c:delete val="0"/>
        <c:axPos val="l"/>
        <c:numFmt formatCode="General" sourceLinked="1"/>
        <c:majorTickMark val="out"/>
        <c:minorTickMark val="none"/>
        <c:tickLblPos val="nextTo"/>
        <c:spPr>
          <a:noFill/>
          <a:ln w="9525" cap="flat" cmpd="sng" algn="ctr">
            <a:solidFill>
              <a:srgbClr val="1E00BE"/>
            </a:solidFill>
            <a:round/>
          </a:ln>
          <a:effectLst/>
        </c:spPr>
        <c:txPr>
          <a:bodyPr rot="-60000000" spcFirstLastPara="1" vertOverflow="ellipsis" vert="horz" wrap="square" anchor="ctr" anchorCtr="1"/>
          <a:lstStyle/>
          <a:p>
            <a:pPr>
              <a:defRPr sz="900" b="0" i="0" u="none" strike="noStrike" kern="1200" baseline="0">
                <a:solidFill>
                  <a:srgbClr val="1E00BE"/>
                </a:solidFill>
                <a:latin typeface="+mn-lt"/>
                <a:ea typeface="Roboto" panose="02000000000000000000" pitchFamily="2" charset="0"/>
                <a:cs typeface="+mn-cs"/>
              </a:defRPr>
            </a:pPr>
            <a:endParaRPr lang="sv-SE"/>
          </a:p>
        </c:txPr>
        <c:crossAx val="533070936"/>
        <c:crosses val="autoZero"/>
        <c:auto val="1"/>
        <c:lblAlgn val="ctr"/>
        <c:lblOffset val="100"/>
        <c:noMultiLvlLbl val="0"/>
      </c:catAx>
      <c:valAx>
        <c:axId val="533070936"/>
        <c:scaling>
          <c:orientation val="minMax"/>
        </c:scaling>
        <c:delete val="0"/>
        <c:axPos val="b"/>
        <c:majorGridlines>
          <c:spPr>
            <a:ln w="9525" cap="flat" cmpd="sng" algn="ctr">
              <a:solidFill>
                <a:srgbClr val="D3D3EF"/>
              </a:solidFill>
              <a:round/>
            </a:ln>
            <a:effectLst/>
          </c:spPr>
        </c:majorGridlines>
        <c:numFmt formatCode="#,##0" sourceLinked="1"/>
        <c:majorTickMark val="out"/>
        <c:minorTickMark val="none"/>
        <c:tickLblPos val="nextTo"/>
        <c:spPr>
          <a:noFill/>
          <a:ln w="9525">
            <a:solidFill>
              <a:srgbClr val="1E00BE"/>
            </a:solidFill>
          </a:ln>
          <a:effectLst/>
        </c:spPr>
        <c:txPr>
          <a:bodyPr rot="-60000000" spcFirstLastPara="1" vertOverflow="ellipsis" vert="horz" wrap="square" anchor="ctr" anchorCtr="1"/>
          <a:lstStyle/>
          <a:p>
            <a:pPr>
              <a:defRPr sz="1000" b="0" i="0" u="none" strike="noStrike" kern="1200" baseline="0">
                <a:solidFill>
                  <a:srgbClr val="1E00BE"/>
                </a:solidFill>
                <a:latin typeface="+mn-lt"/>
                <a:ea typeface="Roboto" panose="02000000000000000000" pitchFamily="2" charset="0"/>
                <a:cs typeface="+mn-cs"/>
              </a:defRPr>
            </a:pPr>
            <a:endParaRPr lang="sv-SE"/>
          </a:p>
        </c:txPr>
        <c:crossAx val="533070608"/>
        <c:crosses val="autoZero"/>
        <c:crossBetween val="between"/>
      </c:valAx>
      <c:spPr>
        <a:noFill/>
        <a:ln>
          <a:solidFill>
            <a:srgbClr val="D3D3EF"/>
          </a:solidFill>
        </a:ln>
        <a:effectLst/>
      </c:spPr>
    </c:plotArea>
    <c:legend>
      <c:legendPos val="b"/>
      <c:layout>
        <c:manualLayout>
          <c:xMode val="edge"/>
          <c:yMode val="edge"/>
          <c:x val="0.5034570178988419"/>
          <c:y val="0.93765266921093626"/>
          <c:w val="0.1589159152582019"/>
          <c:h val="4.8155938445860025E-2"/>
        </c:manualLayout>
      </c:layout>
      <c:overlay val="0"/>
      <c:spPr>
        <a:noFill/>
        <a:ln>
          <a:noFill/>
        </a:ln>
        <a:effectLst/>
      </c:spPr>
      <c:txPr>
        <a:bodyPr rot="0" spcFirstLastPara="1" vertOverflow="ellipsis" vert="horz" wrap="square" anchor="ctr" anchorCtr="1"/>
        <a:lstStyle/>
        <a:p>
          <a:pPr>
            <a:defRPr sz="1000" b="0" i="0" u="none" strike="noStrike" kern="1200" baseline="0">
              <a:solidFill>
                <a:srgbClr val="1E00BE"/>
              </a:solidFill>
              <a:latin typeface="+mn-lt"/>
              <a:ea typeface="Roboto" panose="02000000000000000000" pitchFamily="2" charset="0"/>
              <a:cs typeface="+mn-cs"/>
            </a:defRPr>
          </a:pPr>
          <a:endParaRPr lang="sv-SE"/>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sz="800">
          <a:solidFill>
            <a:srgbClr val="1E00BE"/>
          </a:solidFill>
          <a:latin typeface="+mn-lt"/>
          <a:ea typeface="Roboto" panose="02000000000000000000" pitchFamily="2" charset="0"/>
        </a:defRPr>
      </a:pPr>
      <a:endParaRPr lang="sv-SE"/>
    </a:p>
  </c:txPr>
  <c:printSettings>
    <c:headerFooter/>
    <c:pageMargins b="0.75" l="0.7" r="0.7" t="0.75" header="0.3" footer="0.3"/>
    <c:pageSetup/>
  </c:printSettings>
  <c:userShapes r:id="rId4"/>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manualLayout>
          <c:layoutTarget val="inner"/>
          <c:xMode val="edge"/>
          <c:yMode val="edge"/>
          <c:x val="4.514294986583027E-2"/>
          <c:y val="0.13389699061819246"/>
          <c:w val="0.93956945311811602"/>
          <c:h val="0.63917163985009895"/>
        </c:manualLayout>
      </c:layout>
      <c:barChart>
        <c:barDir val="col"/>
        <c:grouping val="clustered"/>
        <c:varyColors val="0"/>
        <c:ser>
          <c:idx val="0"/>
          <c:order val="0"/>
          <c:tx>
            <c:strRef>
              <c:f>'2 Diagram'!$T$30</c:f>
              <c:strCache>
                <c:ptCount val="1"/>
                <c:pt idx="0">
                  <c:v>Jordbruk, skogsbruk och fiske</c:v>
                </c:pt>
              </c:strCache>
            </c:strRef>
          </c:tx>
          <c:spPr>
            <a:solidFill>
              <a:schemeClr val="accent1"/>
            </a:solidFill>
            <a:ln>
              <a:noFill/>
            </a:ln>
            <a:effectLst/>
          </c:spPr>
          <c:invertIfNegative val="0"/>
          <c:cat>
            <c:strRef>
              <c:f>'2 Diagram'!$V$29:$AM$29</c:f>
              <c:strCache>
                <c:ptCount val="8"/>
                <c:pt idx="0">
                  <c:v>2011</c:v>
                </c:pt>
                <c:pt idx="1">
                  <c:v>2013</c:v>
                </c:pt>
                <c:pt idx="2">
                  <c:v>2015</c:v>
                </c:pt>
                <c:pt idx="3">
                  <c:v>2017</c:v>
                </c:pt>
                <c:pt idx="4">
                  <c:v>2019</c:v>
                </c:pt>
                <c:pt idx="5">
                  <c:v>2021</c:v>
                </c:pt>
                <c:pt idx="6">
                  <c:v>2023</c:v>
                </c:pt>
                <c:pt idx="7">
                  <c:v>2025***</c:v>
                </c:pt>
              </c:strCache>
            </c:strRef>
          </c:cat>
          <c:val>
            <c:numRef>
              <c:f>'2 Diagram'!$V$30:$AM$30</c:f>
              <c:numCache>
                <c:formatCode>0.0</c:formatCode>
                <c:ptCount val="18"/>
                <c:pt idx="0">
                  <c:v>89.218304210536999</c:v>
                </c:pt>
                <c:pt idx="1">
                  <c:v>81.235393893705236</c:v>
                </c:pt>
                <c:pt idx="2">
                  <c:v>71.030023018199287</c:v>
                </c:pt>
                <c:pt idx="3">
                  <c:v>67.152291374824898</c:v>
                </c:pt>
                <c:pt idx="4">
                  <c:v>68.201565326165962</c:v>
                </c:pt>
                <c:pt idx="5">
                  <c:v>70.428825794454823</c:v>
                </c:pt>
                <c:pt idx="6">
                  <c:v>67.163156668708538</c:v>
                </c:pt>
                <c:pt idx="7">
                  <c:v>81.817147229934577</c:v>
                </c:pt>
              </c:numCache>
            </c:numRef>
          </c:val>
          <c:extLst>
            <c:ext xmlns:c16="http://schemas.microsoft.com/office/drawing/2014/chart" uri="{C3380CC4-5D6E-409C-BE32-E72D297353CC}">
              <c16:uniqueId val="{00000000-EC5A-407C-AFB0-54D5A98B4C30}"/>
            </c:ext>
          </c:extLst>
        </c:ser>
        <c:ser>
          <c:idx val="1"/>
          <c:order val="1"/>
          <c:tx>
            <c:strRef>
              <c:f>'2 Diagram'!$T$31</c:f>
              <c:strCache>
                <c:ptCount val="1"/>
                <c:pt idx="0">
                  <c:v>Utvinning av mineral</c:v>
                </c:pt>
              </c:strCache>
            </c:strRef>
          </c:tx>
          <c:spPr>
            <a:solidFill>
              <a:schemeClr val="accent2"/>
            </a:solidFill>
            <a:ln>
              <a:noFill/>
            </a:ln>
            <a:effectLst/>
          </c:spPr>
          <c:invertIfNegative val="0"/>
          <c:cat>
            <c:strRef>
              <c:f>'2 Diagram'!$V$29:$AM$29</c:f>
              <c:strCache>
                <c:ptCount val="8"/>
                <c:pt idx="0">
                  <c:v>2011</c:v>
                </c:pt>
                <c:pt idx="1">
                  <c:v>2013</c:v>
                </c:pt>
                <c:pt idx="2">
                  <c:v>2015</c:v>
                </c:pt>
                <c:pt idx="3">
                  <c:v>2017</c:v>
                </c:pt>
                <c:pt idx="4">
                  <c:v>2019</c:v>
                </c:pt>
                <c:pt idx="5">
                  <c:v>2021</c:v>
                </c:pt>
                <c:pt idx="6">
                  <c:v>2023</c:v>
                </c:pt>
                <c:pt idx="7">
                  <c:v>2025***</c:v>
                </c:pt>
              </c:strCache>
            </c:strRef>
          </c:cat>
          <c:val>
            <c:numRef>
              <c:f>'2 Diagram'!$V$31:$AM$31</c:f>
              <c:numCache>
                <c:formatCode>0.0</c:formatCode>
                <c:ptCount val="18"/>
                <c:pt idx="0">
                  <c:v>21.989926945420997</c:v>
                </c:pt>
                <c:pt idx="1">
                  <c:v>26.49181471896717</c:v>
                </c:pt>
                <c:pt idx="2">
                  <c:v>28.194849295309073</c:v>
                </c:pt>
                <c:pt idx="3">
                  <c:v>23.903189920575375</c:v>
                </c:pt>
                <c:pt idx="4">
                  <c:v>22.309881861004055</c:v>
                </c:pt>
                <c:pt idx="5">
                  <c:v>21.147521533825309</c:v>
                </c:pt>
                <c:pt idx="6">
                  <c:v>24.951565176763744</c:v>
                </c:pt>
                <c:pt idx="7">
                  <c:v>26.109348161518529</c:v>
                </c:pt>
              </c:numCache>
            </c:numRef>
          </c:val>
          <c:extLst>
            <c:ext xmlns:c16="http://schemas.microsoft.com/office/drawing/2014/chart" uri="{C3380CC4-5D6E-409C-BE32-E72D297353CC}">
              <c16:uniqueId val="{00000001-EC5A-407C-AFB0-54D5A98B4C30}"/>
            </c:ext>
          </c:extLst>
        </c:ser>
        <c:ser>
          <c:idx val="2"/>
          <c:order val="2"/>
          <c:tx>
            <c:strRef>
              <c:f>'2 Diagram'!$T$32</c:f>
              <c:strCache>
                <c:ptCount val="1"/>
                <c:pt idx="0">
                  <c:v>Tillverkningsindustri</c:v>
                </c:pt>
              </c:strCache>
            </c:strRef>
          </c:tx>
          <c:spPr>
            <a:solidFill>
              <a:schemeClr val="accent3"/>
            </a:solidFill>
            <a:ln>
              <a:noFill/>
            </a:ln>
            <a:effectLst/>
          </c:spPr>
          <c:invertIfNegative val="0"/>
          <c:cat>
            <c:strRef>
              <c:f>'2 Diagram'!$V$29:$AM$29</c:f>
              <c:strCache>
                <c:ptCount val="8"/>
                <c:pt idx="0">
                  <c:v>2011</c:v>
                </c:pt>
                <c:pt idx="1">
                  <c:v>2013</c:v>
                </c:pt>
                <c:pt idx="2">
                  <c:v>2015</c:v>
                </c:pt>
                <c:pt idx="3">
                  <c:v>2017</c:v>
                </c:pt>
                <c:pt idx="4">
                  <c:v>2019</c:v>
                </c:pt>
                <c:pt idx="5">
                  <c:v>2021</c:v>
                </c:pt>
                <c:pt idx="6">
                  <c:v>2023</c:v>
                </c:pt>
                <c:pt idx="7">
                  <c:v>2025***</c:v>
                </c:pt>
              </c:strCache>
            </c:strRef>
          </c:cat>
          <c:val>
            <c:numRef>
              <c:f>'2 Diagram'!$V$32:$AM$32</c:f>
              <c:numCache>
                <c:formatCode>0.0</c:formatCode>
                <c:ptCount val="18"/>
                <c:pt idx="0">
                  <c:v>22.680795806559136</c:v>
                </c:pt>
                <c:pt idx="1">
                  <c:v>22.886640541915199</c:v>
                </c:pt>
                <c:pt idx="2">
                  <c:v>20.331537739928628</c:v>
                </c:pt>
                <c:pt idx="3">
                  <c:v>20.098104652861977</c:v>
                </c:pt>
                <c:pt idx="4">
                  <c:v>19.442268267209922</c:v>
                </c:pt>
                <c:pt idx="5">
                  <c:v>17.267984876230379</c:v>
                </c:pt>
                <c:pt idx="6">
                  <c:v>16.862963837868389</c:v>
                </c:pt>
                <c:pt idx="7">
                  <c:v>16.420220817547406</c:v>
                </c:pt>
              </c:numCache>
            </c:numRef>
          </c:val>
          <c:extLst>
            <c:ext xmlns:c16="http://schemas.microsoft.com/office/drawing/2014/chart" uri="{C3380CC4-5D6E-409C-BE32-E72D297353CC}">
              <c16:uniqueId val="{00000002-EC5A-407C-AFB0-54D5A98B4C30}"/>
            </c:ext>
          </c:extLst>
        </c:ser>
        <c:ser>
          <c:idx val="3"/>
          <c:order val="3"/>
          <c:tx>
            <c:strRef>
              <c:f>'2 Diagram'!$T$33</c:f>
              <c:strCache>
                <c:ptCount val="1"/>
                <c:pt idx="0">
                  <c:v>El, gas och värmeverk samt vatten, avlopp och avfall</c:v>
                </c:pt>
              </c:strCache>
            </c:strRef>
          </c:tx>
          <c:spPr>
            <a:solidFill>
              <a:schemeClr val="accent4"/>
            </a:solidFill>
            <a:ln>
              <a:noFill/>
            </a:ln>
            <a:effectLst/>
          </c:spPr>
          <c:invertIfNegative val="0"/>
          <c:cat>
            <c:strRef>
              <c:f>'2 Diagram'!$V$29:$AM$29</c:f>
              <c:strCache>
                <c:ptCount val="8"/>
                <c:pt idx="0">
                  <c:v>2011</c:v>
                </c:pt>
                <c:pt idx="1">
                  <c:v>2013</c:v>
                </c:pt>
                <c:pt idx="2">
                  <c:v>2015</c:v>
                </c:pt>
                <c:pt idx="3">
                  <c:v>2017</c:v>
                </c:pt>
                <c:pt idx="4">
                  <c:v>2019</c:v>
                </c:pt>
                <c:pt idx="5">
                  <c:v>2021</c:v>
                </c:pt>
                <c:pt idx="6">
                  <c:v>2023</c:v>
                </c:pt>
                <c:pt idx="7">
                  <c:v>2025***</c:v>
                </c:pt>
              </c:strCache>
            </c:strRef>
          </c:cat>
          <c:val>
            <c:numRef>
              <c:f>'2 Diagram'!$V$33:$AM$33</c:f>
              <c:numCache>
                <c:formatCode>0.0</c:formatCode>
                <c:ptCount val="18"/>
                <c:pt idx="0">
                  <c:v>68.811921869403065</c:v>
                </c:pt>
                <c:pt idx="1">
                  <c:v>49.8098258300979</c:v>
                </c:pt>
                <c:pt idx="2">
                  <c:v>39.031964561429305</c:v>
                </c:pt>
                <c:pt idx="3">
                  <c:v>44.396713938225709</c:v>
                </c:pt>
                <c:pt idx="4">
                  <c:v>40.92623223583761</c:v>
                </c:pt>
                <c:pt idx="5">
                  <c:v>34.445480136462777</c:v>
                </c:pt>
                <c:pt idx="6">
                  <c:v>32.323791195573733</c:v>
                </c:pt>
                <c:pt idx="7">
                  <c:v>34.526181839302595</c:v>
                </c:pt>
              </c:numCache>
            </c:numRef>
          </c:val>
          <c:extLst>
            <c:ext xmlns:c16="http://schemas.microsoft.com/office/drawing/2014/chart" uri="{C3380CC4-5D6E-409C-BE32-E72D297353CC}">
              <c16:uniqueId val="{00000003-EC5A-407C-AFB0-54D5A98B4C30}"/>
            </c:ext>
          </c:extLst>
        </c:ser>
        <c:ser>
          <c:idx val="4"/>
          <c:order val="4"/>
          <c:tx>
            <c:strRef>
              <c:f>'2 Diagram'!$T$34</c:f>
              <c:strCache>
                <c:ptCount val="1"/>
                <c:pt idx="0">
                  <c:v>Byggverksamhet</c:v>
                </c:pt>
              </c:strCache>
            </c:strRef>
          </c:tx>
          <c:spPr>
            <a:solidFill>
              <a:schemeClr val="accent5"/>
            </a:solidFill>
            <a:ln>
              <a:noFill/>
            </a:ln>
            <a:effectLst/>
          </c:spPr>
          <c:invertIfNegative val="0"/>
          <c:cat>
            <c:strRef>
              <c:f>'2 Diagram'!$V$29:$AM$29</c:f>
              <c:strCache>
                <c:ptCount val="8"/>
                <c:pt idx="0">
                  <c:v>2011</c:v>
                </c:pt>
                <c:pt idx="1">
                  <c:v>2013</c:v>
                </c:pt>
                <c:pt idx="2">
                  <c:v>2015</c:v>
                </c:pt>
                <c:pt idx="3">
                  <c:v>2017</c:v>
                </c:pt>
                <c:pt idx="4">
                  <c:v>2019</c:v>
                </c:pt>
                <c:pt idx="5">
                  <c:v>2021</c:v>
                </c:pt>
                <c:pt idx="6">
                  <c:v>2023</c:v>
                </c:pt>
                <c:pt idx="7">
                  <c:v>2025***</c:v>
                </c:pt>
              </c:strCache>
            </c:strRef>
          </c:cat>
          <c:val>
            <c:numRef>
              <c:f>'2 Diagram'!$V$34:$AM$34</c:f>
              <c:numCache>
                <c:formatCode>0.0</c:formatCode>
                <c:ptCount val="18"/>
                <c:pt idx="0">
                  <c:v>6.105136799438772</c:v>
                </c:pt>
                <c:pt idx="1">
                  <c:v>6.2567202329137368</c:v>
                </c:pt>
                <c:pt idx="2">
                  <c:v>5.3902499058441844</c:v>
                </c:pt>
                <c:pt idx="3">
                  <c:v>5.4166630411137699</c:v>
                </c:pt>
                <c:pt idx="4">
                  <c:v>4.7160655490351404</c:v>
                </c:pt>
                <c:pt idx="5">
                  <c:v>5.098206110662109</c:v>
                </c:pt>
                <c:pt idx="6">
                  <c:v>4.2608734311948675</c:v>
                </c:pt>
                <c:pt idx="7">
                  <c:v>5.8058281380117487</c:v>
                </c:pt>
              </c:numCache>
            </c:numRef>
          </c:val>
          <c:extLst>
            <c:ext xmlns:c16="http://schemas.microsoft.com/office/drawing/2014/chart" uri="{C3380CC4-5D6E-409C-BE32-E72D297353CC}">
              <c16:uniqueId val="{00000004-EC5A-407C-AFB0-54D5A98B4C30}"/>
            </c:ext>
          </c:extLst>
        </c:ser>
        <c:ser>
          <c:idx val="5"/>
          <c:order val="5"/>
          <c:tx>
            <c:strRef>
              <c:f>'2 Diagram'!$T$37</c:f>
              <c:strCache>
                <c:ptCount val="1"/>
                <c:pt idx="0">
                  <c:v>Offentlig sektor</c:v>
                </c:pt>
              </c:strCache>
            </c:strRef>
          </c:tx>
          <c:spPr>
            <a:solidFill>
              <a:schemeClr val="accent6"/>
            </a:solidFill>
            <a:ln>
              <a:noFill/>
            </a:ln>
            <a:effectLst/>
          </c:spPr>
          <c:invertIfNegative val="0"/>
          <c:cat>
            <c:strRef>
              <c:f>'2 Diagram'!$V$29:$AM$29</c:f>
              <c:strCache>
                <c:ptCount val="8"/>
                <c:pt idx="0">
                  <c:v>2011</c:v>
                </c:pt>
                <c:pt idx="1">
                  <c:v>2013</c:v>
                </c:pt>
                <c:pt idx="2">
                  <c:v>2015</c:v>
                </c:pt>
                <c:pt idx="3">
                  <c:v>2017</c:v>
                </c:pt>
                <c:pt idx="4">
                  <c:v>2019</c:v>
                </c:pt>
                <c:pt idx="5">
                  <c:v>2021</c:v>
                </c:pt>
                <c:pt idx="6">
                  <c:v>2023</c:v>
                </c:pt>
                <c:pt idx="7">
                  <c:v>2025***</c:v>
                </c:pt>
              </c:strCache>
            </c:strRef>
          </c:cat>
          <c:val>
            <c:numRef>
              <c:f>'2 Diagram'!$V$37:$AM$37</c:f>
              <c:numCache>
                <c:formatCode>0.0</c:formatCode>
                <c:ptCount val="18"/>
                <c:pt idx="0">
                  <c:v>0.51288117409185319</c:v>
                </c:pt>
                <c:pt idx="1">
                  <c:v>0.46145223337931235</c:v>
                </c:pt>
                <c:pt idx="2">
                  <c:v>0.3711396458649206</c:v>
                </c:pt>
                <c:pt idx="3">
                  <c:v>0.34450561917901823</c:v>
                </c:pt>
                <c:pt idx="4">
                  <c:v>0.3136377162226851</c:v>
                </c:pt>
                <c:pt idx="5">
                  <c:v>0.31558634901092758</c:v>
                </c:pt>
                <c:pt idx="6">
                  <c:v>0.26694656222447249</c:v>
                </c:pt>
                <c:pt idx="7">
                  <c:v>0.29306702007442081</c:v>
                </c:pt>
              </c:numCache>
            </c:numRef>
          </c:val>
          <c:extLst>
            <c:ext xmlns:c16="http://schemas.microsoft.com/office/drawing/2014/chart" uri="{C3380CC4-5D6E-409C-BE32-E72D297353CC}">
              <c16:uniqueId val="{00000005-EC5A-407C-AFB0-54D5A98B4C30}"/>
            </c:ext>
          </c:extLst>
        </c:ser>
        <c:ser>
          <c:idx val="6"/>
          <c:order val="6"/>
          <c:tx>
            <c:strRef>
              <c:f>'2 Diagram'!$T$38</c:f>
              <c:strCache>
                <c:ptCount val="1"/>
              </c:strCache>
            </c:strRef>
          </c:tx>
          <c:spPr>
            <a:solidFill>
              <a:schemeClr val="accent1">
                <a:lumMod val="60000"/>
              </a:schemeClr>
            </a:solidFill>
            <a:ln>
              <a:noFill/>
            </a:ln>
            <a:effectLst/>
          </c:spPr>
          <c:invertIfNegative val="0"/>
          <c:cat>
            <c:strRef>
              <c:f>'2 Diagram'!$V$29:$AM$29</c:f>
              <c:strCache>
                <c:ptCount val="8"/>
                <c:pt idx="0">
                  <c:v>2011</c:v>
                </c:pt>
                <c:pt idx="1">
                  <c:v>2013</c:v>
                </c:pt>
                <c:pt idx="2">
                  <c:v>2015</c:v>
                </c:pt>
                <c:pt idx="3">
                  <c:v>2017</c:v>
                </c:pt>
                <c:pt idx="4">
                  <c:v>2019</c:v>
                </c:pt>
                <c:pt idx="5">
                  <c:v>2021</c:v>
                </c:pt>
                <c:pt idx="6">
                  <c:v>2023</c:v>
                </c:pt>
                <c:pt idx="7">
                  <c:v>2025***</c:v>
                </c:pt>
              </c:strCache>
            </c:strRef>
          </c:cat>
          <c:val>
            <c:numRef>
              <c:f>'2 Diagram'!$V$38:$AM$38</c:f>
              <c:numCache>
                <c:formatCode>0.0</c:formatCode>
                <c:ptCount val="18"/>
              </c:numCache>
            </c:numRef>
          </c:val>
          <c:extLst>
            <c:ext xmlns:c16="http://schemas.microsoft.com/office/drawing/2014/chart" uri="{C3380CC4-5D6E-409C-BE32-E72D297353CC}">
              <c16:uniqueId val="{00000006-EC5A-407C-AFB0-54D5A98B4C30}"/>
            </c:ext>
          </c:extLst>
        </c:ser>
        <c:ser>
          <c:idx val="7"/>
          <c:order val="7"/>
          <c:tx>
            <c:strRef>
              <c:f>'2 Diagram'!$T$39</c:f>
              <c:strCache>
                <c:ptCount val="1"/>
              </c:strCache>
            </c:strRef>
          </c:tx>
          <c:spPr>
            <a:solidFill>
              <a:schemeClr val="accent2">
                <a:lumMod val="60000"/>
              </a:schemeClr>
            </a:solidFill>
            <a:ln>
              <a:noFill/>
            </a:ln>
            <a:effectLst/>
          </c:spPr>
          <c:invertIfNegative val="0"/>
          <c:cat>
            <c:strRef>
              <c:f>'2 Diagram'!$V$29:$AM$29</c:f>
              <c:strCache>
                <c:ptCount val="8"/>
                <c:pt idx="0">
                  <c:v>2011</c:v>
                </c:pt>
                <c:pt idx="1">
                  <c:v>2013</c:v>
                </c:pt>
                <c:pt idx="2">
                  <c:v>2015</c:v>
                </c:pt>
                <c:pt idx="3">
                  <c:v>2017</c:v>
                </c:pt>
                <c:pt idx="4">
                  <c:v>2019</c:v>
                </c:pt>
                <c:pt idx="5">
                  <c:v>2021</c:v>
                </c:pt>
                <c:pt idx="6">
                  <c:v>2023</c:v>
                </c:pt>
                <c:pt idx="7">
                  <c:v>2025***</c:v>
                </c:pt>
              </c:strCache>
            </c:strRef>
          </c:cat>
          <c:val>
            <c:numRef>
              <c:f>'2 Diagram'!$V$39:$AM$39</c:f>
              <c:numCache>
                <c:formatCode>0</c:formatCode>
                <c:ptCount val="18"/>
              </c:numCache>
            </c:numRef>
          </c:val>
          <c:extLst>
            <c:ext xmlns:c16="http://schemas.microsoft.com/office/drawing/2014/chart" uri="{C3380CC4-5D6E-409C-BE32-E72D297353CC}">
              <c16:uniqueId val="{00000007-EC5A-407C-AFB0-54D5A98B4C30}"/>
            </c:ext>
          </c:extLst>
        </c:ser>
        <c:dLbls>
          <c:showLegendKey val="0"/>
          <c:showVal val="0"/>
          <c:showCatName val="0"/>
          <c:showSerName val="0"/>
          <c:showPercent val="0"/>
          <c:showBubbleSize val="0"/>
        </c:dLbls>
        <c:gapWidth val="219"/>
        <c:overlap val="-27"/>
        <c:axId val="715925743"/>
        <c:axId val="715926159"/>
      </c:barChart>
      <c:catAx>
        <c:axId val="7159257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715926159"/>
        <c:crosses val="autoZero"/>
        <c:auto val="1"/>
        <c:lblAlgn val="ctr"/>
        <c:lblOffset val="100"/>
        <c:noMultiLvlLbl val="0"/>
      </c:catAx>
      <c:valAx>
        <c:axId val="715926159"/>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71592574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sv-SE" sz="1050" b="1" i="0" u="none" strike="noStrike" kern="1200" spc="0" baseline="0">
                <a:solidFill>
                  <a:srgbClr val="1E00BE"/>
                </a:solidFill>
                <a:effectLst/>
                <a:latin typeface="+mn-lt"/>
                <a:ea typeface="Roboto" panose="02000000000000000000" pitchFamily="2" charset="0"/>
                <a:cs typeface="+mn-cs"/>
              </a:defRPr>
            </a:pPr>
            <a:r>
              <a:rPr lang="sv-SE" sz="1050" b="1" i="0" u="none" strike="noStrike" kern="1200" spc="0" baseline="0">
                <a:solidFill>
                  <a:srgbClr val="1E00BE"/>
                </a:solidFill>
                <a:effectLst/>
                <a:latin typeface="+mn-lt"/>
                <a:ea typeface="Roboto" panose="02000000000000000000" pitchFamily="2" charset="0"/>
                <a:cs typeface="+mn-cs"/>
              </a:rPr>
              <a:t>Utsläpp av växthusgaser per förädlingsvärdlingsvärde</a:t>
            </a:r>
          </a:p>
          <a:p>
            <a:pPr algn="ctr" rtl="0">
              <a:defRPr lang="sv-SE" sz="1050" b="1">
                <a:solidFill>
                  <a:srgbClr val="1E00BE"/>
                </a:solidFill>
                <a:effectLst/>
                <a:ea typeface="Roboto" panose="02000000000000000000" pitchFamily="2" charset="0"/>
              </a:defRPr>
            </a:pPr>
            <a:r>
              <a:rPr lang="sv-SE" sz="1050" b="0" i="0" u="none" strike="noStrike" kern="1200" spc="0" baseline="0">
                <a:solidFill>
                  <a:srgbClr val="1E00BE"/>
                </a:solidFill>
                <a:effectLst/>
                <a:latin typeface="+mn-lt"/>
                <a:ea typeface="Roboto" panose="02000000000000000000" pitchFamily="2" charset="0"/>
                <a:cs typeface="+mn-cs"/>
              </a:rPr>
              <a:t>Greenhousgas emission per value added</a:t>
            </a:r>
          </a:p>
        </c:rich>
      </c:tx>
      <c:layout>
        <c:manualLayout>
          <c:xMode val="edge"/>
          <c:yMode val="edge"/>
          <c:x val="0.39202359989267449"/>
          <c:y val="1.7110952040085899E-2"/>
        </c:manualLayout>
      </c:layout>
      <c:overlay val="0"/>
      <c:spPr>
        <a:noFill/>
        <a:ln>
          <a:noFill/>
        </a:ln>
        <a:effectLst/>
      </c:spPr>
      <c:txPr>
        <a:bodyPr rot="0" spcFirstLastPara="1" vertOverflow="ellipsis" vert="horz" wrap="square" anchor="ctr" anchorCtr="1"/>
        <a:lstStyle/>
        <a:p>
          <a:pPr algn="ctr" rtl="0">
            <a:defRPr lang="sv-SE" sz="1050" b="1" i="0" u="none" strike="noStrike" kern="1200" spc="0" baseline="0">
              <a:solidFill>
                <a:srgbClr val="1E00BE"/>
              </a:solidFill>
              <a:effectLst/>
              <a:latin typeface="+mn-lt"/>
              <a:ea typeface="Roboto" panose="02000000000000000000" pitchFamily="2" charset="0"/>
              <a:cs typeface="+mn-cs"/>
            </a:defRPr>
          </a:pPr>
          <a:endParaRPr lang="sv-SE"/>
        </a:p>
      </c:txPr>
    </c:title>
    <c:autoTitleDeleted val="0"/>
    <c:plotArea>
      <c:layout>
        <c:manualLayout>
          <c:layoutTarget val="inner"/>
          <c:xMode val="edge"/>
          <c:yMode val="edge"/>
          <c:x val="4.7856250222983995E-2"/>
          <c:y val="0.11618123492139237"/>
          <c:w val="0.94089724360017613"/>
          <c:h val="0.65906625308200106"/>
        </c:manualLayout>
      </c:layout>
      <c:barChart>
        <c:barDir val="col"/>
        <c:grouping val="clustered"/>
        <c:varyColors val="0"/>
        <c:ser>
          <c:idx val="0"/>
          <c:order val="0"/>
          <c:tx>
            <c:strRef>
              <c:f>'2 Diagram'!$U$29</c:f>
              <c:strCache>
                <c:ptCount val="1"/>
                <c:pt idx="0">
                  <c:v>2008</c:v>
                </c:pt>
              </c:strCache>
            </c:strRef>
          </c:tx>
          <c:spPr>
            <a:solidFill>
              <a:schemeClr val="accent1"/>
            </a:solidFill>
            <a:ln>
              <a:noFill/>
            </a:ln>
            <a:effectLst/>
          </c:spPr>
          <c:invertIfNegative val="0"/>
          <c:cat>
            <c:strRef>
              <c:f>'2 Diagram'!$T$30:$T$37</c:f>
              <c:strCache>
                <c:ptCount val="8"/>
                <c:pt idx="0">
                  <c:v>Jordbruk, skogsbruk och fiske</c:v>
                </c:pt>
                <c:pt idx="1">
                  <c:v>Utvinning av mineral</c:v>
                </c:pt>
                <c:pt idx="2">
                  <c:v>Tillverkningsindustri</c:v>
                </c:pt>
                <c:pt idx="3">
                  <c:v>El, gas och värmeverk samt vatten, avlopp och avfall</c:v>
                </c:pt>
                <c:pt idx="4">
                  <c:v>Byggverksamhet</c:v>
                </c:pt>
                <c:pt idx="5">
                  <c:v>Transportindustri</c:v>
                </c:pt>
                <c:pt idx="6">
                  <c:v>Övriga tjänster</c:v>
                </c:pt>
                <c:pt idx="7">
                  <c:v>Offentlig sektor</c:v>
                </c:pt>
              </c:strCache>
            </c:strRef>
          </c:cat>
          <c:val>
            <c:numRef>
              <c:f>'2 Diagram'!$U$30:$U$37</c:f>
              <c:numCache>
                <c:formatCode>0.0</c:formatCode>
                <c:ptCount val="8"/>
                <c:pt idx="0">
                  <c:v>99.364517892810511</c:v>
                </c:pt>
                <c:pt idx="1">
                  <c:v>19.485807177691633</c:v>
                </c:pt>
                <c:pt idx="2">
                  <c:v>23.856681321088285</c:v>
                </c:pt>
                <c:pt idx="3">
                  <c:v>54.937372838250255</c:v>
                </c:pt>
                <c:pt idx="4">
                  <c:v>5.9832474644373157</c:v>
                </c:pt>
                <c:pt idx="5">
                  <c:v>53.738835472692664</c:v>
                </c:pt>
                <c:pt idx="6">
                  <c:v>2.3659787516498398</c:v>
                </c:pt>
                <c:pt idx="7">
                  <c:v>0.53517976565368819</c:v>
                </c:pt>
              </c:numCache>
            </c:numRef>
          </c:val>
          <c:extLst>
            <c:ext xmlns:c16="http://schemas.microsoft.com/office/drawing/2014/chart" uri="{C3380CC4-5D6E-409C-BE32-E72D297353CC}">
              <c16:uniqueId val="{00000000-18E9-49F6-B73D-4AA1D03C1B79}"/>
            </c:ext>
          </c:extLst>
        </c:ser>
        <c:ser>
          <c:idx val="1"/>
          <c:order val="1"/>
          <c:tx>
            <c:strRef>
              <c:f>'2 Diagram'!$V$29</c:f>
              <c:strCache>
                <c:ptCount val="1"/>
                <c:pt idx="0">
                  <c:v>2011</c:v>
                </c:pt>
              </c:strCache>
            </c:strRef>
          </c:tx>
          <c:spPr>
            <a:solidFill>
              <a:schemeClr val="accent2"/>
            </a:solidFill>
            <a:ln>
              <a:noFill/>
            </a:ln>
            <a:effectLst/>
          </c:spPr>
          <c:invertIfNegative val="0"/>
          <c:cat>
            <c:strRef>
              <c:f>'2 Diagram'!$T$30:$T$37</c:f>
              <c:strCache>
                <c:ptCount val="8"/>
                <c:pt idx="0">
                  <c:v>Jordbruk, skogsbruk och fiske</c:v>
                </c:pt>
                <c:pt idx="1">
                  <c:v>Utvinning av mineral</c:v>
                </c:pt>
                <c:pt idx="2">
                  <c:v>Tillverkningsindustri</c:v>
                </c:pt>
                <c:pt idx="3">
                  <c:v>El, gas och värmeverk samt vatten, avlopp och avfall</c:v>
                </c:pt>
                <c:pt idx="4">
                  <c:v>Byggverksamhet</c:v>
                </c:pt>
                <c:pt idx="5">
                  <c:v>Transportindustri</c:v>
                </c:pt>
                <c:pt idx="6">
                  <c:v>Övriga tjänster</c:v>
                </c:pt>
                <c:pt idx="7">
                  <c:v>Offentlig sektor</c:v>
                </c:pt>
              </c:strCache>
            </c:strRef>
          </c:cat>
          <c:val>
            <c:numRef>
              <c:f>'2 Diagram'!$V$30:$V$37</c:f>
              <c:numCache>
                <c:formatCode>0.0</c:formatCode>
                <c:ptCount val="8"/>
                <c:pt idx="0">
                  <c:v>89.218304210536999</c:v>
                </c:pt>
                <c:pt idx="1">
                  <c:v>21.989926945420997</c:v>
                </c:pt>
                <c:pt idx="2">
                  <c:v>22.680795806559136</c:v>
                </c:pt>
                <c:pt idx="3">
                  <c:v>68.811921869403065</c:v>
                </c:pt>
                <c:pt idx="4">
                  <c:v>6.105136799438772</c:v>
                </c:pt>
                <c:pt idx="5">
                  <c:v>46.638605860445509</c:v>
                </c:pt>
                <c:pt idx="6">
                  <c:v>2.1782551969548862</c:v>
                </c:pt>
                <c:pt idx="7">
                  <c:v>0.51288117409185319</c:v>
                </c:pt>
              </c:numCache>
            </c:numRef>
          </c:val>
          <c:extLst>
            <c:ext xmlns:c16="http://schemas.microsoft.com/office/drawing/2014/chart" uri="{C3380CC4-5D6E-409C-BE32-E72D297353CC}">
              <c16:uniqueId val="{00000001-18E9-49F6-B73D-4AA1D03C1B79}"/>
            </c:ext>
          </c:extLst>
        </c:ser>
        <c:ser>
          <c:idx val="2"/>
          <c:order val="2"/>
          <c:tx>
            <c:strRef>
              <c:f>'2 Diagram'!$W$29</c:f>
              <c:strCache>
                <c:ptCount val="1"/>
                <c:pt idx="0">
                  <c:v>2013</c:v>
                </c:pt>
              </c:strCache>
            </c:strRef>
          </c:tx>
          <c:spPr>
            <a:solidFill>
              <a:schemeClr val="accent3"/>
            </a:solidFill>
            <a:ln>
              <a:noFill/>
            </a:ln>
            <a:effectLst/>
          </c:spPr>
          <c:invertIfNegative val="0"/>
          <c:cat>
            <c:strRef>
              <c:f>'2 Diagram'!$T$30:$T$37</c:f>
              <c:strCache>
                <c:ptCount val="8"/>
                <c:pt idx="0">
                  <c:v>Jordbruk, skogsbruk och fiske</c:v>
                </c:pt>
                <c:pt idx="1">
                  <c:v>Utvinning av mineral</c:v>
                </c:pt>
                <c:pt idx="2">
                  <c:v>Tillverkningsindustri</c:v>
                </c:pt>
                <c:pt idx="3">
                  <c:v>El, gas och värmeverk samt vatten, avlopp och avfall</c:v>
                </c:pt>
                <c:pt idx="4">
                  <c:v>Byggverksamhet</c:v>
                </c:pt>
                <c:pt idx="5">
                  <c:v>Transportindustri</c:v>
                </c:pt>
                <c:pt idx="6">
                  <c:v>Övriga tjänster</c:v>
                </c:pt>
                <c:pt idx="7">
                  <c:v>Offentlig sektor</c:v>
                </c:pt>
              </c:strCache>
            </c:strRef>
          </c:cat>
          <c:val>
            <c:numRef>
              <c:f>'2 Diagram'!$W$30:$W$37</c:f>
              <c:numCache>
                <c:formatCode>0.0</c:formatCode>
                <c:ptCount val="8"/>
                <c:pt idx="0">
                  <c:v>81.235393893705236</c:v>
                </c:pt>
                <c:pt idx="1">
                  <c:v>26.49181471896717</c:v>
                </c:pt>
                <c:pt idx="2">
                  <c:v>22.886640541915199</c:v>
                </c:pt>
                <c:pt idx="3">
                  <c:v>49.8098258300979</c:v>
                </c:pt>
                <c:pt idx="4">
                  <c:v>6.2567202329137368</c:v>
                </c:pt>
                <c:pt idx="5">
                  <c:v>35.488141799509577</c:v>
                </c:pt>
                <c:pt idx="6">
                  <c:v>1.9115589857053663</c:v>
                </c:pt>
                <c:pt idx="7">
                  <c:v>0.46145223337931235</c:v>
                </c:pt>
              </c:numCache>
            </c:numRef>
          </c:val>
          <c:extLst>
            <c:ext xmlns:c16="http://schemas.microsoft.com/office/drawing/2014/chart" uri="{C3380CC4-5D6E-409C-BE32-E72D297353CC}">
              <c16:uniqueId val="{00000002-18E9-49F6-B73D-4AA1D03C1B79}"/>
            </c:ext>
          </c:extLst>
        </c:ser>
        <c:ser>
          <c:idx val="3"/>
          <c:order val="3"/>
          <c:tx>
            <c:strRef>
              <c:f>'2 Diagram'!$X$29</c:f>
              <c:strCache>
                <c:ptCount val="1"/>
                <c:pt idx="0">
                  <c:v>2015</c:v>
                </c:pt>
              </c:strCache>
            </c:strRef>
          </c:tx>
          <c:spPr>
            <a:solidFill>
              <a:schemeClr val="accent4"/>
            </a:solidFill>
            <a:ln>
              <a:noFill/>
            </a:ln>
            <a:effectLst/>
          </c:spPr>
          <c:invertIfNegative val="0"/>
          <c:cat>
            <c:strRef>
              <c:f>'2 Diagram'!$T$30:$T$37</c:f>
              <c:strCache>
                <c:ptCount val="8"/>
                <c:pt idx="0">
                  <c:v>Jordbruk, skogsbruk och fiske</c:v>
                </c:pt>
                <c:pt idx="1">
                  <c:v>Utvinning av mineral</c:v>
                </c:pt>
                <c:pt idx="2">
                  <c:v>Tillverkningsindustri</c:v>
                </c:pt>
                <c:pt idx="3">
                  <c:v>El, gas och värmeverk samt vatten, avlopp och avfall</c:v>
                </c:pt>
                <c:pt idx="4">
                  <c:v>Byggverksamhet</c:v>
                </c:pt>
                <c:pt idx="5">
                  <c:v>Transportindustri</c:v>
                </c:pt>
                <c:pt idx="6">
                  <c:v>Övriga tjänster</c:v>
                </c:pt>
                <c:pt idx="7">
                  <c:v>Offentlig sektor</c:v>
                </c:pt>
              </c:strCache>
            </c:strRef>
          </c:cat>
          <c:val>
            <c:numRef>
              <c:f>'2 Diagram'!$X$30:$X$37</c:f>
              <c:numCache>
                <c:formatCode>0.0</c:formatCode>
                <c:ptCount val="8"/>
                <c:pt idx="0">
                  <c:v>71.030023018199287</c:v>
                </c:pt>
                <c:pt idx="1">
                  <c:v>28.194849295309073</c:v>
                </c:pt>
                <c:pt idx="2">
                  <c:v>20.331537739928628</c:v>
                </c:pt>
                <c:pt idx="3">
                  <c:v>39.031964561429305</c:v>
                </c:pt>
                <c:pt idx="4">
                  <c:v>5.3902499058441844</c:v>
                </c:pt>
                <c:pt idx="5">
                  <c:v>36.504900050378794</c:v>
                </c:pt>
                <c:pt idx="6">
                  <c:v>1.6230612681667187</c:v>
                </c:pt>
                <c:pt idx="7">
                  <c:v>0.3711396458649206</c:v>
                </c:pt>
              </c:numCache>
            </c:numRef>
          </c:val>
          <c:extLst>
            <c:ext xmlns:c16="http://schemas.microsoft.com/office/drawing/2014/chart" uri="{C3380CC4-5D6E-409C-BE32-E72D297353CC}">
              <c16:uniqueId val="{00000003-18E9-49F6-B73D-4AA1D03C1B79}"/>
            </c:ext>
          </c:extLst>
        </c:ser>
        <c:ser>
          <c:idx val="4"/>
          <c:order val="4"/>
          <c:tx>
            <c:strRef>
              <c:f>'2 Diagram'!$Y$29</c:f>
              <c:strCache>
                <c:ptCount val="1"/>
                <c:pt idx="0">
                  <c:v>2017</c:v>
                </c:pt>
              </c:strCache>
            </c:strRef>
          </c:tx>
          <c:spPr>
            <a:solidFill>
              <a:schemeClr val="accent5"/>
            </a:solidFill>
            <a:ln>
              <a:noFill/>
            </a:ln>
            <a:effectLst/>
          </c:spPr>
          <c:invertIfNegative val="0"/>
          <c:cat>
            <c:strRef>
              <c:f>'2 Diagram'!$T$30:$T$37</c:f>
              <c:strCache>
                <c:ptCount val="8"/>
                <c:pt idx="0">
                  <c:v>Jordbruk, skogsbruk och fiske</c:v>
                </c:pt>
                <c:pt idx="1">
                  <c:v>Utvinning av mineral</c:v>
                </c:pt>
                <c:pt idx="2">
                  <c:v>Tillverkningsindustri</c:v>
                </c:pt>
                <c:pt idx="3">
                  <c:v>El, gas och värmeverk samt vatten, avlopp och avfall</c:v>
                </c:pt>
                <c:pt idx="4">
                  <c:v>Byggverksamhet</c:v>
                </c:pt>
                <c:pt idx="5">
                  <c:v>Transportindustri</c:v>
                </c:pt>
                <c:pt idx="6">
                  <c:v>Övriga tjänster</c:v>
                </c:pt>
                <c:pt idx="7">
                  <c:v>Offentlig sektor</c:v>
                </c:pt>
              </c:strCache>
            </c:strRef>
          </c:cat>
          <c:val>
            <c:numRef>
              <c:f>'2 Diagram'!$Y$30:$Y$37</c:f>
              <c:numCache>
                <c:formatCode>0.0</c:formatCode>
                <c:ptCount val="8"/>
                <c:pt idx="0">
                  <c:v>67.152291374824898</c:v>
                </c:pt>
                <c:pt idx="1">
                  <c:v>23.903189920575375</c:v>
                </c:pt>
                <c:pt idx="2">
                  <c:v>20.098104652861977</c:v>
                </c:pt>
                <c:pt idx="3">
                  <c:v>44.396713938225709</c:v>
                </c:pt>
                <c:pt idx="4">
                  <c:v>5.4166630411137699</c:v>
                </c:pt>
                <c:pt idx="5">
                  <c:v>41.35423805997268</c:v>
                </c:pt>
                <c:pt idx="6">
                  <c:v>1.4498657989519537</c:v>
                </c:pt>
                <c:pt idx="7">
                  <c:v>0.34450561917901823</c:v>
                </c:pt>
              </c:numCache>
            </c:numRef>
          </c:val>
          <c:extLst>
            <c:ext xmlns:c16="http://schemas.microsoft.com/office/drawing/2014/chart" uri="{C3380CC4-5D6E-409C-BE32-E72D297353CC}">
              <c16:uniqueId val="{00000004-18E9-49F6-B73D-4AA1D03C1B79}"/>
            </c:ext>
          </c:extLst>
        </c:ser>
        <c:ser>
          <c:idx val="5"/>
          <c:order val="5"/>
          <c:tx>
            <c:strRef>
              <c:f>'2 Diagram'!$Z$29</c:f>
              <c:strCache>
                <c:ptCount val="1"/>
                <c:pt idx="0">
                  <c:v>2019</c:v>
                </c:pt>
              </c:strCache>
            </c:strRef>
          </c:tx>
          <c:spPr>
            <a:solidFill>
              <a:schemeClr val="accent6"/>
            </a:solidFill>
            <a:ln>
              <a:noFill/>
            </a:ln>
            <a:effectLst/>
          </c:spPr>
          <c:invertIfNegative val="0"/>
          <c:cat>
            <c:strRef>
              <c:f>'2 Diagram'!$T$30:$T$37</c:f>
              <c:strCache>
                <c:ptCount val="8"/>
                <c:pt idx="0">
                  <c:v>Jordbruk, skogsbruk och fiske</c:v>
                </c:pt>
                <c:pt idx="1">
                  <c:v>Utvinning av mineral</c:v>
                </c:pt>
                <c:pt idx="2">
                  <c:v>Tillverkningsindustri</c:v>
                </c:pt>
                <c:pt idx="3">
                  <c:v>El, gas och värmeverk samt vatten, avlopp och avfall</c:v>
                </c:pt>
                <c:pt idx="4">
                  <c:v>Byggverksamhet</c:v>
                </c:pt>
                <c:pt idx="5">
                  <c:v>Transportindustri</c:v>
                </c:pt>
                <c:pt idx="6">
                  <c:v>Övriga tjänster</c:v>
                </c:pt>
                <c:pt idx="7">
                  <c:v>Offentlig sektor</c:v>
                </c:pt>
              </c:strCache>
            </c:strRef>
          </c:cat>
          <c:val>
            <c:numRef>
              <c:f>'2 Diagram'!$Z$30:$Z$37</c:f>
              <c:numCache>
                <c:formatCode>0.0</c:formatCode>
                <c:ptCount val="8"/>
                <c:pt idx="0">
                  <c:v>68.201565326165962</c:v>
                </c:pt>
                <c:pt idx="1">
                  <c:v>22.309881861004055</c:v>
                </c:pt>
                <c:pt idx="2">
                  <c:v>19.442268267209922</c:v>
                </c:pt>
                <c:pt idx="3">
                  <c:v>40.92623223583761</c:v>
                </c:pt>
                <c:pt idx="4">
                  <c:v>4.7160655490351404</c:v>
                </c:pt>
                <c:pt idx="5">
                  <c:v>36.033312056342616</c:v>
                </c:pt>
                <c:pt idx="6">
                  <c:v>1.3102934759703477</c:v>
                </c:pt>
                <c:pt idx="7">
                  <c:v>0.3136377162226851</c:v>
                </c:pt>
              </c:numCache>
            </c:numRef>
          </c:val>
          <c:extLst>
            <c:ext xmlns:c16="http://schemas.microsoft.com/office/drawing/2014/chart" uri="{C3380CC4-5D6E-409C-BE32-E72D297353CC}">
              <c16:uniqueId val="{00000005-18E9-49F6-B73D-4AA1D03C1B79}"/>
            </c:ext>
          </c:extLst>
        </c:ser>
        <c:ser>
          <c:idx val="6"/>
          <c:order val="6"/>
          <c:tx>
            <c:strRef>
              <c:f>'2 Diagram'!$AA$29</c:f>
              <c:strCache>
                <c:ptCount val="1"/>
                <c:pt idx="0">
                  <c:v>2021</c:v>
                </c:pt>
              </c:strCache>
            </c:strRef>
          </c:tx>
          <c:spPr>
            <a:solidFill>
              <a:schemeClr val="accent1">
                <a:lumMod val="60000"/>
              </a:schemeClr>
            </a:solidFill>
            <a:ln>
              <a:noFill/>
            </a:ln>
            <a:effectLst/>
          </c:spPr>
          <c:invertIfNegative val="0"/>
          <c:cat>
            <c:strRef>
              <c:f>'2 Diagram'!$T$30:$T$37</c:f>
              <c:strCache>
                <c:ptCount val="8"/>
                <c:pt idx="0">
                  <c:v>Jordbruk, skogsbruk och fiske</c:v>
                </c:pt>
                <c:pt idx="1">
                  <c:v>Utvinning av mineral</c:v>
                </c:pt>
                <c:pt idx="2">
                  <c:v>Tillverkningsindustri</c:v>
                </c:pt>
                <c:pt idx="3">
                  <c:v>El, gas och värmeverk samt vatten, avlopp och avfall</c:v>
                </c:pt>
                <c:pt idx="4">
                  <c:v>Byggverksamhet</c:v>
                </c:pt>
                <c:pt idx="5">
                  <c:v>Transportindustri</c:v>
                </c:pt>
                <c:pt idx="6">
                  <c:v>Övriga tjänster</c:v>
                </c:pt>
                <c:pt idx="7">
                  <c:v>Offentlig sektor</c:v>
                </c:pt>
              </c:strCache>
            </c:strRef>
          </c:cat>
          <c:val>
            <c:numRef>
              <c:f>'2 Diagram'!$AA$30:$AA$37</c:f>
              <c:numCache>
                <c:formatCode>0.0</c:formatCode>
                <c:ptCount val="8"/>
                <c:pt idx="0">
                  <c:v>70.428825794454823</c:v>
                </c:pt>
                <c:pt idx="1">
                  <c:v>21.147521533825309</c:v>
                </c:pt>
                <c:pt idx="2">
                  <c:v>17.267984876230379</c:v>
                </c:pt>
                <c:pt idx="3">
                  <c:v>34.445480136462777</c:v>
                </c:pt>
                <c:pt idx="4">
                  <c:v>5.098206110662109</c:v>
                </c:pt>
                <c:pt idx="5">
                  <c:v>33.421762116393204</c:v>
                </c:pt>
                <c:pt idx="6">
                  <c:v>1.1359670204199011</c:v>
                </c:pt>
                <c:pt idx="7">
                  <c:v>0.31558634901092758</c:v>
                </c:pt>
              </c:numCache>
            </c:numRef>
          </c:val>
          <c:extLst>
            <c:ext xmlns:c16="http://schemas.microsoft.com/office/drawing/2014/chart" uri="{C3380CC4-5D6E-409C-BE32-E72D297353CC}">
              <c16:uniqueId val="{00000006-18E9-49F6-B73D-4AA1D03C1B79}"/>
            </c:ext>
          </c:extLst>
        </c:ser>
        <c:ser>
          <c:idx val="7"/>
          <c:order val="7"/>
          <c:tx>
            <c:strRef>
              <c:f>'2 Diagram'!$AB$29</c:f>
              <c:strCache>
                <c:ptCount val="1"/>
                <c:pt idx="0">
                  <c:v>2023</c:v>
                </c:pt>
              </c:strCache>
            </c:strRef>
          </c:tx>
          <c:spPr>
            <a:solidFill>
              <a:schemeClr val="accent2">
                <a:lumMod val="60000"/>
              </a:schemeClr>
            </a:solidFill>
            <a:ln>
              <a:noFill/>
            </a:ln>
            <a:effectLst/>
          </c:spPr>
          <c:invertIfNegative val="0"/>
          <c:cat>
            <c:strRef>
              <c:f>'2 Diagram'!$T$30:$T$37</c:f>
              <c:strCache>
                <c:ptCount val="8"/>
                <c:pt idx="0">
                  <c:v>Jordbruk, skogsbruk och fiske</c:v>
                </c:pt>
                <c:pt idx="1">
                  <c:v>Utvinning av mineral</c:v>
                </c:pt>
                <c:pt idx="2">
                  <c:v>Tillverkningsindustri</c:v>
                </c:pt>
                <c:pt idx="3">
                  <c:v>El, gas och värmeverk samt vatten, avlopp och avfall</c:v>
                </c:pt>
                <c:pt idx="4">
                  <c:v>Byggverksamhet</c:v>
                </c:pt>
                <c:pt idx="5">
                  <c:v>Transportindustri</c:v>
                </c:pt>
                <c:pt idx="6">
                  <c:v>Övriga tjänster</c:v>
                </c:pt>
                <c:pt idx="7">
                  <c:v>Offentlig sektor</c:v>
                </c:pt>
              </c:strCache>
            </c:strRef>
          </c:cat>
          <c:val>
            <c:numRef>
              <c:f>'2 Diagram'!$AB$30:$AB$37</c:f>
              <c:numCache>
                <c:formatCode>0.0</c:formatCode>
                <c:ptCount val="8"/>
                <c:pt idx="0">
                  <c:v>67.163156668708538</c:v>
                </c:pt>
                <c:pt idx="1">
                  <c:v>24.951565176763744</c:v>
                </c:pt>
                <c:pt idx="2">
                  <c:v>16.862963837868389</c:v>
                </c:pt>
                <c:pt idx="3">
                  <c:v>32.323791195573733</c:v>
                </c:pt>
                <c:pt idx="4">
                  <c:v>4.2608734311948675</c:v>
                </c:pt>
                <c:pt idx="5">
                  <c:v>36.920664076298131</c:v>
                </c:pt>
                <c:pt idx="6">
                  <c:v>1.0035930111445595</c:v>
                </c:pt>
                <c:pt idx="7">
                  <c:v>0.26694656222447249</c:v>
                </c:pt>
              </c:numCache>
            </c:numRef>
          </c:val>
          <c:extLst>
            <c:ext xmlns:c16="http://schemas.microsoft.com/office/drawing/2014/chart" uri="{C3380CC4-5D6E-409C-BE32-E72D297353CC}">
              <c16:uniqueId val="{00000007-18E9-49F6-B73D-4AA1D03C1B79}"/>
            </c:ext>
          </c:extLst>
        </c:ser>
        <c:ser>
          <c:idx val="8"/>
          <c:order val="8"/>
          <c:tx>
            <c:strRef>
              <c:f>'2 Diagram'!$AC$29</c:f>
              <c:strCache>
                <c:ptCount val="1"/>
                <c:pt idx="0">
                  <c:v>2025***</c:v>
                </c:pt>
              </c:strCache>
            </c:strRef>
          </c:tx>
          <c:spPr>
            <a:solidFill>
              <a:schemeClr val="accent3">
                <a:lumMod val="60000"/>
              </a:schemeClr>
            </a:solidFill>
            <a:ln>
              <a:noFill/>
            </a:ln>
            <a:effectLst/>
          </c:spPr>
          <c:invertIfNegative val="0"/>
          <c:cat>
            <c:strRef>
              <c:f>'2 Diagram'!$T$30:$T$37</c:f>
              <c:strCache>
                <c:ptCount val="8"/>
                <c:pt idx="0">
                  <c:v>Jordbruk, skogsbruk och fiske</c:v>
                </c:pt>
                <c:pt idx="1">
                  <c:v>Utvinning av mineral</c:v>
                </c:pt>
                <c:pt idx="2">
                  <c:v>Tillverkningsindustri</c:v>
                </c:pt>
                <c:pt idx="3">
                  <c:v>El, gas och värmeverk samt vatten, avlopp och avfall</c:v>
                </c:pt>
                <c:pt idx="4">
                  <c:v>Byggverksamhet</c:v>
                </c:pt>
                <c:pt idx="5">
                  <c:v>Transportindustri</c:v>
                </c:pt>
                <c:pt idx="6">
                  <c:v>Övriga tjänster</c:v>
                </c:pt>
                <c:pt idx="7">
                  <c:v>Offentlig sektor</c:v>
                </c:pt>
              </c:strCache>
            </c:strRef>
          </c:cat>
          <c:val>
            <c:numRef>
              <c:f>'2 Diagram'!$AC$30:$AC$37</c:f>
              <c:numCache>
                <c:formatCode>0.0</c:formatCode>
                <c:ptCount val="8"/>
                <c:pt idx="0">
                  <c:v>81.817147229934577</c:v>
                </c:pt>
                <c:pt idx="1">
                  <c:v>26.109348161518529</c:v>
                </c:pt>
                <c:pt idx="2">
                  <c:v>16.420220817547406</c:v>
                </c:pt>
                <c:pt idx="3">
                  <c:v>34.526181839302595</c:v>
                </c:pt>
                <c:pt idx="4">
                  <c:v>5.8058281380117487</c:v>
                </c:pt>
                <c:pt idx="5">
                  <c:v>40.393312869670659</c:v>
                </c:pt>
                <c:pt idx="6">
                  <c:v>1.0238449428308407</c:v>
                </c:pt>
                <c:pt idx="7">
                  <c:v>0.29306702007442081</c:v>
                </c:pt>
              </c:numCache>
            </c:numRef>
          </c:val>
          <c:extLst>
            <c:ext xmlns:c16="http://schemas.microsoft.com/office/drawing/2014/chart" uri="{C3380CC4-5D6E-409C-BE32-E72D297353CC}">
              <c16:uniqueId val="{00000000-F835-43D6-816B-E8DD08977B95}"/>
            </c:ext>
          </c:extLst>
        </c:ser>
        <c:dLbls>
          <c:showLegendKey val="0"/>
          <c:showVal val="0"/>
          <c:showCatName val="0"/>
          <c:showSerName val="0"/>
          <c:showPercent val="0"/>
          <c:showBubbleSize val="0"/>
        </c:dLbls>
        <c:gapWidth val="219"/>
        <c:overlap val="-27"/>
        <c:axId val="715925743"/>
        <c:axId val="715926159"/>
      </c:barChart>
      <c:catAx>
        <c:axId val="7159257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715926159"/>
        <c:crosses val="autoZero"/>
        <c:auto val="1"/>
        <c:lblAlgn val="ctr"/>
        <c:lblOffset val="100"/>
        <c:noMultiLvlLbl val="0"/>
      </c:catAx>
      <c:valAx>
        <c:axId val="715926159"/>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rgbClr val="0070C0"/>
                </a:solidFill>
                <a:latin typeface="+mn-lt"/>
                <a:ea typeface="+mn-ea"/>
                <a:cs typeface="+mn-cs"/>
              </a:defRPr>
            </a:pPr>
            <a:endParaRPr lang="sv-SE"/>
          </a:p>
        </c:txPr>
        <c:crossAx val="715925743"/>
        <c:crosses val="autoZero"/>
        <c:crossBetween val="between"/>
      </c:valAx>
      <c:spPr>
        <a:noFill/>
        <a:ln>
          <a:noFill/>
        </a:ln>
        <a:effectLst/>
      </c:spPr>
    </c:plotArea>
    <c:legend>
      <c:legendPos val="b"/>
      <c:layout>
        <c:manualLayout>
          <c:xMode val="edge"/>
          <c:yMode val="edge"/>
          <c:x val="0.24769789541126616"/>
          <c:y val="0.89290215086016389"/>
          <c:w val="0.50464240905839342"/>
          <c:h val="7.2099868254117988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sv-SE"/>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sv-SE" sz="1050" b="1" i="0" u="none" strike="noStrike" kern="1200" spc="0" baseline="0">
                <a:solidFill>
                  <a:srgbClr val="1E00BE"/>
                </a:solidFill>
                <a:effectLst/>
                <a:latin typeface="+mn-lt"/>
                <a:ea typeface="Roboto" panose="02000000000000000000" pitchFamily="2" charset="0"/>
                <a:cs typeface="+mn-cs"/>
              </a:defRPr>
            </a:pPr>
            <a:r>
              <a:rPr lang="sv-SE" sz="1050" b="1" i="0" u="none" strike="noStrike" kern="1200" spc="0" baseline="0">
                <a:solidFill>
                  <a:srgbClr val="1E00BE"/>
                </a:solidFill>
                <a:effectLst/>
                <a:latin typeface="+mn-lt"/>
                <a:ea typeface="Roboto" panose="02000000000000000000" pitchFamily="2" charset="0"/>
                <a:cs typeface="+mn-cs"/>
              </a:rPr>
              <a:t>Utsläpp av växthusgaser per sysselsatta</a:t>
            </a:r>
          </a:p>
          <a:p>
            <a:pPr algn="ctr" rtl="0">
              <a:defRPr lang="sv-SE" sz="1050" b="1">
                <a:solidFill>
                  <a:srgbClr val="1E00BE"/>
                </a:solidFill>
                <a:effectLst/>
                <a:ea typeface="Roboto" panose="02000000000000000000" pitchFamily="2" charset="0"/>
              </a:defRPr>
            </a:pPr>
            <a:r>
              <a:rPr lang="sv-SE" sz="1050" b="0" i="0" u="none" strike="noStrike" kern="1200" spc="0" baseline="0">
                <a:solidFill>
                  <a:srgbClr val="1E00BE"/>
                </a:solidFill>
                <a:effectLst/>
                <a:latin typeface="+mn-lt"/>
                <a:ea typeface="Roboto" panose="02000000000000000000" pitchFamily="2" charset="0"/>
                <a:cs typeface="+mn-cs"/>
              </a:rPr>
              <a:t>Greenhouse gas emissions by employees</a:t>
            </a:r>
          </a:p>
        </c:rich>
      </c:tx>
      <c:layout>
        <c:manualLayout>
          <c:xMode val="edge"/>
          <c:yMode val="edge"/>
          <c:x val="0.41904034056382872"/>
          <c:y val="1.8524772175218439E-2"/>
        </c:manualLayout>
      </c:layout>
      <c:overlay val="0"/>
      <c:spPr>
        <a:noFill/>
        <a:ln>
          <a:noFill/>
        </a:ln>
        <a:effectLst/>
      </c:spPr>
      <c:txPr>
        <a:bodyPr rot="0" spcFirstLastPara="1" vertOverflow="ellipsis" vert="horz" wrap="square" anchor="ctr" anchorCtr="1"/>
        <a:lstStyle/>
        <a:p>
          <a:pPr algn="ctr" rtl="0">
            <a:defRPr lang="sv-SE" sz="1050" b="1" i="0" u="none" strike="noStrike" kern="1200" spc="0" baseline="0">
              <a:solidFill>
                <a:srgbClr val="1E00BE"/>
              </a:solidFill>
              <a:effectLst/>
              <a:latin typeface="+mn-lt"/>
              <a:ea typeface="Roboto" panose="02000000000000000000" pitchFamily="2" charset="0"/>
              <a:cs typeface="+mn-cs"/>
            </a:defRPr>
          </a:pPr>
          <a:endParaRPr lang="sv-SE"/>
        </a:p>
      </c:txPr>
    </c:title>
    <c:autoTitleDeleted val="0"/>
    <c:plotArea>
      <c:layout>
        <c:manualLayout>
          <c:layoutTarget val="inner"/>
          <c:xMode val="edge"/>
          <c:yMode val="edge"/>
          <c:x val="5.1997580294855898E-2"/>
          <c:y val="0.10506747247411979"/>
          <c:w val="0.93308409549845173"/>
          <c:h val="0.69616164203622255"/>
        </c:manualLayout>
      </c:layout>
      <c:barChart>
        <c:barDir val="col"/>
        <c:grouping val="clustered"/>
        <c:varyColors val="0"/>
        <c:ser>
          <c:idx val="0"/>
          <c:order val="0"/>
          <c:tx>
            <c:strRef>
              <c:f>'2 Diagram'!$U$57</c:f>
              <c:strCache>
                <c:ptCount val="1"/>
                <c:pt idx="0">
                  <c:v>2008</c:v>
                </c:pt>
              </c:strCache>
            </c:strRef>
          </c:tx>
          <c:spPr>
            <a:solidFill>
              <a:schemeClr val="accent1"/>
            </a:solidFill>
            <a:ln>
              <a:noFill/>
            </a:ln>
            <a:effectLst/>
          </c:spPr>
          <c:invertIfNegative val="0"/>
          <c:cat>
            <c:strRef>
              <c:f>'2 Diagram'!$T$58:$T$65</c:f>
              <c:strCache>
                <c:ptCount val="8"/>
                <c:pt idx="0">
                  <c:v>Jordbruk, skogsbruk och fiske</c:v>
                </c:pt>
                <c:pt idx="1">
                  <c:v>Utvinning av mineral</c:v>
                </c:pt>
                <c:pt idx="2">
                  <c:v>Tillverkningsindustri</c:v>
                </c:pt>
                <c:pt idx="3">
                  <c:v>El, gas och värmeverk samt vatten, avlopp och avfall</c:v>
                </c:pt>
                <c:pt idx="4">
                  <c:v>Byggverksamhet</c:v>
                </c:pt>
                <c:pt idx="5">
                  <c:v>Transportindustri</c:v>
                </c:pt>
                <c:pt idx="6">
                  <c:v>Övriga tjänster</c:v>
                </c:pt>
                <c:pt idx="7">
                  <c:v>Offentlig sektor</c:v>
                </c:pt>
              </c:strCache>
            </c:strRef>
          </c:cat>
          <c:val>
            <c:numRef>
              <c:f>'2 Diagram'!$U$58:$U$65</c:f>
              <c:numCache>
                <c:formatCode>0</c:formatCode>
                <c:ptCount val="8"/>
                <c:pt idx="0">
                  <c:v>79.29430097951915</c:v>
                </c:pt>
                <c:pt idx="1">
                  <c:v>84.689130434782612</c:v>
                </c:pt>
                <c:pt idx="2">
                  <c:v>28.277190542420026</c:v>
                </c:pt>
                <c:pt idx="3">
                  <c:v>211.17433808553972</c:v>
                </c:pt>
                <c:pt idx="4">
                  <c:v>6.3041652441106182</c:v>
                </c:pt>
                <c:pt idx="5">
                  <c:v>45.877291666666665</c:v>
                </c:pt>
                <c:pt idx="6">
                  <c:v>2.3864769273279913</c:v>
                </c:pt>
                <c:pt idx="7">
                  <c:v>0.42691027442858198</c:v>
                </c:pt>
              </c:numCache>
            </c:numRef>
          </c:val>
          <c:extLst>
            <c:ext xmlns:c16="http://schemas.microsoft.com/office/drawing/2014/chart" uri="{C3380CC4-5D6E-409C-BE32-E72D297353CC}">
              <c16:uniqueId val="{00000000-5C26-409E-BA62-2021984D9EC5}"/>
            </c:ext>
          </c:extLst>
        </c:ser>
        <c:ser>
          <c:idx val="1"/>
          <c:order val="1"/>
          <c:tx>
            <c:strRef>
              <c:f>'2 Diagram'!$V$57</c:f>
              <c:strCache>
                <c:ptCount val="1"/>
                <c:pt idx="0">
                  <c:v>2011</c:v>
                </c:pt>
              </c:strCache>
            </c:strRef>
          </c:tx>
          <c:spPr>
            <a:solidFill>
              <a:schemeClr val="accent2"/>
            </a:solidFill>
            <a:ln>
              <a:noFill/>
            </a:ln>
            <a:effectLst/>
          </c:spPr>
          <c:invertIfNegative val="0"/>
          <c:cat>
            <c:strRef>
              <c:f>'2 Diagram'!$T$58:$T$65</c:f>
              <c:strCache>
                <c:ptCount val="8"/>
                <c:pt idx="0">
                  <c:v>Jordbruk, skogsbruk och fiske</c:v>
                </c:pt>
                <c:pt idx="1">
                  <c:v>Utvinning av mineral</c:v>
                </c:pt>
                <c:pt idx="2">
                  <c:v>Tillverkningsindustri</c:v>
                </c:pt>
                <c:pt idx="3">
                  <c:v>El, gas och värmeverk samt vatten, avlopp och avfall</c:v>
                </c:pt>
                <c:pt idx="4">
                  <c:v>Byggverksamhet</c:v>
                </c:pt>
                <c:pt idx="5">
                  <c:v>Transportindustri</c:v>
                </c:pt>
                <c:pt idx="6">
                  <c:v>Övriga tjänster</c:v>
                </c:pt>
                <c:pt idx="7">
                  <c:v>Offentlig sektor</c:v>
                </c:pt>
              </c:strCache>
            </c:strRef>
          </c:cat>
          <c:val>
            <c:numRef>
              <c:f>'2 Diagram'!$V$58:$V$65</c:f>
              <c:numCache>
                <c:formatCode>0</c:formatCode>
                <c:ptCount val="8"/>
                <c:pt idx="0">
                  <c:v>68.757433489827861</c:v>
                </c:pt>
                <c:pt idx="1">
                  <c:v>94.833333333333329</c:v>
                </c:pt>
                <c:pt idx="2">
                  <c:v>30.254935622317596</c:v>
                </c:pt>
                <c:pt idx="3">
                  <c:v>257.65246548323472</c:v>
                </c:pt>
                <c:pt idx="4">
                  <c:v>6.2758653846153845</c:v>
                </c:pt>
                <c:pt idx="5">
                  <c:v>42.185211864406782</c:v>
                </c:pt>
                <c:pt idx="6">
                  <c:v>2.2435321821036105</c:v>
                </c:pt>
                <c:pt idx="7">
                  <c:v>0.42235143094465</c:v>
                </c:pt>
              </c:numCache>
            </c:numRef>
          </c:val>
          <c:extLst>
            <c:ext xmlns:c16="http://schemas.microsoft.com/office/drawing/2014/chart" uri="{C3380CC4-5D6E-409C-BE32-E72D297353CC}">
              <c16:uniqueId val="{00000001-5C26-409E-BA62-2021984D9EC5}"/>
            </c:ext>
          </c:extLst>
        </c:ser>
        <c:ser>
          <c:idx val="2"/>
          <c:order val="2"/>
          <c:tx>
            <c:strRef>
              <c:f>'2 Diagram'!$W$57</c:f>
              <c:strCache>
                <c:ptCount val="1"/>
                <c:pt idx="0">
                  <c:v>2013</c:v>
                </c:pt>
              </c:strCache>
            </c:strRef>
          </c:tx>
          <c:spPr>
            <a:solidFill>
              <a:schemeClr val="accent3"/>
            </a:solidFill>
            <a:ln>
              <a:noFill/>
            </a:ln>
            <a:effectLst/>
          </c:spPr>
          <c:invertIfNegative val="0"/>
          <c:cat>
            <c:strRef>
              <c:f>'2 Diagram'!$T$58:$T$65</c:f>
              <c:strCache>
                <c:ptCount val="8"/>
                <c:pt idx="0">
                  <c:v>Jordbruk, skogsbruk och fiske</c:v>
                </c:pt>
                <c:pt idx="1">
                  <c:v>Utvinning av mineral</c:v>
                </c:pt>
                <c:pt idx="2">
                  <c:v>Tillverkningsindustri</c:v>
                </c:pt>
                <c:pt idx="3">
                  <c:v>El, gas och värmeverk samt vatten, avlopp och avfall</c:v>
                </c:pt>
                <c:pt idx="4">
                  <c:v>Byggverksamhet</c:v>
                </c:pt>
                <c:pt idx="5">
                  <c:v>Transportindustri</c:v>
                </c:pt>
                <c:pt idx="6">
                  <c:v>Övriga tjänster</c:v>
                </c:pt>
                <c:pt idx="7">
                  <c:v>Offentlig sektor</c:v>
                </c:pt>
              </c:strCache>
            </c:strRef>
          </c:cat>
          <c:val>
            <c:numRef>
              <c:f>'2 Diagram'!$W$58:$W$65</c:f>
              <c:numCache>
                <c:formatCode>0</c:formatCode>
                <c:ptCount val="8"/>
                <c:pt idx="0">
                  <c:v>64.963828183873403</c:v>
                </c:pt>
                <c:pt idx="1">
                  <c:v>92.028282828282826</c:v>
                </c:pt>
                <c:pt idx="2">
                  <c:v>28.349776266332558</c:v>
                </c:pt>
                <c:pt idx="3">
                  <c:v>191.34345351043643</c:v>
                </c:pt>
                <c:pt idx="4">
                  <c:v>6.0215877000313771</c:v>
                </c:pt>
                <c:pt idx="5">
                  <c:v>32.528602243313202</c:v>
                </c:pt>
                <c:pt idx="6">
                  <c:v>2.0027724375189719</c:v>
                </c:pt>
                <c:pt idx="7">
                  <c:v>0.37609195402298851</c:v>
                </c:pt>
              </c:numCache>
            </c:numRef>
          </c:val>
          <c:extLst>
            <c:ext xmlns:c16="http://schemas.microsoft.com/office/drawing/2014/chart" uri="{C3380CC4-5D6E-409C-BE32-E72D297353CC}">
              <c16:uniqueId val="{00000002-5C26-409E-BA62-2021984D9EC5}"/>
            </c:ext>
          </c:extLst>
        </c:ser>
        <c:ser>
          <c:idx val="3"/>
          <c:order val="3"/>
          <c:tx>
            <c:strRef>
              <c:f>'2 Diagram'!$X$57</c:f>
              <c:strCache>
                <c:ptCount val="1"/>
                <c:pt idx="0">
                  <c:v>2015</c:v>
                </c:pt>
              </c:strCache>
            </c:strRef>
          </c:tx>
          <c:spPr>
            <a:solidFill>
              <a:schemeClr val="accent4"/>
            </a:solidFill>
            <a:ln>
              <a:noFill/>
            </a:ln>
            <a:effectLst/>
          </c:spPr>
          <c:invertIfNegative val="0"/>
          <c:cat>
            <c:strRef>
              <c:f>'2 Diagram'!$T$58:$T$65</c:f>
              <c:strCache>
                <c:ptCount val="8"/>
                <c:pt idx="0">
                  <c:v>Jordbruk, skogsbruk och fiske</c:v>
                </c:pt>
                <c:pt idx="1">
                  <c:v>Utvinning av mineral</c:v>
                </c:pt>
                <c:pt idx="2">
                  <c:v>Tillverkningsindustri</c:v>
                </c:pt>
                <c:pt idx="3">
                  <c:v>El, gas och värmeverk samt vatten, avlopp och avfall</c:v>
                </c:pt>
                <c:pt idx="4">
                  <c:v>Byggverksamhet</c:v>
                </c:pt>
                <c:pt idx="5">
                  <c:v>Transportindustri</c:v>
                </c:pt>
                <c:pt idx="6">
                  <c:v>Övriga tjänster</c:v>
                </c:pt>
                <c:pt idx="7">
                  <c:v>Offentlig sektor</c:v>
                </c:pt>
              </c:strCache>
            </c:strRef>
          </c:cat>
          <c:val>
            <c:numRef>
              <c:f>'2 Diagram'!$X$58:$X$65</c:f>
              <c:numCache>
                <c:formatCode>0</c:formatCode>
                <c:ptCount val="8"/>
                <c:pt idx="0">
                  <c:v>64.792900302114802</c:v>
                </c:pt>
                <c:pt idx="1">
                  <c:v>100.88602150537635</c:v>
                </c:pt>
                <c:pt idx="2">
                  <c:v>27.146559675336654</c:v>
                </c:pt>
                <c:pt idx="3">
                  <c:v>158.17467411545624</c:v>
                </c:pt>
                <c:pt idx="4">
                  <c:v>5.4616286057692305</c:v>
                </c:pt>
                <c:pt idx="5">
                  <c:v>34.106793960923625</c:v>
                </c:pt>
                <c:pt idx="6">
                  <c:v>1.7817116117516523</c:v>
                </c:pt>
                <c:pt idx="7">
                  <c:v>0.29708577975082345</c:v>
                </c:pt>
              </c:numCache>
            </c:numRef>
          </c:val>
          <c:extLst>
            <c:ext xmlns:c16="http://schemas.microsoft.com/office/drawing/2014/chart" uri="{C3380CC4-5D6E-409C-BE32-E72D297353CC}">
              <c16:uniqueId val="{00000003-5C26-409E-BA62-2021984D9EC5}"/>
            </c:ext>
          </c:extLst>
        </c:ser>
        <c:ser>
          <c:idx val="4"/>
          <c:order val="4"/>
          <c:tx>
            <c:strRef>
              <c:f>'2 Diagram'!$Y$57</c:f>
              <c:strCache>
                <c:ptCount val="1"/>
                <c:pt idx="0">
                  <c:v>2017</c:v>
                </c:pt>
              </c:strCache>
            </c:strRef>
          </c:tx>
          <c:spPr>
            <a:solidFill>
              <a:schemeClr val="accent5"/>
            </a:solidFill>
            <a:ln>
              <a:noFill/>
            </a:ln>
            <a:effectLst/>
          </c:spPr>
          <c:invertIfNegative val="0"/>
          <c:cat>
            <c:strRef>
              <c:f>'2 Diagram'!$T$58:$T$65</c:f>
              <c:strCache>
                <c:ptCount val="8"/>
                <c:pt idx="0">
                  <c:v>Jordbruk, skogsbruk och fiske</c:v>
                </c:pt>
                <c:pt idx="1">
                  <c:v>Utvinning av mineral</c:v>
                </c:pt>
                <c:pt idx="2">
                  <c:v>Tillverkningsindustri</c:v>
                </c:pt>
                <c:pt idx="3">
                  <c:v>El, gas och värmeverk samt vatten, avlopp och avfall</c:v>
                </c:pt>
                <c:pt idx="4">
                  <c:v>Byggverksamhet</c:v>
                </c:pt>
                <c:pt idx="5">
                  <c:v>Transportindustri</c:v>
                </c:pt>
                <c:pt idx="6">
                  <c:v>Övriga tjänster</c:v>
                </c:pt>
                <c:pt idx="7">
                  <c:v>Offentlig sektor</c:v>
                </c:pt>
              </c:strCache>
            </c:strRef>
          </c:cat>
          <c:val>
            <c:numRef>
              <c:f>'2 Diagram'!$Y$58:$Y$65</c:f>
              <c:numCache>
                <c:formatCode>0</c:formatCode>
                <c:ptCount val="8"/>
                <c:pt idx="0">
                  <c:v>63.843226788432268</c:v>
                </c:pt>
                <c:pt idx="1">
                  <c:v>100.42717391304348</c:v>
                </c:pt>
                <c:pt idx="2">
                  <c:v>27.970795163063393</c:v>
                </c:pt>
                <c:pt idx="3">
                  <c:v>158.29527272727273</c:v>
                </c:pt>
                <c:pt idx="4">
                  <c:v>5.1461284100303111</c:v>
                </c:pt>
                <c:pt idx="5">
                  <c:v>38.387574722459433</c:v>
                </c:pt>
                <c:pt idx="6">
                  <c:v>1.5859369270260359</c:v>
                </c:pt>
                <c:pt idx="7">
                  <c:v>0.27102797346282742</c:v>
                </c:pt>
              </c:numCache>
            </c:numRef>
          </c:val>
          <c:extLst>
            <c:ext xmlns:c16="http://schemas.microsoft.com/office/drawing/2014/chart" uri="{C3380CC4-5D6E-409C-BE32-E72D297353CC}">
              <c16:uniqueId val="{00000004-5C26-409E-BA62-2021984D9EC5}"/>
            </c:ext>
          </c:extLst>
        </c:ser>
        <c:ser>
          <c:idx val="5"/>
          <c:order val="5"/>
          <c:tx>
            <c:strRef>
              <c:f>'2 Diagram'!$Z$57</c:f>
              <c:strCache>
                <c:ptCount val="1"/>
                <c:pt idx="0">
                  <c:v>2019</c:v>
                </c:pt>
              </c:strCache>
            </c:strRef>
          </c:tx>
          <c:spPr>
            <a:solidFill>
              <a:schemeClr val="accent6"/>
            </a:solidFill>
            <a:ln>
              <a:noFill/>
            </a:ln>
            <a:effectLst/>
          </c:spPr>
          <c:invertIfNegative val="0"/>
          <c:cat>
            <c:strRef>
              <c:f>'2 Diagram'!$T$58:$T$65</c:f>
              <c:strCache>
                <c:ptCount val="8"/>
                <c:pt idx="0">
                  <c:v>Jordbruk, skogsbruk och fiske</c:v>
                </c:pt>
                <c:pt idx="1">
                  <c:v>Utvinning av mineral</c:v>
                </c:pt>
                <c:pt idx="2">
                  <c:v>Tillverkningsindustri</c:v>
                </c:pt>
                <c:pt idx="3">
                  <c:v>El, gas och värmeverk samt vatten, avlopp och avfall</c:v>
                </c:pt>
                <c:pt idx="4">
                  <c:v>Byggverksamhet</c:v>
                </c:pt>
                <c:pt idx="5">
                  <c:v>Transportindustri</c:v>
                </c:pt>
                <c:pt idx="6">
                  <c:v>Övriga tjänster</c:v>
                </c:pt>
                <c:pt idx="7">
                  <c:v>Offentlig sektor</c:v>
                </c:pt>
              </c:strCache>
            </c:strRef>
          </c:cat>
          <c:val>
            <c:numRef>
              <c:f>'2 Diagram'!$Z$58:$Z$65</c:f>
              <c:numCache>
                <c:formatCode>0</c:formatCode>
                <c:ptCount val="8"/>
                <c:pt idx="0">
                  <c:v>60.083395383469842</c:v>
                </c:pt>
                <c:pt idx="1">
                  <c:v>91.307216494845363</c:v>
                </c:pt>
                <c:pt idx="2">
                  <c:v>27.095849056603775</c:v>
                </c:pt>
                <c:pt idx="3">
                  <c:v>146.97768014059756</c:v>
                </c:pt>
                <c:pt idx="4">
                  <c:v>4.6563713753657892</c:v>
                </c:pt>
                <c:pt idx="5">
                  <c:v>34.500492206726825</c:v>
                </c:pt>
                <c:pt idx="6">
                  <c:v>1.4958860617985064</c:v>
                </c:pt>
                <c:pt idx="7">
                  <c:v>0.24467097295115059</c:v>
                </c:pt>
              </c:numCache>
            </c:numRef>
          </c:val>
          <c:extLst>
            <c:ext xmlns:c16="http://schemas.microsoft.com/office/drawing/2014/chart" uri="{C3380CC4-5D6E-409C-BE32-E72D297353CC}">
              <c16:uniqueId val="{00000005-5C26-409E-BA62-2021984D9EC5}"/>
            </c:ext>
          </c:extLst>
        </c:ser>
        <c:ser>
          <c:idx val="6"/>
          <c:order val="6"/>
          <c:tx>
            <c:strRef>
              <c:f>'2 Diagram'!$AA$57</c:f>
              <c:strCache>
                <c:ptCount val="1"/>
                <c:pt idx="0">
                  <c:v>2021</c:v>
                </c:pt>
              </c:strCache>
            </c:strRef>
          </c:tx>
          <c:spPr>
            <a:solidFill>
              <a:schemeClr val="accent1">
                <a:lumMod val="60000"/>
              </a:schemeClr>
            </a:solidFill>
            <a:ln>
              <a:noFill/>
            </a:ln>
            <a:effectLst/>
          </c:spPr>
          <c:invertIfNegative val="0"/>
          <c:cat>
            <c:strRef>
              <c:f>'2 Diagram'!$T$58:$T$65</c:f>
              <c:strCache>
                <c:ptCount val="8"/>
                <c:pt idx="0">
                  <c:v>Jordbruk, skogsbruk och fiske</c:v>
                </c:pt>
                <c:pt idx="1">
                  <c:v>Utvinning av mineral</c:v>
                </c:pt>
                <c:pt idx="2">
                  <c:v>Tillverkningsindustri</c:v>
                </c:pt>
                <c:pt idx="3">
                  <c:v>El, gas och värmeverk samt vatten, avlopp och avfall</c:v>
                </c:pt>
                <c:pt idx="4">
                  <c:v>Byggverksamhet</c:v>
                </c:pt>
                <c:pt idx="5">
                  <c:v>Transportindustri</c:v>
                </c:pt>
                <c:pt idx="6">
                  <c:v>Övriga tjänster</c:v>
                </c:pt>
                <c:pt idx="7">
                  <c:v>Offentlig sektor</c:v>
                </c:pt>
              </c:strCache>
            </c:strRef>
          </c:cat>
          <c:val>
            <c:numRef>
              <c:f>'2 Diagram'!$AA$58:$AA$65</c:f>
              <c:numCache>
                <c:formatCode>0</c:formatCode>
                <c:ptCount val="8"/>
                <c:pt idx="0">
                  <c:v>58.142795076031859</c:v>
                </c:pt>
                <c:pt idx="1">
                  <c:v>84.878095238095241</c:v>
                </c:pt>
                <c:pt idx="2">
                  <c:v>25.89189336235038</c:v>
                </c:pt>
                <c:pt idx="3">
                  <c:v>123.59130434782608</c:v>
                </c:pt>
                <c:pt idx="4">
                  <c:v>4.9822356336919444</c:v>
                </c:pt>
                <c:pt idx="5">
                  <c:v>27.112601452370782</c:v>
                </c:pt>
                <c:pt idx="6">
                  <c:v>1.3774108025523502</c:v>
                </c:pt>
                <c:pt idx="7">
                  <c:v>0.24090515230287277</c:v>
                </c:pt>
              </c:numCache>
            </c:numRef>
          </c:val>
          <c:extLst>
            <c:ext xmlns:c16="http://schemas.microsoft.com/office/drawing/2014/chart" uri="{C3380CC4-5D6E-409C-BE32-E72D297353CC}">
              <c16:uniqueId val="{00000006-5C26-409E-BA62-2021984D9EC5}"/>
            </c:ext>
          </c:extLst>
        </c:ser>
        <c:ser>
          <c:idx val="7"/>
          <c:order val="7"/>
          <c:tx>
            <c:strRef>
              <c:f>'2 Diagram'!$AB$57</c:f>
              <c:strCache>
                <c:ptCount val="1"/>
                <c:pt idx="0">
                  <c:v>2023</c:v>
                </c:pt>
              </c:strCache>
            </c:strRef>
          </c:tx>
          <c:spPr>
            <a:solidFill>
              <a:schemeClr val="accent2">
                <a:lumMod val="60000"/>
              </a:schemeClr>
            </a:solidFill>
            <a:ln>
              <a:noFill/>
            </a:ln>
            <a:effectLst/>
          </c:spPr>
          <c:invertIfNegative val="0"/>
          <c:cat>
            <c:strRef>
              <c:f>'2 Diagram'!$T$58:$T$65</c:f>
              <c:strCache>
                <c:ptCount val="8"/>
                <c:pt idx="0">
                  <c:v>Jordbruk, skogsbruk och fiske</c:v>
                </c:pt>
                <c:pt idx="1">
                  <c:v>Utvinning av mineral</c:v>
                </c:pt>
                <c:pt idx="2">
                  <c:v>Tillverkningsindustri</c:v>
                </c:pt>
                <c:pt idx="3">
                  <c:v>El, gas och värmeverk samt vatten, avlopp och avfall</c:v>
                </c:pt>
                <c:pt idx="4">
                  <c:v>Byggverksamhet</c:v>
                </c:pt>
                <c:pt idx="5">
                  <c:v>Transportindustri</c:v>
                </c:pt>
                <c:pt idx="6">
                  <c:v>Övriga tjänster</c:v>
                </c:pt>
                <c:pt idx="7">
                  <c:v>Offentlig sektor</c:v>
                </c:pt>
              </c:strCache>
            </c:strRef>
          </c:cat>
          <c:val>
            <c:numRef>
              <c:f>'2 Diagram'!$AB$58:$AB$65</c:f>
              <c:numCache>
                <c:formatCode>0</c:formatCode>
                <c:ptCount val="8"/>
                <c:pt idx="0">
                  <c:v>56.166522366522365</c:v>
                </c:pt>
                <c:pt idx="1">
                  <c:v>74.866355140186911</c:v>
                </c:pt>
                <c:pt idx="2">
                  <c:v>23.745384883315918</c:v>
                </c:pt>
                <c:pt idx="3">
                  <c:v>105.01004784688995</c:v>
                </c:pt>
                <c:pt idx="4">
                  <c:v>4.1247088607594939</c:v>
                </c:pt>
                <c:pt idx="5">
                  <c:v>32.6768653605669</c:v>
                </c:pt>
                <c:pt idx="6">
                  <c:v>1.1635421474426215</c:v>
                </c:pt>
                <c:pt idx="7">
                  <c:v>0.20408866354654187</c:v>
                </c:pt>
              </c:numCache>
            </c:numRef>
          </c:val>
          <c:extLst>
            <c:ext xmlns:c16="http://schemas.microsoft.com/office/drawing/2014/chart" uri="{C3380CC4-5D6E-409C-BE32-E72D297353CC}">
              <c16:uniqueId val="{00000007-5C26-409E-BA62-2021984D9EC5}"/>
            </c:ext>
          </c:extLst>
        </c:ser>
        <c:ser>
          <c:idx val="8"/>
          <c:order val="8"/>
          <c:tx>
            <c:strRef>
              <c:f>'2 Diagram'!$AC$57</c:f>
              <c:strCache>
                <c:ptCount val="1"/>
                <c:pt idx="0">
                  <c:v>2025***</c:v>
                </c:pt>
              </c:strCache>
            </c:strRef>
          </c:tx>
          <c:spPr>
            <a:solidFill>
              <a:schemeClr val="accent3">
                <a:lumMod val="60000"/>
              </a:schemeClr>
            </a:solidFill>
            <a:ln>
              <a:noFill/>
            </a:ln>
            <a:effectLst/>
          </c:spPr>
          <c:invertIfNegative val="0"/>
          <c:cat>
            <c:strRef>
              <c:f>'2 Diagram'!$T$58:$T$65</c:f>
              <c:strCache>
                <c:ptCount val="8"/>
                <c:pt idx="0">
                  <c:v>Jordbruk, skogsbruk och fiske</c:v>
                </c:pt>
                <c:pt idx="1">
                  <c:v>Utvinning av mineral</c:v>
                </c:pt>
                <c:pt idx="2">
                  <c:v>Tillverkningsindustri</c:v>
                </c:pt>
                <c:pt idx="3">
                  <c:v>El, gas och värmeverk samt vatten, avlopp och avfall</c:v>
                </c:pt>
                <c:pt idx="4">
                  <c:v>Byggverksamhet</c:v>
                </c:pt>
                <c:pt idx="5">
                  <c:v>Transportindustri</c:v>
                </c:pt>
                <c:pt idx="6">
                  <c:v>Övriga tjänster</c:v>
                </c:pt>
                <c:pt idx="7">
                  <c:v>Offentlig sektor</c:v>
                </c:pt>
              </c:strCache>
            </c:strRef>
          </c:cat>
          <c:val>
            <c:numRef>
              <c:f>'2 Diagram'!$AC$58:$AC$65</c:f>
              <c:numCache>
                <c:formatCode>0</c:formatCode>
                <c:ptCount val="8"/>
                <c:pt idx="0">
                  <c:v>63.612051868802446</c:v>
                </c:pt>
                <c:pt idx="1">
                  <c:v>80.074107142857144</c:v>
                </c:pt>
                <c:pt idx="2">
                  <c:v>23.140073982737363</c:v>
                </c:pt>
                <c:pt idx="3">
                  <c:v>96.727958579881658</c:v>
                </c:pt>
                <c:pt idx="4">
                  <c:v>5.5519774011299434</c:v>
                </c:pt>
                <c:pt idx="5">
                  <c:v>35.197462562396005</c:v>
                </c:pt>
                <c:pt idx="6">
                  <c:v>1.2978225942837815</c:v>
                </c:pt>
                <c:pt idx="7">
                  <c:v>0.22767352185089973</c:v>
                </c:pt>
              </c:numCache>
            </c:numRef>
          </c:val>
          <c:extLst>
            <c:ext xmlns:c16="http://schemas.microsoft.com/office/drawing/2014/chart" uri="{C3380CC4-5D6E-409C-BE32-E72D297353CC}">
              <c16:uniqueId val="{00000000-2F41-41D7-9B6B-E40BDE3B8477}"/>
            </c:ext>
          </c:extLst>
        </c:ser>
        <c:dLbls>
          <c:showLegendKey val="0"/>
          <c:showVal val="0"/>
          <c:showCatName val="0"/>
          <c:showSerName val="0"/>
          <c:showPercent val="0"/>
          <c:showBubbleSize val="0"/>
        </c:dLbls>
        <c:gapWidth val="219"/>
        <c:overlap val="-27"/>
        <c:axId val="1947021808"/>
        <c:axId val="1947022224"/>
      </c:barChart>
      <c:catAx>
        <c:axId val="19470218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1947022224"/>
        <c:crosses val="autoZero"/>
        <c:auto val="1"/>
        <c:lblAlgn val="ctr"/>
        <c:lblOffset val="100"/>
        <c:noMultiLvlLbl val="0"/>
      </c:catAx>
      <c:valAx>
        <c:axId val="194702222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rgbClr val="0070C0"/>
                </a:solidFill>
                <a:latin typeface="+mn-lt"/>
                <a:ea typeface="+mn-ea"/>
                <a:cs typeface="+mn-cs"/>
              </a:defRPr>
            </a:pPr>
            <a:endParaRPr lang="sv-SE"/>
          </a:p>
        </c:txPr>
        <c:crossAx val="1947021808"/>
        <c:crosses val="autoZero"/>
        <c:crossBetween val="between"/>
      </c:valAx>
      <c:spPr>
        <a:noFill/>
        <a:ln>
          <a:noFill/>
        </a:ln>
        <a:effectLst/>
      </c:spPr>
    </c:plotArea>
    <c:legend>
      <c:legendPos val="b"/>
      <c:layout>
        <c:manualLayout>
          <c:xMode val="edge"/>
          <c:yMode val="edge"/>
          <c:x val="0.24663095755433265"/>
          <c:y val="0.91779976933665686"/>
          <c:w val="0.50921343925626095"/>
          <c:h val="4.7444659399531235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a:pPr>
      <a:endParaRPr lang="sv-SE"/>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050" b="0" i="0" u="none" strike="noStrike" kern="1200" spc="0" baseline="0">
                <a:solidFill>
                  <a:srgbClr val="1E00BE"/>
                </a:solidFill>
                <a:latin typeface="+mn-lt"/>
                <a:ea typeface="Roboto" panose="02000000000000000000" pitchFamily="2" charset="0"/>
                <a:cs typeface="+mn-cs"/>
              </a:defRPr>
            </a:pPr>
            <a:r>
              <a:rPr lang="sv-SE" sz="1050" b="1" i="0" baseline="0">
                <a:effectLst/>
              </a:rPr>
              <a:t>Utsläpp av växthusgaser från den svenska ekonomin per kvartal</a:t>
            </a:r>
            <a:endParaRPr lang="sv-SE" sz="1050">
              <a:effectLst/>
            </a:endParaRPr>
          </a:p>
          <a:p>
            <a:pPr>
              <a:defRPr sz="1050"/>
            </a:pPr>
            <a:r>
              <a:rPr lang="sv-SE" sz="1050" b="0" i="0" baseline="0">
                <a:effectLst/>
              </a:rPr>
              <a:t>Emissions of greenhouse gases from the Swedish economy and households by quarter</a:t>
            </a:r>
            <a:endParaRPr lang="sv-SE" sz="1050">
              <a:effectLst/>
            </a:endParaRPr>
          </a:p>
        </c:rich>
      </c:tx>
      <c:layout>
        <c:manualLayout>
          <c:xMode val="edge"/>
          <c:yMode val="edge"/>
          <c:x val="0.2414798754806812"/>
          <c:y val="1.5297669121207688E-2"/>
        </c:manualLayout>
      </c:layout>
      <c:overlay val="0"/>
      <c:spPr>
        <a:noFill/>
        <a:ln>
          <a:noFill/>
        </a:ln>
        <a:effectLst/>
      </c:spPr>
      <c:txPr>
        <a:bodyPr rot="0" spcFirstLastPara="1" vertOverflow="ellipsis" vert="horz" wrap="square" anchor="ctr" anchorCtr="1"/>
        <a:lstStyle/>
        <a:p>
          <a:pPr>
            <a:defRPr sz="1050" b="0" i="0" u="none" strike="noStrike" kern="1200" spc="0" baseline="0">
              <a:solidFill>
                <a:srgbClr val="1E00BE"/>
              </a:solidFill>
              <a:latin typeface="+mn-lt"/>
              <a:ea typeface="Roboto" panose="02000000000000000000" pitchFamily="2" charset="0"/>
              <a:cs typeface="+mn-cs"/>
            </a:defRPr>
          </a:pPr>
          <a:endParaRPr lang="sv-SE"/>
        </a:p>
      </c:txPr>
    </c:title>
    <c:autoTitleDeleted val="0"/>
    <c:plotArea>
      <c:layout>
        <c:manualLayout>
          <c:layoutTarget val="inner"/>
          <c:xMode val="edge"/>
          <c:yMode val="edge"/>
          <c:x val="5.6568583866829371E-2"/>
          <c:y val="0.11019393336648434"/>
          <c:w val="0.92779325615154673"/>
          <c:h val="0.61131645248232491"/>
        </c:manualLayout>
      </c:layout>
      <c:lineChart>
        <c:grouping val="standard"/>
        <c:varyColors val="0"/>
        <c:ser>
          <c:idx val="0"/>
          <c:order val="0"/>
          <c:tx>
            <c:strRef>
              <c:f>'1 Utsläpp (kvartal)'!$C$49</c:f>
              <c:strCache>
                <c:ptCount val="1"/>
                <c:pt idx="0">
                  <c:v>Jordbruk, skogsbruk och fiske</c:v>
                </c:pt>
              </c:strCache>
            </c:strRef>
          </c:tx>
          <c:spPr>
            <a:ln w="25400" cap="rnd">
              <a:solidFill>
                <a:srgbClr val="1E00BE"/>
              </a:solidFill>
              <a:round/>
            </a:ln>
            <a:effectLst/>
          </c:spPr>
          <c:marker>
            <c:symbol val="none"/>
          </c:marker>
          <c:cat>
            <c:strRef>
              <c:f>'1 Utsläpp (kvartal)'!$D$48:$BX$48</c:f>
              <c:strCache>
                <c:ptCount val="73"/>
                <c:pt idx="0">
                  <c:v>2008K1</c:v>
                </c:pt>
                <c:pt idx="1">
                  <c:v>2008K2</c:v>
                </c:pt>
                <c:pt idx="2">
                  <c:v>2008K3</c:v>
                </c:pt>
                <c:pt idx="3">
                  <c:v>2008K4</c:v>
                </c:pt>
                <c:pt idx="4">
                  <c:v>2009K1</c:v>
                </c:pt>
                <c:pt idx="5">
                  <c:v>2009K2</c:v>
                </c:pt>
                <c:pt idx="6">
                  <c:v>2009K3</c:v>
                </c:pt>
                <c:pt idx="7">
                  <c:v>2009K4</c:v>
                </c:pt>
                <c:pt idx="8">
                  <c:v>2010K1</c:v>
                </c:pt>
                <c:pt idx="9">
                  <c:v>2010K2</c:v>
                </c:pt>
                <c:pt idx="10">
                  <c:v>2010K3</c:v>
                </c:pt>
                <c:pt idx="11">
                  <c:v>2010K4</c:v>
                </c:pt>
                <c:pt idx="12">
                  <c:v>2011K1</c:v>
                </c:pt>
                <c:pt idx="13">
                  <c:v>2011K2</c:v>
                </c:pt>
                <c:pt idx="14">
                  <c:v>2011K3</c:v>
                </c:pt>
                <c:pt idx="15">
                  <c:v>2011K4</c:v>
                </c:pt>
                <c:pt idx="16">
                  <c:v>2012K1</c:v>
                </c:pt>
                <c:pt idx="17">
                  <c:v>2012K2</c:v>
                </c:pt>
                <c:pt idx="18">
                  <c:v>2012K3</c:v>
                </c:pt>
                <c:pt idx="19">
                  <c:v>2012K4</c:v>
                </c:pt>
                <c:pt idx="20">
                  <c:v>2013K1</c:v>
                </c:pt>
                <c:pt idx="21">
                  <c:v>2013K2</c:v>
                </c:pt>
                <c:pt idx="22">
                  <c:v>2013K3</c:v>
                </c:pt>
                <c:pt idx="23">
                  <c:v>2013K4</c:v>
                </c:pt>
                <c:pt idx="24">
                  <c:v>2014K1</c:v>
                </c:pt>
                <c:pt idx="25">
                  <c:v>2014K2</c:v>
                </c:pt>
                <c:pt idx="26">
                  <c:v>2014K3</c:v>
                </c:pt>
                <c:pt idx="27">
                  <c:v>2014K4</c:v>
                </c:pt>
                <c:pt idx="28">
                  <c:v>2015K1</c:v>
                </c:pt>
                <c:pt idx="29">
                  <c:v>2015K2</c:v>
                </c:pt>
                <c:pt idx="30">
                  <c:v>2015K3</c:v>
                </c:pt>
                <c:pt idx="31">
                  <c:v>2015K4</c:v>
                </c:pt>
                <c:pt idx="32">
                  <c:v>2016K1</c:v>
                </c:pt>
                <c:pt idx="33">
                  <c:v>2016K2</c:v>
                </c:pt>
                <c:pt idx="34">
                  <c:v>2016K3</c:v>
                </c:pt>
                <c:pt idx="35">
                  <c:v>2016K4</c:v>
                </c:pt>
                <c:pt idx="36">
                  <c:v>2017K1</c:v>
                </c:pt>
                <c:pt idx="37">
                  <c:v>2017K2</c:v>
                </c:pt>
                <c:pt idx="38">
                  <c:v>2017K3</c:v>
                </c:pt>
                <c:pt idx="39">
                  <c:v>2017K4</c:v>
                </c:pt>
                <c:pt idx="40">
                  <c:v>2018K1</c:v>
                </c:pt>
                <c:pt idx="41">
                  <c:v>2018K2</c:v>
                </c:pt>
                <c:pt idx="42">
                  <c:v>2018K3</c:v>
                </c:pt>
                <c:pt idx="43">
                  <c:v>2018K4</c:v>
                </c:pt>
                <c:pt idx="44">
                  <c:v>2019K1</c:v>
                </c:pt>
                <c:pt idx="45">
                  <c:v>2019K2</c:v>
                </c:pt>
                <c:pt idx="46">
                  <c:v>2019K3</c:v>
                </c:pt>
                <c:pt idx="47">
                  <c:v>2019K4</c:v>
                </c:pt>
                <c:pt idx="49">
                  <c:v>2020K2</c:v>
                </c:pt>
                <c:pt idx="50">
                  <c:v>2020K3</c:v>
                </c:pt>
                <c:pt idx="51">
                  <c:v>2020K4</c:v>
                </c:pt>
                <c:pt idx="52">
                  <c:v>2021K1</c:v>
                </c:pt>
                <c:pt idx="53">
                  <c:v>2021K2</c:v>
                </c:pt>
                <c:pt idx="54">
                  <c:v>2021K3</c:v>
                </c:pt>
                <c:pt idx="55">
                  <c:v>2021K4</c:v>
                </c:pt>
                <c:pt idx="56">
                  <c:v>2022K1</c:v>
                </c:pt>
                <c:pt idx="57">
                  <c:v>2022K2</c:v>
                </c:pt>
                <c:pt idx="58">
                  <c:v>2022K3</c:v>
                </c:pt>
                <c:pt idx="59">
                  <c:v>2022K4</c:v>
                </c:pt>
                <c:pt idx="60">
                  <c:v>2023K1</c:v>
                </c:pt>
                <c:pt idx="61">
                  <c:v>2023K2</c:v>
                </c:pt>
                <c:pt idx="62">
                  <c:v>2023K3</c:v>
                </c:pt>
                <c:pt idx="63">
                  <c:v>2023K4</c:v>
                </c:pt>
                <c:pt idx="64">
                  <c:v>2024K1</c:v>
                </c:pt>
                <c:pt idx="65">
                  <c:v>2024K2</c:v>
                </c:pt>
                <c:pt idx="66">
                  <c:v>2024K3</c:v>
                </c:pt>
                <c:pt idx="67">
                  <c:v>2024K4</c:v>
                </c:pt>
                <c:pt idx="68">
                  <c:v>2025K1</c:v>
                </c:pt>
                <c:pt idx="69">
                  <c:v>2025K2</c:v>
                </c:pt>
                <c:pt idx="70">
                  <c:v>2025K3</c:v>
                </c:pt>
                <c:pt idx="71">
                  <c:v>2025K4</c:v>
                </c:pt>
                <c:pt idx="72">
                  <c:v>2026K1</c:v>
                </c:pt>
              </c:strCache>
            </c:strRef>
          </c:cat>
          <c:val>
            <c:numRef>
              <c:f>'1 Utsläpp (kvartal)'!$D$49:$BX$49</c:f>
              <c:numCache>
                <c:formatCode>#,##0</c:formatCode>
                <c:ptCount val="73"/>
                <c:pt idx="0">
                  <c:v>2199.06</c:v>
                </c:pt>
                <c:pt idx="1">
                  <c:v>2229.2399999999998</c:v>
                </c:pt>
                <c:pt idx="2">
                  <c:v>2220.73</c:v>
                </c:pt>
                <c:pt idx="3">
                  <c:v>2255.73</c:v>
                </c:pt>
                <c:pt idx="4">
                  <c:v>2129.6</c:v>
                </c:pt>
                <c:pt idx="5">
                  <c:v>2145.66</c:v>
                </c:pt>
                <c:pt idx="6">
                  <c:v>2144.04</c:v>
                </c:pt>
                <c:pt idx="7">
                  <c:v>2151.62</c:v>
                </c:pt>
                <c:pt idx="8">
                  <c:v>2186.42</c:v>
                </c:pt>
                <c:pt idx="9">
                  <c:v>2172.4499999999998</c:v>
                </c:pt>
                <c:pt idx="10">
                  <c:v>2183.1999999999998</c:v>
                </c:pt>
                <c:pt idx="11">
                  <c:v>2245.13</c:v>
                </c:pt>
                <c:pt idx="12">
                  <c:v>2177.1</c:v>
                </c:pt>
                <c:pt idx="13">
                  <c:v>2204.9699999999998</c:v>
                </c:pt>
                <c:pt idx="14">
                  <c:v>2192.9699999999998</c:v>
                </c:pt>
                <c:pt idx="15">
                  <c:v>2194.73</c:v>
                </c:pt>
                <c:pt idx="16">
                  <c:v>2161.2600000000002</c:v>
                </c:pt>
                <c:pt idx="17">
                  <c:v>2141.39</c:v>
                </c:pt>
                <c:pt idx="18">
                  <c:v>2152.25</c:v>
                </c:pt>
                <c:pt idx="19">
                  <c:v>2165.81</c:v>
                </c:pt>
                <c:pt idx="20">
                  <c:v>2141.15</c:v>
                </c:pt>
                <c:pt idx="21">
                  <c:v>2149.7199999999998</c:v>
                </c:pt>
                <c:pt idx="22">
                  <c:v>2154.38</c:v>
                </c:pt>
                <c:pt idx="23">
                  <c:v>2151.81</c:v>
                </c:pt>
                <c:pt idx="24">
                  <c:v>2127.94</c:v>
                </c:pt>
                <c:pt idx="25">
                  <c:v>2140.89</c:v>
                </c:pt>
                <c:pt idx="26">
                  <c:v>2153.04</c:v>
                </c:pt>
                <c:pt idx="27">
                  <c:v>2156.6999999999998</c:v>
                </c:pt>
                <c:pt idx="28">
                  <c:v>2118.87</c:v>
                </c:pt>
                <c:pt idx="29">
                  <c:v>2146.12</c:v>
                </c:pt>
                <c:pt idx="30">
                  <c:v>2137.15</c:v>
                </c:pt>
                <c:pt idx="31">
                  <c:v>2158.88</c:v>
                </c:pt>
                <c:pt idx="32">
                  <c:v>2066.64</c:v>
                </c:pt>
                <c:pt idx="33">
                  <c:v>2095.1799999999998</c:v>
                </c:pt>
                <c:pt idx="34">
                  <c:v>2099.1</c:v>
                </c:pt>
                <c:pt idx="35">
                  <c:v>2128.0700000000002</c:v>
                </c:pt>
                <c:pt idx="36">
                  <c:v>2083.36</c:v>
                </c:pt>
                <c:pt idx="37">
                  <c:v>2107.2199999999998</c:v>
                </c:pt>
                <c:pt idx="38">
                  <c:v>2126.09</c:v>
                </c:pt>
                <c:pt idx="39">
                  <c:v>2124.4699999999998</c:v>
                </c:pt>
                <c:pt idx="40">
                  <c:v>1984.17</c:v>
                </c:pt>
                <c:pt idx="41">
                  <c:v>2024.13</c:v>
                </c:pt>
                <c:pt idx="42">
                  <c:v>2038.39</c:v>
                </c:pt>
                <c:pt idx="43">
                  <c:v>2022.51</c:v>
                </c:pt>
                <c:pt idx="44">
                  <c:v>1997.01</c:v>
                </c:pt>
                <c:pt idx="45">
                  <c:v>2036.09</c:v>
                </c:pt>
                <c:pt idx="46">
                  <c:v>2052.37</c:v>
                </c:pt>
                <c:pt idx="47">
                  <c:v>2038.33</c:v>
                </c:pt>
                <c:pt idx="48">
                  <c:v>2023.87</c:v>
                </c:pt>
                <c:pt idx="49">
                  <c:v>2015.94</c:v>
                </c:pt>
                <c:pt idx="50">
                  <c:v>2054.3200000000002</c:v>
                </c:pt>
                <c:pt idx="51">
                  <c:v>2057.06</c:v>
                </c:pt>
                <c:pt idx="52">
                  <c:v>1975.34</c:v>
                </c:pt>
                <c:pt idx="53">
                  <c:v>2020.63</c:v>
                </c:pt>
                <c:pt idx="54">
                  <c:v>2025.48</c:v>
                </c:pt>
                <c:pt idx="55">
                  <c:v>2008.07</c:v>
                </c:pt>
                <c:pt idx="56">
                  <c:v>1979.6</c:v>
                </c:pt>
                <c:pt idx="57">
                  <c:v>1971.54</c:v>
                </c:pt>
                <c:pt idx="58">
                  <c:v>1986.08</c:v>
                </c:pt>
                <c:pt idx="59">
                  <c:v>1997.25</c:v>
                </c:pt>
                <c:pt idx="60">
                  <c:v>1937.91</c:v>
                </c:pt>
                <c:pt idx="61">
                  <c:v>1944.1</c:v>
                </c:pt>
                <c:pt idx="62">
                  <c:v>1947.92</c:v>
                </c:pt>
                <c:pt idx="63">
                  <c:v>1954.74</c:v>
                </c:pt>
                <c:pt idx="64">
                  <c:v>2041.6</c:v>
                </c:pt>
                <c:pt idx="65">
                  <c:v>2056.87</c:v>
                </c:pt>
                <c:pt idx="66">
                  <c:v>2070.44</c:v>
                </c:pt>
                <c:pt idx="67">
                  <c:v>2042.24</c:v>
                </c:pt>
                <c:pt idx="68">
                  <c:v>2074.08</c:v>
                </c:pt>
                <c:pt idx="69">
                  <c:v>2088.36</c:v>
                </c:pt>
                <c:pt idx="70">
                  <c:v>2095.7399999999998</c:v>
                </c:pt>
                <c:pt idx="71">
                  <c:v>2081.37</c:v>
                </c:pt>
                <c:pt idx="72">
                  <c:v>2066.1799999999998</c:v>
                </c:pt>
              </c:numCache>
            </c:numRef>
          </c:val>
          <c:smooth val="0"/>
          <c:extLst>
            <c:ext xmlns:c16="http://schemas.microsoft.com/office/drawing/2014/chart" uri="{C3380CC4-5D6E-409C-BE32-E72D297353CC}">
              <c16:uniqueId val="{00000000-866A-4FF1-B99B-C30F66AF6D32}"/>
            </c:ext>
          </c:extLst>
        </c:ser>
        <c:ser>
          <c:idx val="1"/>
          <c:order val="1"/>
          <c:tx>
            <c:strRef>
              <c:f>'1 Utsläpp (kvartal)'!$C$50</c:f>
              <c:strCache>
                <c:ptCount val="1"/>
                <c:pt idx="0">
                  <c:v>Utvinning av mineral</c:v>
                </c:pt>
              </c:strCache>
            </c:strRef>
          </c:tx>
          <c:spPr>
            <a:ln w="25400" cap="rnd">
              <a:solidFill>
                <a:srgbClr val="0AAFEB"/>
              </a:solidFill>
              <a:round/>
            </a:ln>
            <a:effectLst/>
          </c:spPr>
          <c:marker>
            <c:symbol val="none"/>
          </c:marker>
          <c:cat>
            <c:strRef>
              <c:f>'1 Utsläpp (kvartal)'!$D$48:$BX$48</c:f>
              <c:strCache>
                <c:ptCount val="73"/>
                <c:pt idx="0">
                  <c:v>2008K1</c:v>
                </c:pt>
                <c:pt idx="1">
                  <c:v>2008K2</c:v>
                </c:pt>
                <c:pt idx="2">
                  <c:v>2008K3</c:v>
                </c:pt>
                <c:pt idx="3">
                  <c:v>2008K4</c:v>
                </c:pt>
                <c:pt idx="4">
                  <c:v>2009K1</c:v>
                </c:pt>
                <c:pt idx="5">
                  <c:v>2009K2</c:v>
                </c:pt>
                <c:pt idx="6">
                  <c:v>2009K3</c:v>
                </c:pt>
                <c:pt idx="7">
                  <c:v>2009K4</c:v>
                </c:pt>
                <c:pt idx="8">
                  <c:v>2010K1</c:v>
                </c:pt>
                <c:pt idx="9">
                  <c:v>2010K2</c:v>
                </c:pt>
                <c:pt idx="10">
                  <c:v>2010K3</c:v>
                </c:pt>
                <c:pt idx="11">
                  <c:v>2010K4</c:v>
                </c:pt>
                <c:pt idx="12">
                  <c:v>2011K1</c:v>
                </c:pt>
                <c:pt idx="13">
                  <c:v>2011K2</c:v>
                </c:pt>
                <c:pt idx="14">
                  <c:v>2011K3</c:v>
                </c:pt>
                <c:pt idx="15">
                  <c:v>2011K4</c:v>
                </c:pt>
                <c:pt idx="16">
                  <c:v>2012K1</c:v>
                </c:pt>
                <c:pt idx="17">
                  <c:v>2012K2</c:v>
                </c:pt>
                <c:pt idx="18">
                  <c:v>2012K3</c:v>
                </c:pt>
                <c:pt idx="19">
                  <c:v>2012K4</c:v>
                </c:pt>
                <c:pt idx="20">
                  <c:v>2013K1</c:v>
                </c:pt>
                <c:pt idx="21">
                  <c:v>2013K2</c:v>
                </c:pt>
                <c:pt idx="22">
                  <c:v>2013K3</c:v>
                </c:pt>
                <c:pt idx="23">
                  <c:v>2013K4</c:v>
                </c:pt>
                <c:pt idx="24">
                  <c:v>2014K1</c:v>
                </c:pt>
                <c:pt idx="25">
                  <c:v>2014K2</c:v>
                </c:pt>
                <c:pt idx="26">
                  <c:v>2014K3</c:v>
                </c:pt>
                <c:pt idx="27">
                  <c:v>2014K4</c:v>
                </c:pt>
                <c:pt idx="28">
                  <c:v>2015K1</c:v>
                </c:pt>
                <c:pt idx="29">
                  <c:v>2015K2</c:v>
                </c:pt>
                <c:pt idx="30">
                  <c:v>2015K3</c:v>
                </c:pt>
                <c:pt idx="31">
                  <c:v>2015K4</c:v>
                </c:pt>
                <c:pt idx="32">
                  <c:v>2016K1</c:v>
                </c:pt>
                <c:pt idx="33">
                  <c:v>2016K2</c:v>
                </c:pt>
                <c:pt idx="34">
                  <c:v>2016K3</c:v>
                </c:pt>
                <c:pt idx="35">
                  <c:v>2016K4</c:v>
                </c:pt>
                <c:pt idx="36">
                  <c:v>2017K1</c:v>
                </c:pt>
                <c:pt idx="37">
                  <c:v>2017K2</c:v>
                </c:pt>
                <c:pt idx="38">
                  <c:v>2017K3</c:v>
                </c:pt>
                <c:pt idx="39">
                  <c:v>2017K4</c:v>
                </c:pt>
                <c:pt idx="40">
                  <c:v>2018K1</c:v>
                </c:pt>
                <c:pt idx="41">
                  <c:v>2018K2</c:v>
                </c:pt>
                <c:pt idx="42">
                  <c:v>2018K3</c:v>
                </c:pt>
                <c:pt idx="43">
                  <c:v>2018K4</c:v>
                </c:pt>
                <c:pt idx="44">
                  <c:v>2019K1</c:v>
                </c:pt>
                <c:pt idx="45">
                  <c:v>2019K2</c:v>
                </c:pt>
                <c:pt idx="46">
                  <c:v>2019K3</c:v>
                </c:pt>
                <c:pt idx="47">
                  <c:v>2019K4</c:v>
                </c:pt>
                <c:pt idx="49">
                  <c:v>2020K2</c:v>
                </c:pt>
                <c:pt idx="50">
                  <c:v>2020K3</c:v>
                </c:pt>
                <c:pt idx="51">
                  <c:v>2020K4</c:v>
                </c:pt>
                <c:pt idx="52">
                  <c:v>2021K1</c:v>
                </c:pt>
                <c:pt idx="53">
                  <c:v>2021K2</c:v>
                </c:pt>
                <c:pt idx="54">
                  <c:v>2021K3</c:v>
                </c:pt>
                <c:pt idx="55">
                  <c:v>2021K4</c:v>
                </c:pt>
                <c:pt idx="56">
                  <c:v>2022K1</c:v>
                </c:pt>
                <c:pt idx="57">
                  <c:v>2022K2</c:v>
                </c:pt>
                <c:pt idx="58">
                  <c:v>2022K3</c:v>
                </c:pt>
                <c:pt idx="59">
                  <c:v>2022K4</c:v>
                </c:pt>
                <c:pt idx="60">
                  <c:v>2023K1</c:v>
                </c:pt>
                <c:pt idx="61">
                  <c:v>2023K2</c:v>
                </c:pt>
                <c:pt idx="62">
                  <c:v>2023K3</c:v>
                </c:pt>
                <c:pt idx="63">
                  <c:v>2023K4</c:v>
                </c:pt>
                <c:pt idx="64">
                  <c:v>2024K1</c:v>
                </c:pt>
                <c:pt idx="65">
                  <c:v>2024K2</c:v>
                </c:pt>
                <c:pt idx="66">
                  <c:v>2024K3</c:v>
                </c:pt>
                <c:pt idx="67">
                  <c:v>2024K4</c:v>
                </c:pt>
                <c:pt idx="68">
                  <c:v>2025K1</c:v>
                </c:pt>
                <c:pt idx="69">
                  <c:v>2025K2</c:v>
                </c:pt>
                <c:pt idx="70">
                  <c:v>2025K3</c:v>
                </c:pt>
                <c:pt idx="71">
                  <c:v>2025K4</c:v>
                </c:pt>
                <c:pt idx="72">
                  <c:v>2026K1</c:v>
                </c:pt>
              </c:strCache>
            </c:strRef>
          </c:cat>
          <c:val>
            <c:numRef>
              <c:f>'1 Utsläpp (kvartal)'!$D$50:$BX$50</c:f>
              <c:numCache>
                <c:formatCode>#,##0</c:formatCode>
                <c:ptCount val="73"/>
                <c:pt idx="0">
                  <c:v>186.6</c:v>
                </c:pt>
                <c:pt idx="1">
                  <c:v>200.88</c:v>
                </c:pt>
                <c:pt idx="2">
                  <c:v>196.23</c:v>
                </c:pt>
                <c:pt idx="3">
                  <c:v>195.44</c:v>
                </c:pt>
                <c:pt idx="4">
                  <c:v>146.1</c:v>
                </c:pt>
                <c:pt idx="5">
                  <c:v>141.02000000000001</c:v>
                </c:pt>
                <c:pt idx="6">
                  <c:v>144.32</c:v>
                </c:pt>
                <c:pt idx="7">
                  <c:v>213.61</c:v>
                </c:pt>
                <c:pt idx="8">
                  <c:v>228.88</c:v>
                </c:pt>
                <c:pt idx="9">
                  <c:v>211.68</c:v>
                </c:pt>
                <c:pt idx="10">
                  <c:v>206.04</c:v>
                </c:pt>
                <c:pt idx="11">
                  <c:v>235.35</c:v>
                </c:pt>
                <c:pt idx="12">
                  <c:v>244.9</c:v>
                </c:pt>
                <c:pt idx="13">
                  <c:v>205.7</c:v>
                </c:pt>
                <c:pt idx="14">
                  <c:v>215.15</c:v>
                </c:pt>
                <c:pt idx="15">
                  <c:v>223.05</c:v>
                </c:pt>
                <c:pt idx="16">
                  <c:v>252.91</c:v>
                </c:pt>
                <c:pt idx="17">
                  <c:v>206.42</c:v>
                </c:pt>
                <c:pt idx="18">
                  <c:v>213.4</c:v>
                </c:pt>
                <c:pt idx="19">
                  <c:v>238.34</c:v>
                </c:pt>
                <c:pt idx="20">
                  <c:v>225.47</c:v>
                </c:pt>
                <c:pt idx="21">
                  <c:v>212.95</c:v>
                </c:pt>
                <c:pt idx="22">
                  <c:v>226.72</c:v>
                </c:pt>
                <c:pt idx="23">
                  <c:v>217.72</c:v>
                </c:pt>
                <c:pt idx="24">
                  <c:v>244.68</c:v>
                </c:pt>
                <c:pt idx="25">
                  <c:v>219.04</c:v>
                </c:pt>
                <c:pt idx="26">
                  <c:v>225.3</c:v>
                </c:pt>
                <c:pt idx="27">
                  <c:v>249.22</c:v>
                </c:pt>
                <c:pt idx="28">
                  <c:v>237.59</c:v>
                </c:pt>
                <c:pt idx="29">
                  <c:v>225.23</c:v>
                </c:pt>
                <c:pt idx="30">
                  <c:v>217.94</c:v>
                </c:pt>
                <c:pt idx="31">
                  <c:v>240.88</c:v>
                </c:pt>
                <c:pt idx="32">
                  <c:v>241.84</c:v>
                </c:pt>
                <c:pt idx="33">
                  <c:v>220.7</c:v>
                </c:pt>
                <c:pt idx="34">
                  <c:v>229.81</c:v>
                </c:pt>
                <c:pt idx="35">
                  <c:v>231.58</c:v>
                </c:pt>
                <c:pt idx="36">
                  <c:v>243.6</c:v>
                </c:pt>
                <c:pt idx="37">
                  <c:v>234.84</c:v>
                </c:pt>
                <c:pt idx="38">
                  <c:v>229.19</c:v>
                </c:pt>
                <c:pt idx="39">
                  <c:v>227.71</c:v>
                </c:pt>
                <c:pt idx="40">
                  <c:v>245.53</c:v>
                </c:pt>
                <c:pt idx="41">
                  <c:v>211.2</c:v>
                </c:pt>
                <c:pt idx="42">
                  <c:v>216.73</c:v>
                </c:pt>
                <c:pt idx="43">
                  <c:v>212.22</c:v>
                </c:pt>
                <c:pt idx="44">
                  <c:v>218.78</c:v>
                </c:pt>
                <c:pt idx="45">
                  <c:v>219.58</c:v>
                </c:pt>
                <c:pt idx="46">
                  <c:v>228.83</c:v>
                </c:pt>
                <c:pt idx="47">
                  <c:v>234.56</c:v>
                </c:pt>
                <c:pt idx="48">
                  <c:v>237.35</c:v>
                </c:pt>
                <c:pt idx="49">
                  <c:v>216.67</c:v>
                </c:pt>
                <c:pt idx="50">
                  <c:v>218.32</c:v>
                </c:pt>
                <c:pt idx="51">
                  <c:v>227.98</c:v>
                </c:pt>
                <c:pt idx="52">
                  <c:v>223.44</c:v>
                </c:pt>
                <c:pt idx="53">
                  <c:v>218.53</c:v>
                </c:pt>
                <c:pt idx="54">
                  <c:v>230.69</c:v>
                </c:pt>
                <c:pt idx="55">
                  <c:v>218.56</c:v>
                </c:pt>
                <c:pt idx="56">
                  <c:v>222.89</c:v>
                </c:pt>
                <c:pt idx="57">
                  <c:v>200.8</c:v>
                </c:pt>
                <c:pt idx="58">
                  <c:v>199.72</c:v>
                </c:pt>
                <c:pt idx="59">
                  <c:v>206.73</c:v>
                </c:pt>
                <c:pt idx="60">
                  <c:v>205.4</c:v>
                </c:pt>
                <c:pt idx="61">
                  <c:v>179.89</c:v>
                </c:pt>
                <c:pt idx="62">
                  <c:v>193.95</c:v>
                </c:pt>
                <c:pt idx="63">
                  <c:v>221.84</c:v>
                </c:pt>
                <c:pt idx="64">
                  <c:v>223.36</c:v>
                </c:pt>
                <c:pt idx="65">
                  <c:v>204.67</c:v>
                </c:pt>
                <c:pt idx="66">
                  <c:v>202.33</c:v>
                </c:pt>
                <c:pt idx="67">
                  <c:v>210.31</c:v>
                </c:pt>
                <c:pt idx="68">
                  <c:v>225.64</c:v>
                </c:pt>
                <c:pt idx="69">
                  <c:v>217.64</c:v>
                </c:pt>
                <c:pt idx="70">
                  <c:v>223.42</c:v>
                </c:pt>
                <c:pt idx="71">
                  <c:v>230.12</c:v>
                </c:pt>
                <c:pt idx="72">
                  <c:v>233.65</c:v>
                </c:pt>
              </c:numCache>
            </c:numRef>
          </c:val>
          <c:smooth val="0"/>
          <c:extLst>
            <c:ext xmlns:c16="http://schemas.microsoft.com/office/drawing/2014/chart" uri="{C3380CC4-5D6E-409C-BE32-E72D297353CC}">
              <c16:uniqueId val="{00000001-866A-4FF1-B99B-C30F66AF6D32}"/>
            </c:ext>
          </c:extLst>
        </c:ser>
        <c:ser>
          <c:idx val="2"/>
          <c:order val="2"/>
          <c:tx>
            <c:strRef>
              <c:f>'1 Utsläpp (kvartal)'!$C$51</c:f>
              <c:strCache>
                <c:ptCount val="1"/>
                <c:pt idx="0">
                  <c:v>Tillverkningsindustri</c:v>
                </c:pt>
              </c:strCache>
            </c:strRef>
          </c:tx>
          <c:spPr>
            <a:ln w="25400" cap="rnd">
              <a:solidFill>
                <a:srgbClr val="F05A3C"/>
              </a:solidFill>
              <a:round/>
            </a:ln>
            <a:effectLst/>
          </c:spPr>
          <c:marker>
            <c:symbol val="none"/>
          </c:marker>
          <c:cat>
            <c:strRef>
              <c:f>'1 Utsläpp (kvartal)'!$D$48:$BX$48</c:f>
              <c:strCache>
                <c:ptCount val="73"/>
                <c:pt idx="0">
                  <c:v>2008K1</c:v>
                </c:pt>
                <c:pt idx="1">
                  <c:v>2008K2</c:v>
                </c:pt>
                <c:pt idx="2">
                  <c:v>2008K3</c:v>
                </c:pt>
                <c:pt idx="3">
                  <c:v>2008K4</c:v>
                </c:pt>
                <c:pt idx="4">
                  <c:v>2009K1</c:v>
                </c:pt>
                <c:pt idx="5">
                  <c:v>2009K2</c:v>
                </c:pt>
                <c:pt idx="6">
                  <c:v>2009K3</c:v>
                </c:pt>
                <c:pt idx="7">
                  <c:v>2009K4</c:v>
                </c:pt>
                <c:pt idx="8">
                  <c:v>2010K1</c:v>
                </c:pt>
                <c:pt idx="9">
                  <c:v>2010K2</c:v>
                </c:pt>
                <c:pt idx="10">
                  <c:v>2010K3</c:v>
                </c:pt>
                <c:pt idx="11">
                  <c:v>2010K4</c:v>
                </c:pt>
                <c:pt idx="12">
                  <c:v>2011K1</c:v>
                </c:pt>
                <c:pt idx="13">
                  <c:v>2011K2</c:v>
                </c:pt>
                <c:pt idx="14">
                  <c:v>2011K3</c:v>
                </c:pt>
                <c:pt idx="15">
                  <c:v>2011K4</c:v>
                </c:pt>
                <c:pt idx="16">
                  <c:v>2012K1</c:v>
                </c:pt>
                <c:pt idx="17">
                  <c:v>2012K2</c:v>
                </c:pt>
                <c:pt idx="18">
                  <c:v>2012K3</c:v>
                </c:pt>
                <c:pt idx="19">
                  <c:v>2012K4</c:v>
                </c:pt>
                <c:pt idx="20">
                  <c:v>2013K1</c:v>
                </c:pt>
                <c:pt idx="21">
                  <c:v>2013K2</c:v>
                </c:pt>
                <c:pt idx="22">
                  <c:v>2013K3</c:v>
                </c:pt>
                <c:pt idx="23">
                  <c:v>2013K4</c:v>
                </c:pt>
                <c:pt idx="24">
                  <c:v>2014K1</c:v>
                </c:pt>
                <c:pt idx="25">
                  <c:v>2014K2</c:v>
                </c:pt>
                <c:pt idx="26">
                  <c:v>2014K3</c:v>
                </c:pt>
                <c:pt idx="27">
                  <c:v>2014K4</c:v>
                </c:pt>
                <c:pt idx="28">
                  <c:v>2015K1</c:v>
                </c:pt>
                <c:pt idx="29">
                  <c:v>2015K2</c:v>
                </c:pt>
                <c:pt idx="30">
                  <c:v>2015K3</c:v>
                </c:pt>
                <c:pt idx="31">
                  <c:v>2015K4</c:v>
                </c:pt>
                <c:pt idx="32">
                  <c:v>2016K1</c:v>
                </c:pt>
                <c:pt idx="33">
                  <c:v>2016K2</c:v>
                </c:pt>
                <c:pt idx="34">
                  <c:v>2016K3</c:v>
                </c:pt>
                <c:pt idx="35">
                  <c:v>2016K4</c:v>
                </c:pt>
                <c:pt idx="36">
                  <c:v>2017K1</c:v>
                </c:pt>
                <c:pt idx="37">
                  <c:v>2017K2</c:v>
                </c:pt>
                <c:pt idx="38">
                  <c:v>2017K3</c:v>
                </c:pt>
                <c:pt idx="39">
                  <c:v>2017K4</c:v>
                </c:pt>
                <c:pt idx="40">
                  <c:v>2018K1</c:v>
                </c:pt>
                <c:pt idx="41">
                  <c:v>2018K2</c:v>
                </c:pt>
                <c:pt idx="42">
                  <c:v>2018K3</c:v>
                </c:pt>
                <c:pt idx="43">
                  <c:v>2018K4</c:v>
                </c:pt>
                <c:pt idx="44">
                  <c:v>2019K1</c:v>
                </c:pt>
                <c:pt idx="45">
                  <c:v>2019K2</c:v>
                </c:pt>
                <c:pt idx="46">
                  <c:v>2019K3</c:v>
                </c:pt>
                <c:pt idx="47">
                  <c:v>2019K4</c:v>
                </c:pt>
                <c:pt idx="49">
                  <c:v>2020K2</c:v>
                </c:pt>
                <c:pt idx="50">
                  <c:v>2020K3</c:v>
                </c:pt>
                <c:pt idx="51">
                  <c:v>2020K4</c:v>
                </c:pt>
                <c:pt idx="52">
                  <c:v>2021K1</c:v>
                </c:pt>
                <c:pt idx="53">
                  <c:v>2021K2</c:v>
                </c:pt>
                <c:pt idx="54">
                  <c:v>2021K3</c:v>
                </c:pt>
                <c:pt idx="55">
                  <c:v>2021K4</c:v>
                </c:pt>
                <c:pt idx="56">
                  <c:v>2022K1</c:v>
                </c:pt>
                <c:pt idx="57">
                  <c:v>2022K2</c:v>
                </c:pt>
                <c:pt idx="58">
                  <c:v>2022K3</c:v>
                </c:pt>
                <c:pt idx="59">
                  <c:v>2022K4</c:v>
                </c:pt>
                <c:pt idx="60">
                  <c:v>2023K1</c:v>
                </c:pt>
                <c:pt idx="61">
                  <c:v>2023K2</c:v>
                </c:pt>
                <c:pt idx="62">
                  <c:v>2023K3</c:v>
                </c:pt>
                <c:pt idx="63">
                  <c:v>2023K4</c:v>
                </c:pt>
                <c:pt idx="64">
                  <c:v>2024K1</c:v>
                </c:pt>
                <c:pt idx="65">
                  <c:v>2024K2</c:v>
                </c:pt>
                <c:pt idx="66">
                  <c:v>2024K3</c:v>
                </c:pt>
                <c:pt idx="67">
                  <c:v>2024K4</c:v>
                </c:pt>
                <c:pt idx="68">
                  <c:v>2025K1</c:v>
                </c:pt>
                <c:pt idx="69">
                  <c:v>2025K2</c:v>
                </c:pt>
                <c:pt idx="70">
                  <c:v>2025K3</c:v>
                </c:pt>
                <c:pt idx="71">
                  <c:v>2025K4</c:v>
                </c:pt>
                <c:pt idx="72">
                  <c:v>2026K1</c:v>
                </c:pt>
              </c:strCache>
            </c:strRef>
          </c:cat>
          <c:val>
            <c:numRef>
              <c:f>'1 Utsläpp (kvartal)'!$D$51:$BX$51</c:f>
              <c:numCache>
                <c:formatCode>#,##0</c:formatCode>
                <c:ptCount val="73"/>
                <c:pt idx="0">
                  <c:v>4583.18</c:v>
                </c:pt>
                <c:pt idx="1">
                  <c:v>4421.17</c:v>
                </c:pt>
                <c:pt idx="2">
                  <c:v>4312.45</c:v>
                </c:pt>
                <c:pt idx="3">
                  <c:v>4981.37</c:v>
                </c:pt>
                <c:pt idx="4">
                  <c:v>3932.13</c:v>
                </c:pt>
                <c:pt idx="5">
                  <c:v>3580.51</c:v>
                </c:pt>
                <c:pt idx="6">
                  <c:v>3131.57</c:v>
                </c:pt>
                <c:pt idx="7">
                  <c:v>3965.21</c:v>
                </c:pt>
                <c:pt idx="8">
                  <c:v>4672.1099999999997</c:v>
                </c:pt>
                <c:pt idx="9">
                  <c:v>4376.1899999999996</c:v>
                </c:pt>
                <c:pt idx="10">
                  <c:v>4030.04</c:v>
                </c:pt>
                <c:pt idx="11">
                  <c:v>4545.1499999999996</c:v>
                </c:pt>
                <c:pt idx="12">
                  <c:v>4436.2700000000004</c:v>
                </c:pt>
                <c:pt idx="13">
                  <c:v>4159.76</c:v>
                </c:pt>
                <c:pt idx="14">
                  <c:v>3892.08</c:v>
                </c:pt>
                <c:pt idx="15">
                  <c:v>4131.57</c:v>
                </c:pt>
                <c:pt idx="16">
                  <c:v>4210.68</c:v>
                </c:pt>
                <c:pt idx="17">
                  <c:v>3970.41</c:v>
                </c:pt>
                <c:pt idx="18">
                  <c:v>3556.86</c:v>
                </c:pt>
                <c:pt idx="19">
                  <c:v>4101.07</c:v>
                </c:pt>
                <c:pt idx="20">
                  <c:v>3760.14</c:v>
                </c:pt>
                <c:pt idx="21">
                  <c:v>3743.54</c:v>
                </c:pt>
                <c:pt idx="22">
                  <c:v>3564.6</c:v>
                </c:pt>
                <c:pt idx="23">
                  <c:v>3788.22</c:v>
                </c:pt>
                <c:pt idx="24">
                  <c:v>3716.45</c:v>
                </c:pt>
                <c:pt idx="25">
                  <c:v>3654.75</c:v>
                </c:pt>
                <c:pt idx="26">
                  <c:v>3510.44</c:v>
                </c:pt>
                <c:pt idx="27">
                  <c:v>3834.51</c:v>
                </c:pt>
                <c:pt idx="28">
                  <c:v>3740.97</c:v>
                </c:pt>
                <c:pt idx="29">
                  <c:v>4066.29</c:v>
                </c:pt>
                <c:pt idx="30">
                  <c:v>3580.03</c:v>
                </c:pt>
                <c:pt idx="31">
                  <c:v>3603.12</c:v>
                </c:pt>
                <c:pt idx="32">
                  <c:v>3815.82</c:v>
                </c:pt>
                <c:pt idx="33">
                  <c:v>3751.77</c:v>
                </c:pt>
                <c:pt idx="34">
                  <c:v>3713.08</c:v>
                </c:pt>
                <c:pt idx="35">
                  <c:v>3985.79</c:v>
                </c:pt>
                <c:pt idx="36">
                  <c:v>3791.99</c:v>
                </c:pt>
                <c:pt idx="37">
                  <c:v>3725.25</c:v>
                </c:pt>
                <c:pt idx="38">
                  <c:v>3614.53</c:v>
                </c:pt>
                <c:pt idx="39">
                  <c:v>3925.54</c:v>
                </c:pt>
                <c:pt idx="40">
                  <c:v>3852.98</c:v>
                </c:pt>
                <c:pt idx="41">
                  <c:v>3811.37</c:v>
                </c:pt>
                <c:pt idx="42">
                  <c:v>3547.33</c:v>
                </c:pt>
                <c:pt idx="43">
                  <c:v>3867.15</c:v>
                </c:pt>
                <c:pt idx="44">
                  <c:v>3822.95</c:v>
                </c:pt>
                <c:pt idx="45">
                  <c:v>3828</c:v>
                </c:pt>
                <c:pt idx="46">
                  <c:v>3725.99</c:v>
                </c:pt>
                <c:pt idx="47">
                  <c:v>3703.24</c:v>
                </c:pt>
                <c:pt idx="48">
                  <c:v>3982.37</c:v>
                </c:pt>
                <c:pt idx="49">
                  <c:v>3157.11</c:v>
                </c:pt>
                <c:pt idx="50">
                  <c:v>2794.97</c:v>
                </c:pt>
                <c:pt idx="51">
                  <c:v>3152.81</c:v>
                </c:pt>
                <c:pt idx="52">
                  <c:v>3462.3</c:v>
                </c:pt>
                <c:pt idx="53">
                  <c:v>3714.27</c:v>
                </c:pt>
                <c:pt idx="54">
                  <c:v>3363.62</c:v>
                </c:pt>
                <c:pt idx="55">
                  <c:v>3736.6</c:v>
                </c:pt>
                <c:pt idx="56">
                  <c:v>3778.4</c:v>
                </c:pt>
                <c:pt idx="57">
                  <c:v>3008.18</c:v>
                </c:pt>
                <c:pt idx="58">
                  <c:v>3452.22</c:v>
                </c:pt>
                <c:pt idx="59">
                  <c:v>3657.88</c:v>
                </c:pt>
                <c:pt idx="60">
                  <c:v>3544.38</c:v>
                </c:pt>
                <c:pt idx="61">
                  <c:v>3581.64</c:v>
                </c:pt>
                <c:pt idx="62">
                  <c:v>3238.38</c:v>
                </c:pt>
                <c:pt idx="63">
                  <c:v>3270.2</c:v>
                </c:pt>
                <c:pt idx="64">
                  <c:v>3539.96</c:v>
                </c:pt>
                <c:pt idx="65">
                  <c:v>3437.08</c:v>
                </c:pt>
                <c:pt idx="66">
                  <c:v>3314.69</c:v>
                </c:pt>
                <c:pt idx="67">
                  <c:v>3344.55</c:v>
                </c:pt>
                <c:pt idx="68">
                  <c:v>3334.82</c:v>
                </c:pt>
                <c:pt idx="69">
                  <c:v>3303.9</c:v>
                </c:pt>
                <c:pt idx="70">
                  <c:v>3199.09</c:v>
                </c:pt>
                <c:pt idx="71">
                  <c:v>3298.81</c:v>
                </c:pt>
                <c:pt idx="72">
                  <c:v>3283.29</c:v>
                </c:pt>
              </c:numCache>
            </c:numRef>
          </c:val>
          <c:smooth val="0"/>
          <c:extLst>
            <c:ext xmlns:c16="http://schemas.microsoft.com/office/drawing/2014/chart" uri="{C3380CC4-5D6E-409C-BE32-E72D297353CC}">
              <c16:uniqueId val="{00000002-866A-4FF1-B99B-C30F66AF6D32}"/>
            </c:ext>
          </c:extLst>
        </c:ser>
        <c:ser>
          <c:idx val="3"/>
          <c:order val="3"/>
          <c:tx>
            <c:strRef>
              <c:f>'1 Utsläpp (kvartal)'!$C$52</c:f>
              <c:strCache>
                <c:ptCount val="1"/>
                <c:pt idx="0">
                  <c:v>El, gas och värmeverk samt vatten, avlopp och avfall</c:v>
                </c:pt>
              </c:strCache>
            </c:strRef>
          </c:tx>
          <c:spPr>
            <a:ln w="25400" cap="rnd">
              <a:solidFill>
                <a:srgbClr val="878782"/>
              </a:solidFill>
              <a:round/>
            </a:ln>
            <a:effectLst/>
          </c:spPr>
          <c:marker>
            <c:symbol val="none"/>
          </c:marker>
          <c:cat>
            <c:strRef>
              <c:f>'1 Utsläpp (kvartal)'!$D$48:$BX$48</c:f>
              <c:strCache>
                <c:ptCount val="73"/>
                <c:pt idx="0">
                  <c:v>2008K1</c:v>
                </c:pt>
                <c:pt idx="1">
                  <c:v>2008K2</c:v>
                </c:pt>
                <c:pt idx="2">
                  <c:v>2008K3</c:v>
                </c:pt>
                <c:pt idx="3">
                  <c:v>2008K4</c:v>
                </c:pt>
                <c:pt idx="4">
                  <c:v>2009K1</c:v>
                </c:pt>
                <c:pt idx="5">
                  <c:v>2009K2</c:v>
                </c:pt>
                <c:pt idx="6">
                  <c:v>2009K3</c:v>
                </c:pt>
                <c:pt idx="7">
                  <c:v>2009K4</c:v>
                </c:pt>
                <c:pt idx="8">
                  <c:v>2010K1</c:v>
                </c:pt>
                <c:pt idx="9">
                  <c:v>2010K2</c:v>
                </c:pt>
                <c:pt idx="10">
                  <c:v>2010K3</c:v>
                </c:pt>
                <c:pt idx="11">
                  <c:v>2010K4</c:v>
                </c:pt>
                <c:pt idx="12">
                  <c:v>2011K1</c:v>
                </c:pt>
                <c:pt idx="13">
                  <c:v>2011K2</c:v>
                </c:pt>
                <c:pt idx="14">
                  <c:v>2011K3</c:v>
                </c:pt>
                <c:pt idx="15">
                  <c:v>2011K4</c:v>
                </c:pt>
                <c:pt idx="16">
                  <c:v>2012K1</c:v>
                </c:pt>
                <c:pt idx="17">
                  <c:v>2012K2</c:v>
                </c:pt>
                <c:pt idx="18">
                  <c:v>2012K3</c:v>
                </c:pt>
                <c:pt idx="19">
                  <c:v>2012K4</c:v>
                </c:pt>
                <c:pt idx="20">
                  <c:v>2013K1</c:v>
                </c:pt>
                <c:pt idx="21">
                  <c:v>2013K2</c:v>
                </c:pt>
                <c:pt idx="22">
                  <c:v>2013K3</c:v>
                </c:pt>
                <c:pt idx="23">
                  <c:v>2013K4</c:v>
                </c:pt>
                <c:pt idx="24">
                  <c:v>2014K1</c:v>
                </c:pt>
                <c:pt idx="25">
                  <c:v>2014K2</c:v>
                </c:pt>
                <c:pt idx="26">
                  <c:v>2014K3</c:v>
                </c:pt>
                <c:pt idx="27">
                  <c:v>2014K4</c:v>
                </c:pt>
                <c:pt idx="28">
                  <c:v>2015K1</c:v>
                </c:pt>
                <c:pt idx="29">
                  <c:v>2015K2</c:v>
                </c:pt>
                <c:pt idx="30">
                  <c:v>2015K3</c:v>
                </c:pt>
                <c:pt idx="31">
                  <c:v>2015K4</c:v>
                </c:pt>
                <c:pt idx="32">
                  <c:v>2016K1</c:v>
                </c:pt>
                <c:pt idx="33">
                  <c:v>2016K2</c:v>
                </c:pt>
                <c:pt idx="34">
                  <c:v>2016K3</c:v>
                </c:pt>
                <c:pt idx="35">
                  <c:v>2016K4</c:v>
                </c:pt>
                <c:pt idx="36">
                  <c:v>2017K1</c:v>
                </c:pt>
                <c:pt idx="37">
                  <c:v>2017K2</c:v>
                </c:pt>
                <c:pt idx="38">
                  <c:v>2017K3</c:v>
                </c:pt>
                <c:pt idx="39">
                  <c:v>2017K4</c:v>
                </c:pt>
                <c:pt idx="40">
                  <c:v>2018K1</c:v>
                </c:pt>
                <c:pt idx="41">
                  <c:v>2018K2</c:v>
                </c:pt>
                <c:pt idx="42">
                  <c:v>2018K3</c:v>
                </c:pt>
                <c:pt idx="43">
                  <c:v>2018K4</c:v>
                </c:pt>
                <c:pt idx="44">
                  <c:v>2019K1</c:v>
                </c:pt>
                <c:pt idx="45">
                  <c:v>2019K2</c:v>
                </c:pt>
                <c:pt idx="46">
                  <c:v>2019K3</c:v>
                </c:pt>
                <c:pt idx="47">
                  <c:v>2019K4</c:v>
                </c:pt>
                <c:pt idx="49">
                  <c:v>2020K2</c:v>
                </c:pt>
                <c:pt idx="50">
                  <c:v>2020K3</c:v>
                </c:pt>
                <c:pt idx="51">
                  <c:v>2020K4</c:v>
                </c:pt>
                <c:pt idx="52">
                  <c:v>2021K1</c:v>
                </c:pt>
                <c:pt idx="53">
                  <c:v>2021K2</c:v>
                </c:pt>
                <c:pt idx="54">
                  <c:v>2021K3</c:v>
                </c:pt>
                <c:pt idx="55">
                  <c:v>2021K4</c:v>
                </c:pt>
                <c:pt idx="56">
                  <c:v>2022K1</c:v>
                </c:pt>
                <c:pt idx="57">
                  <c:v>2022K2</c:v>
                </c:pt>
                <c:pt idx="58">
                  <c:v>2022K3</c:v>
                </c:pt>
                <c:pt idx="59">
                  <c:v>2022K4</c:v>
                </c:pt>
                <c:pt idx="60">
                  <c:v>2023K1</c:v>
                </c:pt>
                <c:pt idx="61">
                  <c:v>2023K2</c:v>
                </c:pt>
                <c:pt idx="62">
                  <c:v>2023K3</c:v>
                </c:pt>
                <c:pt idx="63">
                  <c:v>2023K4</c:v>
                </c:pt>
                <c:pt idx="64">
                  <c:v>2024K1</c:v>
                </c:pt>
                <c:pt idx="65">
                  <c:v>2024K2</c:v>
                </c:pt>
                <c:pt idx="66">
                  <c:v>2024K3</c:v>
                </c:pt>
                <c:pt idx="67">
                  <c:v>2024K4</c:v>
                </c:pt>
                <c:pt idx="68">
                  <c:v>2025K1</c:v>
                </c:pt>
                <c:pt idx="69">
                  <c:v>2025K2</c:v>
                </c:pt>
                <c:pt idx="70">
                  <c:v>2025K3</c:v>
                </c:pt>
                <c:pt idx="71">
                  <c:v>2025K4</c:v>
                </c:pt>
                <c:pt idx="72">
                  <c:v>2026K1</c:v>
                </c:pt>
              </c:strCache>
            </c:strRef>
          </c:cat>
          <c:val>
            <c:numRef>
              <c:f>'1 Utsläpp (kvartal)'!$D$52:$BX$52</c:f>
              <c:numCache>
                <c:formatCode>#,##0</c:formatCode>
                <c:ptCount val="73"/>
                <c:pt idx="0">
                  <c:v>3258.83</c:v>
                </c:pt>
                <c:pt idx="1">
                  <c:v>2147.8200000000002</c:v>
                </c:pt>
                <c:pt idx="2">
                  <c:v>1835.45</c:v>
                </c:pt>
                <c:pt idx="3">
                  <c:v>3126.56</c:v>
                </c:pt>
                <c:pt idx="4">
                  <c:v>3564.12</c:v>
                </c:pt>
                <c:pt idx="5">
                  <c:v>2073.83</c:v>
                </c:pt>
                <c:pt idx="6">
                  <c:v>1543.26</c:v>
                </c:pt>
                <c:pt idx="7">
                  <c:v>3427.01</c:v>
                </c:pt>
                <c:pt idx="8">
                  <c:v>4898.49</c:v>
                </c:pt>
                <c:pt idx="9">
                  <c:v>2490.69</c:v>
                </c:pt>
                <c:pt idx="10">
                  <c:v>1595.05</c:v>
                </c:pt>
                <c:pt idx="11">
                  <c:v>4078.75</c:v>
                </c:pt>
                <c:pt idx="12">
                  <c:v>4291.6499999999996</c:v>
                </c:pt>
                <c:pt idx="13">
                  <c:v>2188.77</c:v>
                </c:pt>
                <c:pt idx="14">
                  <c:v>1545.99</c:v>
                </c:pt>
                <c:pt idx="15">
                  <c:v>2777.65</c:v>
                </c:pt>
                <c:pt idx="16">
                  <c:v>3688.84</c:v>
                </c:pt>
                <c:pt idx="17">
                  <c:v>1998.91</c:v>
                </c:pt>
                <c:pt idx="18">
                  <c:v>1469.36</c:v>
                </c:pt>
                <c:pt idx="19">
                  <c:v>2926.69</c:v>
                </c:pt>
                <c:pt idx="20">
                  <c:v>3700.19</c:v>
                </c:pt>
                <c:pt idx="21">
                  <c:v>1948.25</c:v>
                </c:pt>
                <c:pt idx="22">
                  <c:v>1501.59</c:v>
                </c:pt>
                <c:pt idx="23">
                  <c:v>2447.9499999999998</c:v>
                </c:pt>
                <c:pt idx="24">
                  <c:v>2810.51</c:v>
                </c:pt>
                <c:pt idx="25">
                  <c:v>1858.44</c:v>
                </c:pt>
                <c:pt idx="26">
                  <c:v>1372.53</c:v>
                </c:pt>
                <c:pt idx="27">
                  <c:v>2452.4899999999998</c:v>
                </c:pt>
                <c:pt idx="28">
                  <c:v>2937.92</c:v>
                </c:pt>
                <c:pt idx="29">
                  <c:v>1672.57</c:v>
                </c:pt>
                <c:pt idx="30">
                  <c:v>1211.76</c:v>
                </c:pt>
                <c:pt idx="31">
                  <c:v>2388.77</c:v>
                </c:pt>
                <c:pt idx="32">
                  <c:v>3123.02</c:v>
                </c:pt>
                <c:pt idx="33">
                  <c:v>1779.98</c:v>
                </c:pt>
                <c:pt idx="34">
                  <c:v>1358.25</c:v>
                </c:pt>
                <c:pt idx="35">
                  <c:v>2444.9899999999998</c:v>
                </c:pt>
                <c:pt idx="36">
                  <c:v>2632.93</c:v>
                </c:pt>
                <c:pt idx="37">
                  <c:v>1767.62</c:v>
                </c:pt>
                <c:pt idx="38">
                  <c:v>1527.37</c:v>
                </c:pt>
                <c:pt idx="39">
                  <c:v>2335.52</c:v>
                </c:pt>
                <c:pt idx="40">
                  <c:v>2894.11</c:v>
                </c:pt>
                <c:pt idx="41">
                  <c:v>1648.73</c:v>
                </c:pt>
                <c:pt idx="42">
                  <c:v>1411.5</c:v>
                </c:pt>
                <c:pt idx="43">
                  <c:v>2408.6799999999998</c:v>
                </c:pt>
                <c:pt idx="44">
                  <c:v>2663.45</c:v>
                </c:pt>
                <c:pt idx="45">
                  <c:v>1347.12</c:v>
                </c:pt>
                <c:pt idx="46">
                  <c:v>1270.99</c:v>
                </c:pt>
                <c:pt idx="47">
                  <c:v>1909.02</c:v>
                </c:pt>
                <c:pt idx="48">
                  <c:v>1971.12</c:v>
                </c:pt>
                <c:pt idx="49">
                  <c:v>1536.83</c:v>
                </c:pt>
                <c:pt idx="50">
                  <c:v>1362.52</c:v>
                </c:pt>
                <c:pt idx="51">
                  <c:v>1878.02</c:v>
                </c:pt>
                <c:pt idx="52">
                  <c:v>2192.0100000000002</c:v>
                </c:pt>
                <c:pt idx="53">
                  <c:v>1657.98</c:v>
                </c:pt>
                <c:pt idx="54">
                  <c:v>1375.44</c:v>
                </c:pt>
                <c:pt idx="55">
                  <c:v>2165.34</c:v>
                </c:pt>
                <c:pt idx="56">
                  <c:v>2008.48</c:v>
                </c:pt>
                <c:pt idx="57">
                  <c:v>1644.61</c:v>
                </c:pt>
                <c:pt idx="58">
                  <c:v>1317.33</c:v>
                </c:pt>
                <c:pt idx="59">
                  <c:v>2052.71</c:v>
                </c:pt>
                <c:pt idx="60">
                  <c:v>1910.87</c:v>
                </c:pt>
                <c:pt idx="61">
                  <c:v>1509.78</c:v>
                </c:pt>
                <c:pt idx="62">
                  <c:v>1279.99</c:v>
                </c:pt>
                <c:pt idx="63">
                  <c:v>1883.49</c:v>
                </c:pt>
                <c:pt idx="64">
                  <c:v>2112.17</c:v>
                </c:pt>
                <c:pt idx="65">
                  <c:v>1592</c:v>
                </c:pt>
                <c:pt idx="66">
                  <c:v>1141.4100000000001</c:v>
                </c:pt>
                <c:pt idx="67">
                  <c:v>1677.11</c:v>
                </c:pt>
                <c:pt idx="68">
                  <c:v>1942.99</c:v>
                </c:pt>
                <c:pt idx="69">
                  <c:v>1541.92</c:v>
                </c:pt>
                <c:pt idx="70">
                  <c:v>1187.8599999999999</c:v>
                </c:pt>
                <c:pt idx="71">
                  <c:v>1866.03</c:v>
                </c:pt>
                <c:pt idx="72">
                  <c:v>2146.2199999999998</c:v>
                </c:pt>
              </c:numCache>
            </c:numRef>
          </c:val>
          <c:smooth val="0"/>
          <c:extLst>
            <c:ext xmlns:c16="http://schemas.microsoft.com/office/drawing/2014/chart" uri="{C3380CC4-5D6E-409C-BE32-E72D297353CC}">
              <c16:uniqueId val="{00000003-866A-4FF1-B99B-C30F66AF6D32}"/>
            </c:ext>
          </c:extLst>
        </c:ser>
        <c:ser>
          <c:idx val="4"/>
          <c:order val="4"/>
          <c:tx>
            <c:strRef>
              <c:f>'1 Utsläpp (kvartal)'!$C$53</c:f>
              <c:strCache>
                <c:ptCount val="1"/>
                <c:pt idx="0">
                  <c:v>Byggverksamhet</c:v>
                </c:pt>
              </c:strCache>
            </c:strRef>
          </c:tx>
          <c:spPr>
            <a:ln w="25400" cap="rnd">
              <a:solidFill>
                <a:srgbClr val="FFB309"/>
              </a:solidFill>
              <a:round/>
            </a:ln>
            <a:effectLst/>
          </c:spPr>
          <c:marker>
            <c:symbol val="none"/>
          </c:marker>
          <c:cat>
            <c:strRef>
              <c:f>'1 Utsläpp (kvartal)'!$D$48:$BX$48</c:f>
              <c:strCache>
                <c:ptCount val="73"/>
                <c:pt idx="0">
                  <c:v>2008K1</c:v>
                </c:pt>
                <c:pt idx="1">
                  <c:v>2008K2</c:v>
                </c:pt>
                <c:pt idx="2">
                  <c:v>2008K3</c:v>
                </c:pt>
                <c:pt idx="3">
                  <c:v>2008K4</c:v>
                </c:pt>
                <c:pt idx="4">
                  <c:v>2009K1</c:v>
                </c:pt>
                <c:pt idx="5">
                  <c:v>2009K2</c:v>
                </c:pt>
                <c:pt idx="6">
                  <c:v>2009K3</c:v>
                </c:pt>
                <c:pt idx="7">
                  <c:v>2009K4</c:v>
                </c:pt>
                <c:pt idx="8">
                  <c:v>2010K1</c:v>
                </c:pt>
                <c:pt idx="9">
                  <c:v>2010K2</c:v>
                </c:pt>
                <c:pt idx="10">
                  <c:v>2010K3</c:v>
                </c:pt>
                <c:pt idx="11">
                  <c:v>2010K4</c:v>
                </c:pt>
                <c:pt idx="12">
                  <c:v>2011K1</c:v>
                </c:pt>
                <c:pt idx="13">
                  <c:v>2011K2</c:v>
                </c:pt>
                <c:pt idx="14">
                  <c:v>2011K3</c:v>
                </c:pt>
                <c:pt idx="15">
                  <c:v>2011K4</c:v>
                </c:pt>
                <c:pt idx="16">
                  <c:v>2012K1</c:v>
                </c:pt>
                <c:pt idx="17">
                  <c:v>2012K2</c:v>
                </c:pt>
                <c:pt idx="18">
                  <c:v>2012K3</c:v>
                </c:pt>
                <c:pt idx="19">
                  <c:v>2012K4</c:v>
                </c:pt>
                <c:pt idx="20">
                  <c:v>2013K1</c:v>
                </c:pt>
                <c:pt idx="21">
                  <c:v>2013K2</c:v>
                </c:pt>
                <c:pt idx="22">
                  <c:v>2013K3</c:v>
                </c:pt>
                <c:pt idx="23">
                  <c:v>2013K4</c:v>
                </c:pt>
                <c:pt idx="24">
                  <c:v>2014K1</c:v>
                </c:pt>
                <c:pt idx="25">
                  <c:v>2014K2</c:v>
                </c:pt>
                <c:pt idx="26">
                  <c:v>2014K3</c:v>
                </c:pt>
                <c:pt idx="27">
                  <c:v>2014K4</c:v>
                </c:pt>
                <c:pt idx="28">
                  <c:v>2015K1</c:v>
                </c:pt>
                <c:pt idx="29">
                  <c:v>2015K2</c:v>
                </c:pt>
                <c:pt idx="30">
                  <c:v>2015K3</c:v>
                </c:pt>
                <c:pt idx="31">
                  <c:v>2015K4</c:v>
                </c:pt>
                <c:pt idx="32">
                  <c:v>2016K1</c:v>
                </c:pt>
                <c:pt idx="33">
                  <c:v>2016K2</c:v>
                </c:pt>
                <c:pt idx="34">
                  <c:v>2016K3</c:v>
                </c:pt>
                <c:pt idx="35">
                  <c:v>2016K4</c:v>
                </c:pt>
                <c:pt idx="36">
                  <c:v>2017K1</c:v>
                </c:pt>
                <c:pt idx="37">
                  <c:v>2017K2</c:v>
                </c:pt>
                <c:pt idx="38">
                  <c:v>2017K3</c:v>
                </c:pt>
                <c:pt idx="39">
                  <c:v>2017K4</c:v>
                </c:pt>
                <c:pt idx="40">
                  <c:v>2018K1</c:v>
                </c:pt>
                <c:pt idx="41">
                  <c:v>2018K2</c:v>
                </c:pt>
                <c:pt idx="42">
                  <c:v>2018K3</c:v>
                </c:pt>
                <c:pt idx="43">
                  <c:v>2018K4</c:v>
                </c:pt>
                <c:pt idx="44">
                  <c:v>2019K1</c:v>
                </c:pt>
                <c:pt idx="45">
                  <c:v>2019K2</c:v>
                </c:pt>
                <c:pt idx="46">
                  <c:v>2019K3</c:v>
                </c:pt>
                <c:pt idx="47">
                  <c:v>2019K4</c:v>
                </c:pt>
                <c:pt idx="49">
                  <c:v>2020K2</c:v>
                </c:pt>
                <c:pt idx="50">
                  <c:v>2020K3</c:v>
                </c:pt>
                <c:pt idx="51">
                  <c:v>2020K4</c:v>
                </c:pt>
                <c:pt idx="52">
                  <c:v>2021K1</c:v>
                </c:pt>
                <c:pt idx="53">
                  <c:v>2021K2</c:v>
                </c:pt>
                <c:pt idx="54">
                  <c:v>2021K3</c:v>
                </c:pt>
                <c:pt idx="55">
                  <c:v>2021K4</c:v>
                </c:pt>
                <c:pt idx="56">
                  <c:v>2022K1</c:v>
                </c:pt>
                <c:pt idx="57">
                  <c:v>2022K2</c:v>
                </c:pt>
                <c:pt idx="58">
                  <c:v>2022K3</c:v>
                </c:pt>
                <c:pt idx="59">
                  <c:v>2022K4</c:v>
                </c:pt>
                <c:pt idx="60">
                  <c:v>2023K1</c:v>
                </c:pt>
                <c:pt idx="61">
                  <c:v>2023K2</c:v>
                </c:pt>
                <c:pt idx="62">
                  <c:v>2023K3</c:v>
                </c:pt>
                <c:pt idx="63">
                  <c:v>2023K4</c:v>
                </c:pt>
                <c:pt idx="64">
                  <c:v>2024K1</c:v>
                </c:pt>
                <c:pt idx="65">
                  <c:v>2024K2</c:v>
                </c:pt>
                <c:pt idx="66">
                  <c:v>2024K3</c:v>
                </c:pt>
                <c:pt idx="67">
                  <c:v>2024K4</c:v>
                </c:pt>
                <c:pt idx="68">
                  <c:v>2025K1</c:v>
                </c:pt>
                <c:pt idx="69">
                  <c:v>2025K2</c:v>
                </c:pt>
                <c:pt idx="70">
                  <c:v>2025K3</c:v>
                </c:pt>
                <c:pt idx="71">
                  <c:v>2025K4</c:v>
                </c:pt>
                <c:pt idx="72">
                  <c:v>2026K1</c:v>
                </c:pt>
              </c:strCache>
            </c:strRef>
          </c:cat>
          <c:val>
            <c:numRef>
              <c:f>'1 Utsläpp (kvartal)'!$D$53:$BX$53</c:f>
              <c:numCache>
                <c:formatCode>#,##0</c:formatCode>
                <c:ptCount val="73"/>
                <c:pt idx="0">
                  <c:v>438.64</c:v>
                </c:pt>
                <c:pt idx="1">
                  <c:v>469.91</c:v>
                </c:pt>
                <c:pt idx="2">
                  <c:v>459.26</c:v>
                </c:pt>
                <c:pt idx="3">
                  <c:v>478.67</c:v>
                </c:pt>
                <c:pt idx="4">
                  <c:v>446.35</c:v>
                </c:pt>
                <c:pt idx="5">
                  <c:v>462.74</c:v>
                </c:pt>
                <c:pt idx="6">
                  <c:v>460.72</c:v>
                </c:pt>
                <c:pt idx="7">
                  <c:v>474.24</c:v>
                </c:pt>
                <c:pt idx="8">
                  <c:v>474.83</c:v>
                </c:pt>
                <c:pt idx="9">
                  <c:v>474.11</c:v>
                </c:pt>
                <c:pt idx="10">
                  <c:v>481.76</c:v>
                </c:pt>
                <c:pt idx="11">
                  <c:v>527.36</c:v>
                </c:pt>
                <c:pt idx="12">
                  <c:v>482.72</c:v>
                </c:pt>
                <c:pt idx="13">
                  <c:v>500.69</c:v>
                </c:pt>
                <c:pt idx="14">
                  <c:v>495.25</c:v>
                </c:pt>
                <c:pt idx="15">
                  <c:v>501.26</c:v>
                </c:pt>
                <c:pt idx="16">
                  <c:v>480.47</c:v>
                </c:pt>
                <c:pt idx="17">
                  <c:v>469.16</c:v>
                </c:pt>
                <c:pt idx="18">
                  <c:v>477.33</c:v>
                </c:pt>
                <c:pt idx="19">
                  <c:v>492.13</c:v>
                </c:pt>
                <c:pt idx="20">
                  <c:v>461.77</c:v>
                </c:pt>
                <c:pt idx="21">
                  <c:v>474.05</c:v>
                </c:pt>
                <c:pt idx="22">
                  <c:v>477.43</c:v>
                </c:pt>
                <c:pt idx="23">
                  <c:v>476.32</c:v>
                </c:pt>
                <c:pt idx="24">
                  <c:v>442.02</c:v>
                </c:pt>
                <c:pt idx="25">
                  <c:v>449.32</c:v>
                </c:pt>
                <c:pt idx="26">
                  <c:v>459.63</c:v>
                </c:pt>
                <c:pt idx="27">
                  <c:v>466.66</c:v>
                </c:pt>
                <c:pt idx="28">
                  <c:v>448.56</c:v>
                </c:pt>
                <c:pt idx="29">
                  <c:v>469.71</c:v>
                </c:pt>
                <c:pt idx="30">
                  <c:v>465.49</c:v>
                </c:pt>
                <c:pt idx="31">
                  <c:v>483.16</c:v>
                </c:pt>
                <c:pt idx="32">
                  <c:v>437.74</c:v>
                </c:pt>
                <c:pt idx="33">
                  <c:v>464.13</c:v>
                </c:pt>
                <c:pt idx="34">
                  <c:v>473.05</c:v>
                </c:pt>
                <c:pt idx="35">
                  <c:v>492.61</c:v>
                </c:pt>
                <c:pt idx="36">
                  <c:v>416.21</c:v>
                </c:pt>
                <c:pt idx="37">
                  <c:v>454.01</c:v>
                </c:pt>
                <c:pt idx="38">
                  <c:v>455.23</c:v>
                </c:pt>
                <c:pt idx="39">
                  <c:v>445.4</c:v>
                </c:pt>
                <c:pt idx="40">
                  <c:v>402.64</c:v>
                </c:pt>
                <c:pt idx="41">
                  <c:v>453.2</c:v>
                </c:pt>
                <c:pt idx="42">
                  <c:v>457.04</c:v>
                </c:pt>
                <c:pt idx="43">
                  <c:v>437.45</c:v>
                </c:pt>
                <c:pt idx="44">
                  <c:v>418.3</c:v>
                </c:pt>
                <c:pt idx="45">
                  <c:v>471.16</c:v>
                </c:pt>
                <c:pt idx="46">
                  <c:v>474.97</c:v>
                </c:pt>
                <c:pt idx="47">
                  <c:v>454.61</c:v>
                </c:pt>
                <c:pt idx="48">
                  <c:v>440.25</c:v>
                </c:pt>
                <c:pt idx="49">
                  <c:v>439.45</c:v>
                </c:pt>
                <c:pt idx="50">
                  <c:v>467.22</c:v>
                </c:pt>
                <c:pt idx="51">
                  <c:v>471.95</c:v>
                </c:pt>
                <c:pt idx="52">
                  <c:v>435.65</c:v>
                </c:pt>
                <c:pt idx="53">
                  <c:v>499.39</c:v>
                </c:pt>
                <c:pt idx="54">
                  <c:v>492.62</c:v>
                </c:pt>
                <c:pt idx="55">
                  <c:v>471.08</c:v>
                </c:pt>
                <c:pt idx="56">
                  <c:v>422.16</c:v>
                </c:pt>
                <c:pt idx="57">
                  <c:v>423.95</c:v>
                </c:pt>
                <c:pt idx="58">
                  <c:v>427.8</c:v>
                </c:pt>
                <c:pt idx="59">
                  <c:v>433.64</c:v>
                </c:pt>
                <c:pt idx="60">
                  <c:v>396.68</c:v>
                </c:pt>
                <c:pt idx="61">
                  <c:v>412.05</c:v>
                </c:pt>
                <c:pt idx="62">
                  <c:v>408.56</c:v>
                </c:pt>
                <c:pt idx="63">
                  <c:v>411.97</c:v>
                </c:pt>
                <c:pt idx="64">
                  <c:v>532.49</c:v>
                </c:pt>
                <c:pt idx="65">
                  <c:v>560.25</c:v>
                </c:pt>
                <c:pt idx="66">
                  <c:v>566.54999999999995</c:v>
                </c:pt>
                <c:pt idx="67">
                  <c:v>527.82000000000005</c:v>
                </c:pt>
                <c:pt idx="68">
                  <c:v>501.87</c:v>
                </c:pt>
                <c:pt idx="69">
                  <c:v>529.19000000000005</c:v>
                </c:pt>
                <c:pt idx="70">
                  <c:v>527.95000000000005</c:v>
                </c:pt>
                <c:pt idx="71">
                  <c:v>504.66</c:v>
                </c:pt>
                <c:pt idx="72">
                  <c:v>493.35</c:v>
                </c:pt>
              </c:numCache>
            </c:numRef>
          </c:val>
          <c:smooth val="0"/>
          <c:extLst>
            <c:ext xmlns:c16="http://schemas.microsoft.com/office/drawing/2014/chart" uri="{C3380CC4-5D6E-409C-BE32-E72D297353CC}">
              <c16:uniqueId val="{00000004-866A-4FF1-B99B-C30F66AF6D32}"/>
            </c:ext>
          </c:extLst>
        </c:ser>
        <c:ser>
          <c:idx val="5"/>
          <c:order val="5"/>
          <c:tx>
            <c:strRef>
              <c:f>'1 Utsläpp (kvartal)'!$C$54</c:f>
              <c:strCache>
                <c:ptCount val="1"/>
                <c:pt idx="0">
                  <c:v>Transportindustri</c:v>
                </c:pt>
              </c:strCache>
            </c:strRef>
          </c:tx>
          <c:spPr>
            <a:ln w="25400" cap="rnd">
              <a:solidFill>
                <a:srgbClr val="C86EC8"/>
              </a:solidFill>
              <a:round/>
            </a:ln>
            <a:effectLst/>
          </c:spPr>
          <c:marker>
            <c:symbol val="none"/>
          </c:marker>
          <c:cat>
            <c:strRef>
              <c:f>'1 Utsläpp (kvartal)'!$D$48:$BX$48</c:f>
              <c:strCache>
                <c:ptCount val="73"/>
                <c:pt idx="0">
                  <c:v>2008K1</c:v>
                </c:pt>
                <c:pt idx="1">
                  <c:v>2008K2</c:v>
                </c:pt>
                <c:pt idx="2">
                  <c:v>2008K3</c:v>
                </c:pt>
                <c:pt idx="3">
                  <c:v>2008K4</c:v>
                </c:pt>
                <c:pt idx="4">
                  <c:v>2009K1</c:v>
                </c:pt>
                <c:pt idx="5">
                  <c:v>2009K2</c:v>
                </c:pt>
                <c:pt idx="6">
                  <c:v>2009K3</c:v>
                </c:pt>
                <c:pt idx="7">
                  <c:v>2009K4</c:v>
                </c:pt>
                <c:pt idx="8">
                  <c:v>2010K1</c:v>
                </c:pt>
                <c:pt idx="9">
                  <c:v>2010K2</c:v>
                </c:pt>
                <c:pt idx="10">
                  <c:v>2010K3</c:v>
                </c:pt>
                <c:pt idx="11">
                  <c:v>2010K4</c:v>
                </c:pt>
                <c:pt idx="12">
                  <c:v>2011K1</c:v>
                </c:pt>
                <c:pt idx="13">
                  <c:v>2011K2</c:v>
                </c:pt>
                <c:pt idx="14">
                  <c:v>2011K3</c:v>
                </c:pt>
                <c:pt idx="15">
                  <c:v>2011K4</c:v>
                </c:pt>
                <c:pt idx="16">
                  <c:v>2012K1</c:v>
                </c:pt>
                <c:pt idx="17">
                  <c:v>2012K2</c:v>
                </c:pt>
                <c:pt idx="18">
                  <c:v>2012K3</c:v>
                </c:pt>
                <c:pt idx="19">
                  <c:v>2012K4</c:v>
                </c:pt>
                <c:pt idx="20">
                  <c:v>2013K1</c:v>
                </c:pt>
                <c:pt idx="21">
                  <c:v>2013K2</c:v>
                </c:pt>
                <c:pt idx="22">
                  <c:v>2013K3</c:v>
                </c:pt>
                <c:pt idx="23">
                  <c:v>2013K4</c:v>
                </c:pt>
                <c:pt idx="24">
                  <c:v>2014K1</c:v>
                </c:pt>
                <c:pt idx="25">
                  <c:v>2014K2</c:v>
                </c:pt>
                <c:pt idx="26">
                  <c:v>2014K3</c:v>
                </c:pt>
                <c:pt idx="27">
                  <c:v>2014K4</c:v>
                </c:pt>
                <c:pt idx="28">
                  <c:v>2015K1</c:v>
                </c:pt>
                <c:pt idx="29">
                  <c:v>2015K2</c:v>
                </c:pt>
                <c:pt idx="30">
                  <c:v>2015K3</c:v>
                </c:pt>
                <c:pt idx="31">
                  <c:v>2015K4</c:v>
                </c:pt>
                <c:pt idx="32">
                  <c:v>2016K1</c:v>
                </c:pt>
                <c:pt idx="33">
                  <c:v>2016K2</c:v>
                </c:pt>
                <c:pt idx="34">
                  <c:v>2016K3</c:v>
                </c:pt>
                <c:pt idx="35">
                  <c:v>2016K4</c:v>
                </c:pt>
                <c:pt idx="36">
                  <c:v>2017K1</c:v>
                </c:pt>
                <c:pt idx="37">
                  <c:v>2017K2</c:v>
                </c:pt>
                <c:pt idx="38">
                  <c:v>2017K3</c:v>
                </c:pt>
                <c:pt idx="39">
                  <c:v>2017K4</c:v>
                </c:pt>
                <c:pt idx="40">
                  <c:v>2018K1</c:v>
                </c:pt>
                <c:pt idx="41">
                  <c:v>2018K2</c:v>
                </c:pt>
                <c:pt idx="42">
                  <c:v>2018K3</c:v>
                </c:pt>
                <c:pt idx="43">
                  <c:v>2018K4</c:v>
                </c:pt>
                <c:pt idx="44">
                  <c:v>2019K1</c:v>
                </c:pt>
                <c:pt idx="45">
                  <c:v>2019K2</c:v>
                </c:pt>
                <c:pt idx="46">
                  <c:v>2019K3</c:v>
                </c:pt>
                <c:pt idx="47">
                  <c:v>2019K4</c:v>
                </c:pt>
                <c:pt idx="49">
                  <c:v>2020K2</c:v>
                </c:pt>
                <c:pt idx="50">
                  <c:v>2020K3</c:v>
                </c:pt>
                <c:pt idx="51">
                  <c:v>2020K4</c:v>
                </c:pt>
                <c:pt idx="52">
                  <c:v>2021K1</c:v>
                </c:pt>
                <c:pt idx="53">
                  <c:v>2021K2</c:v>
                </c:pt>
                <c:pt idx="54">
                  <c:v>2021K3</c:v>
                </c:pt>
                <c:pt idx="55">
                  <c:v>2021K4</c:v>
                </c:pt>
                <c:pt idx="56">
                  <c:v>2022K1</c:v>
                </c:pt>
                <c:pt idx="57">
                  <c:v>2022K2</c:v>
                </c:pt>
                <c:pt idx="58">
                  <c:v>2022K3</c:v>
                </c:pt>
                <c:pt idx="59">
                  <c:v>2022K4</c:v>
                </c:pt>
                <c:pt idx="60">
                  <c:v>2023K1</c:v>
                </c:pt>
                <c:pt idx="61">
                  <c:v>2023K2</c:v>
                </c:pt>
                <c:pt idx="62">
                  <c:v>2023K3</c:v>
                </c:pt>
                <c:pt idx="63">
                  <c:v>2023K4</c:v>
                </c:pt>
                <c:pt idx="64">
                  <c:v>2024K1</c:v>
                </c:pt>
                <c:pt idx="65">
                  <c:v>2024K2</c:v>
                </c:pt>
                <c:pt idx="66">
                  <c:v>2024K3</c:v>
                </c:pt>
                <c:pt idx="67">
                  <c:v>2024K4</c:v>
                </c:pt>
                <c:pt idx="68">
                  <c:v>2025K1</c:v>
                </c:pt>
                <c:pt idx="69">
                  <c:v>2025K2</c:v>
                </c:pt>
                <c:pt idx="70">
                  <c:v>2025K3</c:v>
                </c:pt>
                <c:pt idx="71">
                  <c:v>2025K4</c:v>
                </c:pt>
                <c:pt idx="72">
                  <c:v>2026K1</c:v>
                </c:pt>
              </c:strCache>
            </c:strRef>
          </c:cat>
          <c:val>
            <c:numRef>
              <c:f>'1 Utsläpp (kvartal)'!$D$54:$BX$54</c:f>
              <c:numCache>
                <c:formatCode>#,##0</c:formatCode>
                <c:ptCount val="73"/>
                <c:pt idx="0">
                  <c:v>2626.1</c:v>
                </c:pt>
                <c:pt idx="1">
                  <c:v>2819.18</c:v>
                </c:pt>
                <c:pt idx="2">
                  <c:v>2745.87</c:v>
                </c:pt>
                <c:pt idx="3">
                  <c:v>2819.4</c:v>
                </c:pt>
                <c:pt idx="4">
                  <c:v>2344.91</c:v>
                </c:pt>
                <c:pt idx="5">
                  <c:v>2515.7600000000002</c:v>
                </c:pt>
                <c:pt idx="6">
                  <c:v>2469.0100000000002</c:v>
                </c:pt>
                <c:pt idx="7">
                  <c:v>2495.15</c:v>
                </c:pt>
                <c:pt idx="8">
                  <c:v>2460.0500000000002</c:v>
                </c:pt>
                <c:pt idx="9">
                  <c:v>2456.4299999999998</c:v>
                </c:pt>
                <c:pt idx="10">
                  <c:v>2489.35</c:v>
                </c:pt>
                <c:pt idx="11">
                  <c:v>2549.88</c:v>
                </c:pt>
                <c:pt idx="12">
                  <c:v>2168.0500000000002</c:v>
                </c:pt>
                <c:pt idx="13">
                  <c:v>2251.21</c:v>
                </c:pt>
                <c:pt idx="14">
                  <c:v>2194.09</c:v>
                </c:pt>
                <c:pt idx="15">
                  <c:v>2077.52</c:v>
                </c:pt>
                <c:pt idx="16">
                  <c:v>1790.21</c:v>
                </c:pt>
                <c:pt idx="17">
                  <c:v>1884.15</c:v>
                </c:pt>
                <c:pt idx="18">
                  <c:v>1904.5</c:v>
                </c:pt>
                <c:pt idx="19">
                  <c:v>1961.26</c:v>
                </c:pt>
                <c:pt idx="20">
                  <c:v>1880.25</c:v>
                </c:pt>
                <c:pt idx="21">
                  <c:v>2043.36</c:v>
                </c:pt>
                <c:pt idx="22">
                  <c:v>1874.78</c:v>
                </c:pt>
                <c:pt idx="23">
                  <c:v>1854.74</c:v>
                </c:pt>
                <c:pt idx="24">
                  <c:v>1735.93</c:v>
                </c:pt>
                <c:pt idx="25">
                  <c:v>1933.9</c:v>
                </c:pt>
                <c:pt idx="26">
                  <c:v>2137.4899999999998</c:v>
                </c:pt>
                <c:pt idx="27">
                  <c:v>1873.53</c:v>
                </c:pt>
                <c:pt idx="28">
                  <c:v>2122.37</c:v>
                </c:pt>
                <c:pt idx="29">
                  <c:v>2052.14</c:v>
                </c:pt>
                <c:pt idx="30">
                  <c:v>2140.5</c:v>
                </c:pt>
                <c:pt idx="31">
                  <c:v>2037.47</c:v>
                </c:pt>
                <c:pt idx="32">
                  <c:v>2161.36</c:v>
                </c:pt>
                <c:pt idx="33">
                  <c:v>2137.11</c:v>
                </c:pt>
                <c:pt idx="34">
                  <c:v>2354.1999999999998</c:v>
                </c:pt>
                <c:pt idx="35">
                  <c:v>2337.6999999999998</c:v>
                </c:pt>
                <c:pt idx="36">
                  <c:v>2066.2800000000002</c:v>
                </c:pt>
                <c:pt idx="37">
                  <c:v>2109.48</c:v>
                </c:pt>
                <c:pt idx="38">
                  <c:v>2171.8000000000002</c:v>
                </c:pt>
                <c:pt idx="39">
                  <c:v>2134.2399999999998</c:v>
                </c:pt>
                <c:pt idx="40">
                  <c:v>1940.44</c:v>
                </c:pt>
                <c:pt idx="41">
                  <c:v>2160.9699999999998</c:v>
                </c:pt>
                <c:pt idx="42">
                  <c:v>2221.9299999999998</c:v>
                </c:pt>
                <c:pt idx="43">
                  <c:v>2087.88</c:v>
                </c:pt>
                <c:pt idx="44">
                  <c:v>1915.26</c:v>
                </c:pt>
                <c:pt idx="45">
                  <c:v>2128.6799999999998</c:v>
                </c:pt>
                <c:pt idx="46">
                  <c:v>2199.3200000000002</c:v>
                </c:pt>
                <c:pt idx="47">
                  <c:v>2030.35</c:v>
                </c:pt>
                <c:pt idx="48">
                  <c:v>1806.7</c:v>
                </c:pt>
                <c:pt idx="49">
                  <c:v>1319.07</c:v>
                </c:pt>
                <c:pt idx="50">
                  <c:v>1483.97</c:v>
                </c:pt>
                <c:pt idx="51">
                  <c:v>1435.51</c:v>
                </c:pt>
                <c:pt idx="52">
                  <c:v>1448.1</c:v>
                </c:pt>
                <c:pt idx="53">
                  <c:v>1591.98</c:v>
                </c:pt>
                <c:pt idx="54">
                  <c:v>1618.16</c:v>
                </c:pt>
                <c:pt idx="55">
                  <c:v>1688.82</c:v>
                </c:pt>
                <c:pt idx="56">
                  <c:v>1682.14</c:v>
                </c:pt>
                <c:pt idx="57">
                  <c:v>1783.5</c:v>
                </c:pt>
                <c:pt idx="58">
                  <c:v>1956.82</c:v>
                </c:pt>
                <c:pt idx="59">
                  <c:v>2099.85</c:v>
                </c:pt>
                <c:pt idx="60">
                  <c:v>1795.98</c:v>
                </c:pt>
                <c:pt idx="61">
                  <c:v>2042.55</c:v>
                </c:pt>
                <c:pt idx="62">
                  <c:v>2119.56</c:v>
                </c:pt>
                <c:pt idx="63">
                  <c:v>1881.09</c:v>
                </c:pt>
                <c:pt idx="64">
                  <c:v>1938.2</c:v>
                </c:pt>
                <c:pt idx="65">
                  <c:v>2234.64</c:v>
                </c:pt>
                <c:pt idx="66">
                  <c:v>2321.84</c:v>
                </c:pt>
                <c:pt idx="67">
                  <c:v>2051.62</c:v>
                </c:pt>
                <c:pt idx="68">
                  <c:v>1940.26</c:v>
                </c:pt>
                <c:pt idx="69">
                  <c:v>2187.19</c:v>
                </c:pt>
                <c:pt idx="70">
                  <c:v>2299.2199999999998</c:v>
                </c:pt>
                <c:pt idx="71">
                  <c:v>2034.79</c:v>
                </c:pt>
                <c:pt idx="72">
                  <c:v>1940.7</c:v>
                </c:pt>
              </c:numCache>
            </c:numRef>
          </c:val>
          <c:smooth val="0"/>
          <c:extLst>
            <c:ext xmlns:c16="http://schemas.microsoft.com/office/drawing/2014/chart" uri="{C3380CC4-5D6E-409C-BE32-E72D297353CC}">
              <c16:uniqueId val="{00000005-866A-4FF1-B99B-C30F66AF6D32}"/>
            </c:ext>
          </c:extLst>
        </c:ser>
        <c:ser>
          <c:idx val="6"/>
          <c:order val="6"/>
          <c:tx>
            <c:strRef>
              <c:f>'1 Utsläpp (kvartal)'!$C$55</c:f>
              <c:strCache>
                <c:ptCount val="1"/>
                <c:pt idx="0">
                  <c:v>Övriga tjänster</c:v>
                </c:pt>
              </c:strCache>
            </c:strRef>
          </c:tx>
          <c:spPr>
            <a:ln w="25400" cap="rnd">
              <a:solidFill>
                <a:srgbClr val="FF8C69"/>
              </a:solidFill>
              <a:round/>
            </a:ln>
            <a:effectLst/>
          </c:spPr>
          <c:marker>
            <c:symbol val="none"/>
          </c:marker>
          <c:cat>
            <c:strRef>
              <c:f>'1 Utsläpp (kvartal)'!$D$48:$BX$48</c:f>
              <c:strCache>
                <c:ptCount val="73"/>
                <c:pt idx="0">
                  <c:v>2008K1</c:v>
                </c:pt>
                <c:pt idx="1">
                  <c:v>2008K2</c:v>
                </c:pt>
                <c:pt idx="2">
                  <c:v>2008K3</c:v>
                </c:pt>
                <c:pt idx="3">
                  <c:v>2008K4</c:v>
                </c:pt>
                <c:pt idx="4">
                  <c:v>2009K1</c:v>
                </c:pt>
                <c:pt idx="5">
                  <c:v>2009K2</c:v>
                </c:pt>
                <c:pt idx="6">
                  <c:v>2009K3</c:v>
                </c:pt>
                <c:pt idx="7">
                  <c:v>2009K4</c:v>
                </c:pt>
                <c:pt idx="8">
                  <c:v>2010K1</c:v>
                </c:pt>
                <c:pt idx="9">
                  <c:v>2010K2</c:v>
                </c:pt>
                <c:pt idx="10">
                  <c:v>2010K3</c:v>
                </c:pt>
                <c:pt idx="11">
                  <c:v>2010K4</c:v>
                </c:pt>
                <c:pt idx="12">
                  <c:v>2011K1</c:v>
                </c:pt>
                <c:pt idx="13">
                  <c:v>2011K2</c:v>
                </c:pt>
                <c:pt idx="14">
                  <c:v>2011K3</c:v>
                </c:pt>
                <c:pt idx="15">
                  <c:v>2011K4</c:v>
                </c:pt>
                <c:pt idx="16">
                  <c:v>2012K1</c:v>
                </c:pt>
                <c:pt idx="17">
                  <c:v>2012K2</c:v>
                </c:pt>
                <c:pt idx="18">
                  <c:v>2012K3</c:v>
                </c:pt>
                <c:pt idx="19">
                  <c:v>2012K4</c:v>
                </c:pt>
                <c:pt idx="20">
                  <c:v>2013K1</c:v>
                </c:pt>
                <c:pt idx="21">
                  <c:v>2013K2</c:v>
                </c:pt>
                <c:pt idx="22">
                  <c:v>2013K3</c:v>
                </c:pt>
                <c:pt idx="23">
                  <c:v>2013K4</c:v>
                </c:pt>
                <c:pt idx="24">
                  <c:v>2014K1</c:v>
                </c:pt>
                <c:pt idx="25">
                  <c:v>2014K2</c:v>
                </c:pt>
                <c:pt idx="26">
                  <c:v>2014K3</c:v>
                </c:pt>
                <c:pt idx="27">
                  <c:v>2014K4</c:v>
                </c:pt>
                <c:pt idx="28">
                  <c:v>2015K1</c:v>
                </c:pt>
                <c:pt idx="29">
                  <c:v>2015K2</c:v>
                </c:pt>
                <c:pt idx="30">
                  <c:v>2015K3</c:v>
                </c:pt>
                <c:pt idx="31">
                  <c:v>2015K4</c:v>
                </c:pt>
                <c:pt idx="32">
                  <c:v>2016K1</c:v>
                </c:pt>
                <c:pt idx="33">
                  <c:v>2016K2</c:v>
                </c:pt>
                <c:pt idx="34">
                  <c:v>2016K3</c:v>
                </c:pt>
                <c:pt idx="35">
                  <c:v>2016K4</c:v>
                </c:pt>
                <c:pt idx="36">
                  <c:v>2017K1</c:v>
                </c:pt>
                <c:pt idx="37">
                  <c:v>2017K2</c:v>
                </c:pt>
                <c:pt idx="38">
                  <c:v>2017K3</c:v>
                </c:pt>
                <c:pt idx="39">
                  <c:v>2017K4</c:v>
                </c:pt>
                <c:pt idx="40">
                  <c:v>2018K1</c:v>
                </c:pt>
                <c:pt idx="41">
                  <c:v>2018K2</c:v>
                </c:pt>
                <c:pt idx="42">
                  <c:v>2018K3</c:v>
                </c:pt>
                <c:pt idx="43">
                  <c:v>2018K4</c:v>
                </c:pt>
                <c:pt idx="44">
                  <c:v>2019K1</c:v>
                </c:pt>
                <c:pt idx="45">
                  <c:v>2019K2</c:v>
                </c:pt>
                <c:pt idx="46">
                  <c:v>2019K3</c:v>
                </c:pt>
                <c:pt idx="47">
                  <c:v>2019K4</c:v>
                </c:pt>
                <c:pt idx="49">
                  <c:v>2020K2</c:v>
                </c:pt>
                <c:pt idx="50">
                  <c:v>2020K3</c:v>
                </c:pt>
                <c:pt idx="51">
                  <c:v>2020K4</c:v>
                </c:pt>
                <c:pt idx="52">
                  <c:v>2021K1</c:v>
                </c:pt>
                <c:pt idx="53">
                  <c:v>2021K2</c:v>
                </c:pt>
                <c:pt idx="54">
                  <c:v>2021K3</c:v>
                </c:pt>
                <c:pt idx="55">
                  <c:v>2021K4</c:v>
                </c:pt>
                <c:pt idx="56">
                  <c:v>2022K1</c:v>
                </c:pt>
                <c:pt idx="57">
                  <c:v>2022K2</c:v>
                </c:pt>
                <c:pt idx="58">
                  <c:v>2022K3</c:v>
                </c:pt>
                <c:pt idx="59">
                  <c:v>2022K4</c:v>
                </c:pt>
                <c:pt idx="60">
                  <c:v>2023K1</c:v>
                </c:pt>
                <c:pt idx="61">
                  <c:v>2023K2</c:v>
                </c:pt>
                <c:pt idx="62">
                  <c:v>2023K3</c:v>
                </c:pt>
                <c:pt idx="63">
                  <c:v>2023K4</c:v>
                </c:pt>
                <c:pt idx="64">
                  <c:v>2024K1</c:v>
                </c:pt>
                <c:pt idx="65">
                  <c:v>2024K2</c:v>
                </c:pt>
                <c:pt idx="66">
                  <c:v>2024K3</c:v>
                </c:pt>
                <c:pt idx="67">
                  <c:v>2024K4</c:v>
                </c:pt>
                <c:pt idx="68">
                  <c:v>2025K1</c:v>
                </c:pt>
                <c:pt idx="69">
                  <c:v>2025K2</c:v>
                </c:pt>
                <c:pt idx="70">
                  <c:v>2025K3</c:v>
                </c:pt>
                <c:pt idx="71">
                  <c:v>2025K4</c:v>
                </c:pt>
                <c:pt idx="72">
                  <c:v>2026K1</c:v>
                </c:pt>
              </c:strCache>
            </c:strRef>
          </c:cat>
          <c:val>
            <c:numRef>
              <c:f>'1 Utsläpp (kvartal)'!$D$55:$BX$55</c:f>
              <c:numCache>
                <c:formatCode>#,##0</c:formatCode>
                <c:ptCount val="73"/>
                <c:pt idx="0">
                  <c:v>1044.98</c:v>
                </c:pt>
                <c:pt idx="1">
                  <c:v>1113.3499999999999</c:v>
                </c:pt>
                <c:pt idx="2">
                  <c:v>1089.4100000000001</c:v>
                </c:pt>
                <c:pt idx="3">
                  <c:v>1070.5899999999999</c:v>
                </c:pt>
                <c:pt idx="4">
                  <c:v>968.96</c:v>
                </c:pt>
                <c:pt idx="5">
                  <c:v>1038.21</c:v>
                </c:pt>
                <c:pt idx="6">
                  <c:v>1044.74</c:v>
                </c:pt>
                <c:pt idx="7">
                  <c:v>1041.53</c:v>
                </c:pt>
                <c:pt idx="8">
                  <c:v>1036.29</c:v>
                </c:pt>
                <c:pt idx="9">
                  <c:v>1065.79</c:v>
                </c:pt>
                <c:pt idx="10">
                  <c:v>1074.8900000000001</c:v>
                </c:pt>
                <c:pt idx="11">
                  <c:v>1110.42</c:v>
                </c:pt>
                <c:pt idx="12">
                  <c:v>1052.79</c:v>
                </c:pt>
                <c:pt idx="13">
                  <c:v>1099.3900000000001</c:v>
                </c:pt>
                <c:pt idx="14">
                  <c:v>1087.74</c:v>
                </c:pt>
                <c:pt idx="15">
                  <c:v>1063.46</c:v>
                </c:pt>
                <c:pt idx="16">
                  <c:v>972.17</c:v>
                </c:pt>
                <c:pt idx="17">
                  <c:v>991.38</c:v>
                </c:pt>
                <c:pt idx="18">
                  <c:v>991.5</c:v>
                </c:pt>
                <c:pt idx="19">
                  <c:v>1003.63</c:v>
                </c:pt>
                <c:pt idx="20">
                  <c:v>951.58</c:v>
                </c:pt>
                <c:pt idx="21">
                  <c:v>996.61</c:v>
                </c:pt>
                <c:pt idx="22">
                  <c:v>994.38</c:v>
                </c:pt>
                <c:pt idx="23">
                  <c:v>969.1</c:v>
                </c:pt>
                <c:pt idx="24">
                  <c:v>889.1</c:v>
                </c:pt>
                <c:pt idx="25">
                  <c:v>938.81</c:v>
                </c:pt>
                <c:pt idx="26">
                  <c:v>937.34</c:v>
                </c:pt>
                <c:pt idx="27">
                  <c:v>928.06</c:v>
                </c:pt>
                <c:pt idx="28">
                  <c:v>843.31</c:v>
                </c:pt>
                <c:pt idx="29">
                  <c:v>899.78</c:v>
                </c:pt>
                <c:pt idx="30">
                  <c:v>903.53</c:v>
                </c:pt>
                <c:pt idx="31">
                  <c:v>890.34</c:v>
                </c:pt>
                <c:pt idx="32">
                  <c:v>810.3</c:v>
                </c:pt>
                <c:pt idx="33">
                  <c:v>875.92</c:v>
                </c:pt>
                <c:pt idx="34">
                  <c:v>893.88</c:v>
                </c:pt>
                <c:pt idx="35">
                  <c:v>879.78</c:v>
                </c:pt>
                <c:pt idx="36">
                  <c:v>810.93</c:v>
                </c:pt>
                <c:pt idx="37">
                  <c:v>876.66</c:v>
                </c:pt>
                <c:pt idx="38">
                  <c:v>881.89</c:v>
                </c:pt>
                <c:pt idx="39">
                  <c:v>851.93</c:v>
                </c:pt>
                <c:pt idx="40">
                  <c:v>778.57</c:v>
                </c:pt>
                <c:pt idx="41">
                  <c:v>860.84</c:v>
                </c:pt>
                <c:pt idx="42">
                  <c:v>875.06</c:v>
                </c:pt>
                <c:pt idx="43">
                  <c:v>830.78</c:v>
                </c:pt>
                <c:pt idx="44">
                  <c:v>784.14</c:v>
                </c:pt>
                <c:pt idx="45">
                  <c:v>868.48</c:v>
                </c:pt>
                <c:pt idx="46">
                  <c:v>883.04</c:v>
                </c:pt>
                <c:pt idx="47">
                  <c:v>836.95</c:v>
                </c:pt>
                <c:pt idx="48">
                  <c:v>761.8</c:v>
                </c:pt>
                <c:pt idx="49">
                  <c:v>760.97</c:v>
                </c:pt>
                <c:pt idx="50">
                  <c:v>814.08</c:v>
                </c:pt>
                <c:pt idx="51">
                  <c:v>788.87</c:v>
                </c:pt>
                <c:pt idx="52">
                  <c:v>707.22</c:v>
                </c:pt>
                <c:pt idx="53">
                  <c:v>795.07</c:v>
                </c:pt>
                <c:pt idx="54">
                  <c:v>807.35</c:v>
                </c:pt>
                <c:pt idx="55">
                  <c:v>755.65</c:v>
                </c:pt>
                <c:pt idx="56">
                  <c:v>681.09</c:v>
                </c:pt>
                <c:pt idx="57">
                  <c:v>699.09</c:v>
                </c:pt>
                <c:pt idx="58">
                  <c:v>712.52</c:v>
                </c:pt>
                <c:pt idx="59">
                  <c:v>702.08</c:v>
                </c:pt>
                <c:pt idx="60">
                  <c:v>671.73</c:v>
                </c:pt>
                <c:pt idx="61">
                  <c:v>706.43</c:v>
                </c:pt>
                <c:pt idx="62">
                  <c:v>705.19</c:v>
                </c:pt>
                <c:pt idx="63">
                  <c:v>689.72</c:v>
                </c:pt>
                <c:pt idx="64">
                  <c:v>779.53</c:v>
                </c:pt>
                <c:pt idx="65">
                  <c:v>821.72</c:v>
                </c:pt>
                <c:pt idx="66">
                  <c:v>839.52</c:v>
                </c:pt>
                <c:pt idx="67">
                  <c:v>771.46</c:v>
                </c:pt>
                <c:pt idx="68">
                  <c:v>745.09</c:v>
                </c:pt>
                <c:pt idx="69">
                  <c:v>783.33</c:v>
                </c:pt>
                <c:pt idx="70">
                  <c:v>792.65</c:v>
                </c:pt>
                <c:pt idx="71">
                  <c:v>748.54</c:v>
                </c:pt>
                <c:pt idx="72">
                  <c:v>730.56</c:v>
                </c:pt>
              </c:numCache>
            </c:numRef>
          </c:val>
          <c:smooth val="0"/>
          <c:extLst>
            <c:ext xmlns:c16="http://schemas.microsoft.com/office/drawing/2014/chart" uri="{C3380CC4-5D6E-409C-BE32-E72D297353CC}">
              <c16:uniqueId val="{00000006-866A-4FF1-B99B-C30F66AF6D32}"/>
            </c:ext>
          </c:extLst>
        </c:ser>
        <c:ser>
          <c:idx val="7"/>
          <c:order val="7"/>
          <c:tx>
            <c:strRef>
              <c:f>'1 Utsläpp (kvartal)'!$C$56</c:f>
              <c:strCache>
                <c:ptCount val="1"/>
                <c:pt idx="0">
                  <c:v>Offentlig sektor</c:v>
                </c:pt>
              </c:strCache>
            </c:strRef>
          </c:tx>
          <c:spPr>
            <a:ln w="25400" cap="rnd">
              <a:solidFill>
                <a:srgbClr val="91289B"/>
              </a:solidFill>
              <a:round/>
            </a:ln>
            <a:effectLst/>
          </c:spPr>
          <c:marker>
            <c:symbol val="none"/>
          </c:marker>
          <c:cat>
            <c:strRef>
              <c:f>'1 Utsläpp (kvartal)'!$D$48:$BX$48</c:f>
              <c:strCache>
                <c:ptCount val="73"/>
                <c:pt idx="0">
                  <c:v>2008K1</c:v>
                </c:pt>
                <c:pt idx="1">
                  <c:v>2008K2</c:v>
                </c:pt>
                <c:pt idx="2">
                  <c:v>2008K3</c:v>
                </c:pt>
                <c:pt idx="3">
                  <c:v>2008K4</c:v>
                </c:pt>
                <c:pt idx="4">
                  <c:v>2009K1</c:v>
                </c:pt>
                <c:pt idx="5">
                  <c:v>2009K2</c:v>
                </c:pt>
                <c:pt idx="6">
                  <c:v>2009K3</c:v>
                </c:pt>
                <c:pt idx="7">
                  <c:v>2009K4</c:v>
                </c:pt>
                <c:pt idx="8">
                  <c:v>2010K1</c:v>
                </c:pt>
                <c:pt idx="9">
                  <c:v>2010K2</c:v>
                </c:pt>
                <c:pt idx="10">
                  <c:v>2010K3</c:v>
                </c:pt>
                <c:pt idx="11">
                  <c:v>2010K4</c:v>
                </c:pt>
                <c:pt idx="12">
                  <c:v>2011K1</c:v>
                </c:pt>
                <c:pt idx="13">
                  <c:v>2011K2</c:v>
                </c:pt>
                <c:pt idx="14">
                  <c:v>2011K3</c:v>
                </c:pt>
                <c:pt idx="15">
                  <c:v>2011K4</c:v>
                </c:pt>
                <c:pt idx="16">
                  <c:v>2012K1</c:v>
                </c:pt>
                <c:pt idx="17">
                  <c:v>2012K2</c:v>
                </c:pt>
                <c:pt idx="18">
                  <c:v>2012K3</c:v>
                </c:pt>
                <c:pt idx="19">
                  <c:v>2012K4</c:v>
                </c:pt>
                <c:pt idx="20">
                  <c:v>2013K1</c:v>
                </c:pt>
                <c:pt idx="21">
                  <c:v>2013K2</c:v>
                </c:pt>
                <c:pt idx="22">
                  <c:v>2013K3</c:v>
                </c:pt>
                <c:pt idx="23">
                  <c:v>2013K4</c:v>
                </c:pt>
                <c:pt idx="24">
                  <c:v>2014K1</c:v>
                </c:pt>
                <c:pt idx="25">
                  <c:v>2014K2</c:v>
                </c:pt>
                <c:pt idx="26">
                  <c:v>2014K3</c:v>
                </c:pt>
                <c:pt idx="27">
                  <c:v>2014K4</c:v>
                </c:pt>
                <c:pt idx="28">
                  <c:v>2015K1</c:v>
                </c:pt>
                <c:pt idx="29">
                  <c:v>2015K2</c:v>
                </c:pt>
                <c:pt idx="30">
                  <c:v>2015K3</c:v>
                </c:pt>
                <c:pt idx="31">
                  <c:v>2015K4</c:v>
                </c:pt>
                <c:pt idx="32">
                  <c:v>2016K1</c:v>
                </c:pt>
                <c:pt idx="33">
                  <c:v>2016K2</c:v>
                </c:pt>
                <c:pt idx="34">
                  <c:v>2016K3</c:v>
                </c:pt>
                <c:pt idx="35">
                  <c:v>2016K4</c:v>
                </c:pt>
                <c:pt idx="36">
                  <c:v>2017K1</c:v>
                </c:pt>
                <c:pt idx="37">
                  <c:v>2017K2</c:v>
                </c:pt>
                <c:pt idx="38">
                  <c:v>2017K3</c:v>
                </c:pt>
                <c:pt idx="39">
                  <c:v>2017K4</c:v>
                </c:pt>
                <c:pt idx="40">
                  <c:v>2018K1</c:v>
                </c:pt>
                <c:pt idx="41">
                  <c:v>2018K2</c:v>
                </c:pt>
                <c:pt idx="42">
                  <c:v>2018K3</c:v>
                </c:pt>
                <c:pt idx="43">
                  <c:v>2018K4</c:v>
                </c:pt>
                <c:pt idx="44">
                  <c:v>2019K1</c:v>
                </c:pt>
                <c:pt idx="45">
                  <c:v>2019K2</c:v>
                </c:pt>
                <c:pt idx="46">
                  <c:v>2019K3</c:v>
                </c:pt>
                <c:pt idx="47">
                  <c:v>2019K4</c:v>
                </c:pt>
                <c:pt idx="49">
                  <c:v>2020K2</c:v>
                </c:pt>
                <c:pt idx="50">
                  <c:v>2020K3</c:v>
                </c:pt>
                <c:pt idx="51">
                  <c:v>2020K4</c:v>
                </c:pt>
                <c:pt idx="52">
                  <c:v>2021K1</c:v>
                </c:pt>
                <c:pt idx="53">
                  <c:v>2021K2</c:v>
                </c:pt>
                <c:pt idx="54">
                  <c:v>2021K3</c:v>
                </c:pt>
                <c:pt idx="55">
                  <c:v>2021K4</c:v>
                </c:pt>
                <c:pt idx="56">
                  <c:v>2022K1</c:v>
                </c:pt>
                <c:pt idx="57">
                  <c:v>2022K2</c:v>
                </c:pt>
                <c:pt idx="58">
                  <c:v>2022K3</c:v>
                </c:pt>
                <c:pt idx="59">
                  <c:v>2022K4</c:v>
                </c:pt>
                <c:pt idx="60">
                  <c:v>2023K1</c:v>
                </c:pt>
                <c:pt idx="61">
                  <c:v>2023K2</c:v>
                </c:pt>
                <c:pt idx="62">
                  <c:v>2023K3</c:v>
                </c:pt>
                <c:pt idx="63">
                  <c:v>2023K4</c:v>
                </c:pt>
                <c:pt idx="64">
                  <c:v>2024K1</c:v>
                </c:pt>
                <c:pt idx="65">
                  <c:v>2024K2</c:v>
                </c:pt>
                <c:pt idx="66">
                  <c:v>2024K3</c:v>
                </c:pt>
                <c:pt idx="67">
                  <c:v>2024K4</c:v>
                </c:pt>
                <c:pt idx="68">
                  <c:v>2025K1</c:v>
                </c:pt>
                <c:pt idx="69">
                  <c:v>2025K2</c:v>
                </c:pt>
                <c:pt idx="70">
                  <c:v>2025K3</c:v>
                </c:pt>
                <c:pt idx="71">
                  <c:v>2025K4</c:v>
                </c:pt>
                <c:pt idx="72">
                  <c:v>2026K1</c:v>
                </c:pt>
              </c:strCache>
            </c:strRef>
          </c:cat>
          <c:val>
            <c:numRef>
              <c:f>'1 Utsläpp (kvartal)'!$D$56:$BX$56</c:f>
              <c:numCache>
                <c:formatCode>#,##0</c:formatCode>
                <c:ptCount val="73"/>
                <c:pt idx="0">
                  <c:v>148.01</c:v>
                </c:pt>
                <c:pt idx="1">
                  <c:v>138.6</c:v>
                </c:pt>
                <c:pt idx="2">
                  <c:v>137.5</c:v>
                </c:pt>
                <c:pt idx="3">
                  <c:v>153.03</c:v>
                </c:pt>
                <c:pt idx="4">
                  <c:v>143.65</c:v>
                </c:pt>
                <c:pt idx="5">
                  <c:v>126.97</c:v>
                </c:pt>
                <c:pt idx="6">
                  <c:v>129.31</c:v>
                </c:pt>
                <c:pt idx="7">
                  <c:v>144.4</c:v>
                </c:pt>
                <c:pt idx="8">
                  <c:v>154.87</c:v>
                </c:pt>
                <c:pt idx="9">
                  <c:v>122.64</c:v>
                </c:pt>
                <c:pt idx="10">
                  <c:v>124.08</c:v>
                </c:pt>
                <c:pt idx="11">
                  <c:v>157.72999999999999</c:v>
                </c:pt>
                <c:pt idx="12">
                  <c:v>135.32</c:v>
                </c:pt>
                <c:pt idx="13">
                  <c:v>115.62</c:v>
                </c:pt>
                <c:pt idx="14">
                  <c:v>119.01</c:v>
                </c:pt>
                <c:pt idx="15">
                  <c:v>126.89</c:v>
                </c:pt>
                <c:pt idx="16">
                  <c:v>129.27000000000001</c:v>
                </c:pt>
                <c:pt idx="17">
                  <c:v>117.48</c:v>
                </c:pt>
                <c:pt idx="18">
                  <c:v>123.9</c:v>
                </c:pt>
                <c:pt idx="19">
                  <c:v>136.51</c:v>
                </c:pt>
                <c:pt idx="20">
                  <c:v>115.85</c:v>
                </c:pt>
                <c:pt idx="21">
                  <c:v>108.21</c:v>
                </c:pt>
                <c:pt idx="22">
                  <c:v>109.05</c:v>
                </c:pt>
                <c:pt idx="23">
                  <c:v>109.99</c:v>
                </c:pt>
                <c:pt idx="24">
                  <c:v>106.7</c:v>
                </c:pt>
                <c:pt idx="25">
                  <c:v>99.53</c:v>
                </c:pt>
                <c:pt idx="26">
                  <c:v>104.32</c:v>
                </c:pt>
                <c:pt idx="27">
                  <c:v>104.37</c:v>
                </c:pt>
                <c:pt idx="28">
                  <c:v>99.56</c:v>
                </c:pt>
                <c:pt idx="29">
                  <c:v>100.39</c:v>
                </c:pt>
                <c:pt idx="30">
                  <c:v>103.18</c:v>
                </c:pt>
                <c:pt idx="31">
                  <c:v>103.81</c:v>
                </c:pt>
                <c:pt idx="32">
                  <c:v>99.31</c:v>
                </c:pt>
                <c:pt idx="33">
                  <c:v>96.39</c:v>
                </c:pt>
                <c:pt idx="34">
                  <c:v>98.22</c:v>
                </c:pt>
                <c:pt idx="35">
                  <c:v>102.35</c:v>
                </c:pt>
                <c:pt idx="36">
                  <c:v>95.15</c:v>
                </c:pt>
                <c:pt idx="37">
                  <c:v>93.26</c:v>
                </c:pt>
                <c:pt idx="38">
                  <c:v>94.91</c:v>
                </c:pt>
                <c:pt idx="39">
                  <c:v>95.34</c:v>
                </c:pt>
                <c:pt idx="40">
                  <c:v>90.11</c:v>
                </c:pt>
                <c:pt idx="41">
                  <c:v>89.25</c:v>
                </c:pt>
                <c:pt idx="42">
                  <c:v>92.38</c:v>
                </c:pt>
                <c:pt idx="43">
                  <c:v>91.89</c:v>
                </c:pt>
                <c:pt idx="44">
                  <c:v>100.83</c:v>
                </c:pt>
                <c:pt idx="45">
                  <c:v>94.36</c:v>
                </c:pt>
                <c:pt idx="46">
                  <c:v>95.1</c:v>
                </c:pt>
                <c:pt idx="47">
                  <c:v>98.85</c:v>
                </c:pt>
                <c:pt idx="48">
                  <c:v>100.15</c:v>
                </c:pt>
                <c:pt idx="49">
                  <c:v>86.08</c:v>
                </c:pt>
                <c:pt idx="50">
                  <c:v>90.72</c:v>
                </c:pt>
                <c:pt idx="51">
                  <c:v>94.7</c:v>
                </c:pt>
                <c:pt idx="52">
                  <c:v>92.82</c:v>
                </c:pt>
                <c:pt idx="53">
                  <c:v>87.95</c:v>
                </c:pt>
                <c:pt idx="54">
                  <c:v>89.19</c:v>
                </c:pt>
                <c:pt idx="55">
                  <c:v>91.49</c:v>
                </c:pt>
                <c:pt idx="56">
                  <c:v>84.91</c:v>
                </c:pt>
                <c:pt idx="57">
                  <c:v>76.17</c:v>
                </c:pt>
                <c:pt idx="58">
                  <c:v>76.7</c:v>
                </c:pt>
                <c:pt idx="59">
                  <c:v>82.06</c:v>
                </c:pt>
                <c:pt idx="60">
                  <c:v>83.16</c:v>
                </c:pt>
                <c:pt idx="61">
                  <c:v>76.010000000000005</c:v>
                </c:pt>
                <c:pt idx="62">
                  <c:v>75.05</c:v>
                </c:pt>
                <c:pt idx="63">
                  <c:v>79.75</c:v>
                </c:pt>
                <c:pt idx="64">
                  <c:v>97.37</c:v>
                </c:pt>
                <c:pt idx="65">
                  <c:v>89.41</c:v>
                </c:pt>
                <c:pt idx="66">
                  <c:v>88.94</c:v>
                </c:pt>
                <c:pt idx="67">
                  <c:v>90.09</c:v>
                </c:pt>
                <c:pt idx="68">
                  <c:v>94.65</c:v>
                </c:pt>
                <c:pt idx="69">
                  <c:v>86.07</c:v>
                </c:pt>
                <c:pt idx="70">
                  <c:v>84.92</c:v>
                </c:pt>
                <c:pt idx="71">
                  <c:v>88.63</c:v>
                </c:pt>
                <c:pt idx="72">
                  <c:v>93.13</c:v>
                </c:pt>
              </c:numCache>
            </c:numRef>
          </c:val>
          <c:smooth val="0"/>
          <c:extLst>
            <c:ext xmlns:c16="http://schemas.microsoft.com/office/drawing/2014/chart" uri="{C3380CC4-5D6E-409C-BE32-E72D297353CC}">
              <c16:uniqueId val="{00000007-866A-4FF1-B99B-C30F66AF6D32}"/>
            </c:ext>
          </c:extLst>
        </c:ser>
        <c:ser>
          <c:idx val="8"/>
          <c:order val="8"/>
          <c:tx>
            <c:strRef>
              <c:f>'1 Utsläpp (kvartal)'!$C$57</c:f>
              <c:strCache>
                <c:ptCount val="1"/>
                <c:pt idx="0">
                  <c:v>Hushåll och icke-vinstdrivande organisationer</c:v>
                </c:pt>
              </c:strCache>
            </c:strRef>
          </c:tx>
          <c:spPr>
            <a:ln w="25400" cap="rnd">
              <a:solidFill>
                <a:schemeClr val="accent3">
                  <a:lumMod val="60000"/>
                </a:schemeClr>
              </a:solidFill>
              <a:round/>
            </a:ln>
            <a:effectLst/>
          </c:spPr>
          <c:marker>
            <c:symbol val="none"/>
          </c:marker>
          <c:cat>
            <c:strRef>
              <c:f>'1 Utsläpp (kvartal)'!$D$48:$BX$48</c:f>
              <c:strCache>
                <c:ptCount val="73"/>
                <c:pt idx="0">
                  <c:v>2008K1</c:v>
                </c:pt>
                <c:pt idx="1">
                  <c:v>2008K2</c:v>
                </c:pt>
                <c:pt idx="2">
                  <c:v>2008K3</c:v>
                </c:pt>
                <c:pt idx="3">
                  <c:v>2008K4</c:v>
                </c:pt>
                <c:pt idx="4">
                  <c:v>2009K1</c:v>
                </c:pt>
                <c:pt idx="5">
                  <c:v>2009K2</c:v>
                </c:pt>
                <c:pt idx="6">
                  <c:v>2009K3</c:v>
                </c:pt>
                <c:pt idx="7">
                  <c:v>2009K4</c:v>
                </c:pt>
                <c:pt idx="8">
                  <c:v>2010K1</c:v>
                </c:pt>
                <c:pt idx="9">
                  <c:v>2010K2</c:v>
                </c:pt>
                <c:pt idx="10">
                  <c:v>2010K3</c:v>
                </c:pt>
                <c:pt idx="11">
                  <c:v>2010K4</c:v>
                </c:pt>
                <c:pt idx="12">
                  <c:v>2011K1</c:v>
                </c:pt>
                <c:pt idx="13">
                  <c:v>2011K2</c:v>
                </c:pt>
                <c:pt idx="14">
                  <c:v>2011K3</c:v>
                </c:pt>
                <c:pt idx="15">
                  <c:v>2011K4</c:v>
                </c:pt>
                <c:pt idx="16">
                  <c:v>2012K1</c:v>
                </c:pt>
                <c:pt idx="17">
                  <c:v>2012K2</c:v>
                </c:pt>
                <c:pt idx="18">
                  <c:v>2012K3</c:v>
                </c:pt>
                <c:pt idx="19">
                  <c:v>2012K4</c:v>
                </c:pt>
                <c:pt idx="20">
                  <c:v>2013K1</c:v>
                </c:pt>
                <c:pt idx="21">
                  <c:v>2013K2</c:v>
                </c:pt>
                <c:pt idx="22">
                  <c:v>2013K3</c:v>
                </c:pt>
                <c:pt idx="23">
                  <c:v>2013K4</c:v>
                </c:pt>
                <c:pt idx="24">
                  <c:v>2014K1</c:v>
                </c:pt>
                <c:pt idx="25">
                  <c:v>2014K2</c:v>
                </c:pt>
                <c:pt idx="26">
                  <c:v>2014K3</c:v>
                </c:pt>
                <c:pt idx="27">
                  <c:v>2014K4</c:v>
                </c:pt>
                <c:pt idx="28">
                  <c:v>2015K1</c:v>
                </c:pt>
                <c:pt idx="29">
                  <c:v>2015K2</c:v>
                </c:pt>
                <c:pt idx="30">
                  <c:v>2015K3</c:v>
                </c:pt>
                <c:pt idx="31">
                  <c:v>2015K4</c:v>
                </c:pt>
                <c:pt idx="32">
                  <c:v>2016K1</c:v>
                </c:pt>
                <c:pt idx="33">
                  <c:v>2016K2</c:v>
                </c:pt>
                <c:pt idx="34">
                  <c:v>2016K3</c:v>
                </c:pt>
                <c:pt idx="35">
                  <c:v>2016K4</c:v>
                </c:pt>
                <c:pt idx="36">
                  <c:v>2017K1</c:v>
                </c:pt>
                <c:pt idx="37">
                  <c:v>2017K2</c:v>
                </c:pt>
                <c:pt idx="38">
                  <c:v>2017K3</c:v>
                </c:pt>
                <c:pt idx="39">
                  <c:v>2017K4</c:v>
                </c:pt>
                <c:pt idx="40">
                  <c:v>2018K1</c:v>
                </c:pt>
                <c:pt idx="41">
                  <c:v>2018K2</c:v>
                </c:pt>
                <c:pt idx="42">
                  <c:v>2018K3</c:v>
                </c:pt>
                <c:pt idx="43">
                  <c:v>2018K4</c:v>
                </c:pt>
                <c:pt idx="44">
                  <c:v>2019K1</c:v>
                </c:pt>
                <c:pt idx="45">
                  <c:v>2019K2</c:v>
                </c:pt>
                <c:pt idx="46">
                  <c:v>2019K3</c:v>
                </c:pt>
                <c:pt idx="47">
                  <c:v>2019K4</c:v>
                </c:pt>
                <c:pt idx="49">
                  <c:v>2020K2</c:v>
                </c:pt>
                <c:pt idx="50">
                  <c:v>2020K3</c:v>
                </c:pt>
                <c:pt idx="51">
                  <c:v>2020K4</c:v>
                </c:pt>
                <c:pt idx="52">
                  <c:v>2021K1</c:v>
                </c:pt>
                <c:pt idx="53">
                  <c:v>2021K2</c:v>
                </c:pt>
                <c:pt idx="54">
                  <c:v>2021K3</c:v>
                </c:pt>
                <c:pt idx="55">
                  <c:v>2021K4</c:v>
                </c:pt>
                <c:pt idx="56">
                  <c:v>2022K1</c:v>
                </c:pt>
                <c:pt idx="57">
                  <c:v>2022K2</c:v>
                </c:pt>
                <c:pt idx="58">
                  <c:v>2022K3</c:v>
                </c:pt>
                <c:pt idx="59">
                  <c:v>2022K4</c:v>
                </c:pt>
                <c:pt idx="60">
                  <c:v>2023K1</c:v>
                </c:pt>
                <c:pt idx="61">
                  <c:v>2023K2</c:v>
                </c:pt>
                <c:pt idx="62">
                  <c:v>2023K3</c:v>
                </c:pt>
                <c:pt idx="63">
                  <c:v>2023K4</c:v>
                </c:pt>
                <c:pt idx="64">
                  <c:v>2024K1</c:v>
                </c:pt>
                <c:pt idx="65">
                  <c:v>2024K2</c:v>
                </c:pt>
                <c:pt idx="66">
                  <c:v>2024K3</c:v>
                </c:pt>
                <c:pt idx="67">
                  <c:v>2024K4</c:v>
                </c:pt>
                <c:pt idx="68">
                  <c:v>2025K1</c:v>
                </c:pt>
                <c:pt idx="69">
                  <c:v>2025K2</c:v>
                </c:pt>
                <c:pt idx="70">
                  <c:v>2025K3</c:v>
                </c:pt>
                <c:pt idx="71">
                  <c:v>2025K4</c:v>
                </c:pt>
                <c:pt idx="72">
                  <c:v>2026K1</c:v>
                </c:pt>
              </c:strCache>
            </c:strRef>
          </c:cat>
          <c:val>
            <c:numRef>
              <c:f>'1 Utsläpp (kvartal)'!$D$57:$BX$57</c:f>
              <c:numCache>
                <c:formatCode>#,##0</c:formatCode>
                <c:ptCount val="73"/>
                <c:pt idx="0">
                  <c:v>2686.48</c:v>
                </c:pt>
                <c:pt idx="1">
                  <c:v>2895.38</c:v>
                </c:pt>
                <c:pt idx="2">
                  <c:v>2938.79</c:v>
                </c:pt>
                <c:pt idx="3">
                  <c:v>2787.01</c:v>
                </c:pt>
                <c:pt idx="4">
                  <c:v>2652.92</c:v>
                </c:pt>
                <c:pt idx="5">
                  <c:v>2884.49</c:v>
                </c:pt>
                <c:pt idx="6">
                  <c:v>2960.61</c:v>
                </c:pt>
                <c:pt idx="7">
                  <c:v>2739.33</c:v>
                </c:pt>
                <c:pt idx="8">
                  <c:v>2616.87</c:v>
                </c:pt>
                <c:pt idx="9">
                  <c:v>2762.3</c:v>
                </c:pt>
                <c:pt idx="10">
                  <c:v>2877.22</c:v>
                </c:pt>
                <c:pt idx="11">
                  <c:v>2738.09</c:v>
                </c:pt>
                <c:pt idx="12">
                  <c:v>2454.1799999999998</c:v>
                </c:pt>
                <c:pt idx="13">
                  <c:v>2655.22</c:v>
                </c:pt>
                <c:pt idx="14">
                  <c:v>2693.01</c:v>
                </c:pt>
                <c:pt idx="15">
                  <c:v>2464.79</c:v>
                </c:pt>
                <c:pt idx="16">
                  <c:v>2367.92</c:v>
                </c:pt>
                <c:pt idx="17">
                  <c:v>2520.56</c:v>
                </c:pt>
                <c:pt idx="18">
                  <c:v>2598.34</c:v>
                </c:pt>
                <c:pt idx="19">
                  <c:v>2418.02</c:v>
                </c:pt>
                <c:pt idx="20">
                  <c:v>2334</c:v>
                </c:pt>
                <c:pt idx="21">
                  <c:v>2540.7800000000002</c:v>
                </c:pt>
                <c:pt idx="22">
                  <c:v>2614.98</c:v>
                </c:pt>
                <c:pt idx="23">
                  <c:v>2372.63</c:v>
                </c:pt>
                <c:pt idx="24">
                  <c:v>2283.27</c:v>
                </c:pt>
                <c:pt idx="25">
                  <c:v>2530.36</c:v>
                </c:pt>
                <c:pt idx="26">
                  <c:v>2597.59</c:v>
                </c:pt>
                <c:pt idx="27">
                  <c:v>2391.9</c:v>
                </c:pt>
                <c:pt idx="28">
                  <c:v>2298.8200000000002</c:v>
                </c:pt>
                <c:pt idx="29">
                  <c:v>2549.04</c:v>
                </c:pt>
                <c:pt idx="30">
                  <c:v>2639.5</c:v>
                </c:pt>
                <c:pt idx="31">
                  <c:v>2453.5700000000002</c:v>
                </c:pt>
                <c:pt idx="32">
                  <c:v>2259.5700000000002</c:v>
                </c:pt>
                <c:pt idx="33">
                  <c:v>2494.87</c:v>
                </c:pt>
                <c:pt idx="34">
                  <c:v>2568.73</c:v>
                </c:pt>
                <c:pt idx="35">
                  <c:v>2387.02</c:v>
                </c:pt>
                <c:pt idx="36">
                  <c:v>2235.11</c:v>
                </c:pt>
                <c:pt idx="37">
                  <c:v>2487.19</c:v>
                </c:pt>
                <c:pt idx="38">
                  <c:v>2540.34</c:v>
                </c:pt>
                <c:pt idx="39">
                  <c:v>2348.38</c:v>
                </c:pt>
                <c:pt idx="40">
                  <c:v>2093.0100000000002</c:v>
                </c:pt>
                <c:pt idx="41">
                  <c:v>2348.9</c:v>
                </c:pt>
                <c:pt idx="42">
                  <c:v>2446.21</c:v>
                </c:pt>
                <c:pt idx="43">
                  <c:v>2244.38</c:v>
                </c:pt>
                <c:pt idx="44">
                  <c:v>2053.5300000000002</c:v>
                </c:pt>
                <c:pt idx="45">
                  <c:v>2311.67</c:v>
                </c:pt>
                <c:pt idx="46">
                  <c:v>2405.87</c:v>
                </c:pt>
                <c:pt idx="47">
                  <c:v>2206.5100000000002</c:v>
                </c:pt>
                <c:pt idx="48">
                  <c:v>2009.41</c:v>
                </c:pt>
                <c:pt idx="49">
                  <c:v>2036.05</c:v>
                </c:pt>
                <c:pt idx="50">
                  <c:v>2256.0500000000002</c:v>
                </c:pt>
                <c:pt idx="51">
                  <c:v>2040.71</c:v>
                </c:pt>
                <c:pt idx="52">
                  <c:v>1880.41</c:v>
                </c:pt>
                <c:pt idx="53">
                  <c:v>2159.64</c:v>
                </c:pt>
                <c:pt idx="54">
                  <c:v>2275.4699999999998</c:v>
                </c:pt>
                <c:pt idx="55">
                  <c:v>2043.89</c:v>
                </c:pt>
                <c:pt idx="56">
                  <c:v>1750.43</c:v>
                </c:pt>
                <c:pt idx="57">
                  <c:v>1866.45</c:v>
                </c:pt>
                <c:pt idx="58">
                  <c:v>1935.45</c:v>
                </c:pt>
                <c:pt idx="59">
                  <c:v>1843.54</c:v>
                </c:pt>
                <c:pt idx="60">
                  <c:v>1726.31</c:v>
                </c:pt>
                <c:pt idx="61">
                  <c:v>1858.67</c:v>
                </c:pt>
                <c:pt idx="62">
                  <c:v>1870.61</c:v>
                </c:pt>
                <c:pt idx="63">
                  <c:v>1772.38</c:v>
                </c:pt>
                <c:pt idx="64">
                  <c:v>2059.7399999999998</c:v>
                </c:pt>
                <c:pt idx="65">
                  <c:v>2199.52</c:v>
                </c:pt>
                <c:pt idx="66">
                  <c:v>2281.79</c:v>
                </c:pt>
                <c:pt idx="67">
                  <c:v>2042.81</c:v>
                </c:pt>
                <c:pt idx="68">
                  <c:v>1996.95</c:v>
                </c:pt>
                <c:pt idx="69">
                  <c:v>2116.56</c:v>
                </c:pt>
                <c:pt idx="70">
                  <c:v>2178.6799999999998</c:v>
                </c:pt>
                <c:pt idx="71">
                  <c:v>2015.93</c:v>
                </c:pt>
                <c:pt idx="72">
                  <c:v>1946.19</c:v>
                </c:pt>
              </c:numCache>
            </c:numRef>
          </c:val>
          <c:smooth val="0"/>
          <c:extLst>
            <c:ext xmlns:c16="http://schemas.microsoft.com/office/drawing/2014/chart" uri="{C3380CC4-5D6E-409C-BE32-E72D297353CC}">
              <c16:uniqueId val="{00000008-866A-4FF1-B99B-C30F66AF6D32}"/>
            </c:ext>
          </c:extLst>
        </c:ser>
        <c:dLbls>
          <c:showLegendKey val="0"/>
          <c:showVal val="0"/>
          <c:showCatName val="0"/>
          <c:showSerName val="0"/>
          <c:showPercent val="0"/>
          <c:showBubbleSize val="0"/>
        </c:dLbls>
        <c:smooth val="0"/>
        <c:axId val="533070608"/>
        <c:axId val="533070936"/>
      </c:lineChart>
      <c:catAx>
        <c:axId val="533070608"/>
        <c:scaling>
          <c:orientation val="minMax"/>
        </c:scaling>
        <c:delete val="0"/>
        <c:axPos val="b"/>
        <c:numFmt formatCode="General" sourceLinked="1"/>
        <c:majorTickMark val="out"/>
        <c:minorTickMark val="none"/>
        <c:tickLblPos val="low"/>
        <c:spPr>
          <a:noFill/>
          <a:ln w="9525" cap="flat" cmpd="sng" algn="ctr">
            <a:solidFill>
              <a:srgbClr val="1E00BE"/>
            </a:solidFill>
            <a:round/>
          </a:ln>
          <a:effectLst/>
        </c:spPr>
        <c:txPr>
          <a:bodyPr rot="-5400000" spcFirstLastPara="1" vertOverflow="ellipsis" wrap="square" anchor="ctr" anchorCtr="1"/>
          <a:lstStyle/>
          <a:p>
            <a:pPr>
              <a:defRPr sz="800" b="0" i="0" u="none" strike="noStrike" kern="1200" baseline="0">
                <a:solidFill>
                  <a:srgbClr val="1E00BE"/>
                </a:solidFill>
                <a:latin typeface="+mn-lt"/>
                <a:ea typeface="Roboto" panose="02000000000000000000" pitchFamily="2" charset="0"/>
                <a:cs typeface="+mn-cs"/>
              </a:defRPr>
            </a:pPr>
            <a:endParaRPr lang="sv-SE"/>
          </a:p>
        </c:txPr>
        <c:crossAx val="533070936"/>
        <c:crosses val="autoZero"/>
        <c:auto val="1"/>
        <c:lblAlgn val="ctr"/>
        <c:lblOffset val="100"/>
        <c:tickLblSkip val="1"/>
        <c:noMultiLvlLbl val="0"/>
      </c:catAx>
      <c:valAx>
        <c:axId val="533070936"/>
        <c:scaling>
          <c:orientation val="minMax"/>
        </c:scaling>
        <c:delete val="0"/>
        <c:axPos val="l"/>
        <c:majorGridlines>
          <c:spPr>
            <a:ln w="9525" cap="flat" cmpd="sng" algn="ctr">
              <a:solidFill>
                <a:srgbClr val="D3D3EF"/>
              </a:solidFill>
              <a:round/>
            </a:ln>
            <a:effectLst/>
          </c:spPr>
        </c:majorGridlines>
        <c:numFmt formatCode="#,##0" sourceLinked="1"/>
        <c:majorTickMark val="out"/>
        <c:minorTickMark val="none"/>
        <c:tickLblPos val="nextTo"/>
        <c:spPr>
          <a:noFill/>
          <a:ln>
            <a:solidFill>
              <a:srgbClr val="1E00BE"/>
            </a:solidFill>
          </a:ln>
          <a:effectLst/>
        </c:spPr>
        <c:txPr>
          <a:bodyPr rot="-60000000" spcFirstLastPara="1" vertOverflow="ellipsis" vert="horz" wrap="square" anchor="ctr" anchorCtr="1"/>
          <a:lstStyle/>
          <a:p>
            <a:pPr>
              <a:defRPr sz="1000" b="0" i="0" u="none" strike="noStrike" kern="1200" baseline="0">
                <a:solidFill>
                  <a:srgbClr val="1E00BE"/>
                </a:solidFill>
                <a:latin typeface="+mn-lt"/>
                <a:ea typeface="Roboto" panose="02000000000000000000" pitchFamily="2" charset="0"/>
                <a:cs typeface="+mn-cs"/>
              </a:defRPr>
            </a:pPr>
            <a:endParaRPr lang="sv-SE"/>
          </a:p>
        </c:txPr>
        <c:crossAx val="533070608"/>
        <c:crosses val="autoZero"/>
        <c:crossBetween val="midCat"/>
      </c:valAx>
      <c:spPr>
        <a:noFill/>
        <a:ln>
          <a:solidFill>
            <a:srgbClr val="D3D3EF"/>
          </a:solidFill>
        </a:ln>
        <a:effectLst/>
      </c:spPr>
    </c:plotArea>
    <c:legend>
      <c:legendPos val="b"/>
      <c:layout>
        <c:manualLayout>
          <c:xMode val="edge"/>
          <c:yMode val="edge"/>
          <c:x val="0.23466263959835051"/>
          <c:y val="0.8410046474440751"/>
          <c:w val="0.64897558210578443"/>
          <c:h val="0.1365453660664297"/>
        </c:manualLayout>
      </c:layout>
      <c:overlay val="0"/>
      <c:spPr>
        <a:noFill/>
        <a:ln>
          <a:noFill/>
        </a:ln>
        <a:effectLst/>
      </c:spPr>
      <c:txPr>
        <a:bodyPr rot="0" spcFirstLastPara="1" vertOverflow="ellipsis" vert="horz" wrap="square" anchor="ctr" anchorCtr="1"/>
        <a:lstStyle/>
        <a:p>
          <a:pPr>
            <a:defRPr sz="1000" b="0" i="0" u="none" strike="noStrike" kern="1200" baseline="0">
              <a:solidFill>
                <a:srgbClr val="1E00BE"/>
              </a:solidFill>
              <a:latin typeface="+mn-lt"/>
              <a:ea typeface="Roboto" panose="02000000000000000000" pitchFamily="2" charset="0"/>
              <a:cs typeface="+mn-cs"/>
            </a:defRPr>
          </a:pPr>
          <a:endParaRPr lang="sv-SE"/>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sz="800">
          <a:solidFill>
            <a:srgbClr val="1E00BE"/>
          </a:solidFill>
          <a:latin typeface="+mn-lt"/>
          <a:ea typeface="Roboto" panose="02000000000000000000" pitchFamily="2" charset="0"/>
        </a:defRPr>
      </a:pPr>
      <a:endParaRPr lang="sv-SE"/>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000" b="0" i="0" u="none" strike="noStrike" kern="1200" spc="0" baseline="0">
                <a:solidFill>
                  <a:srgbClr val="1E00BE"/>
                </a:solidFill>
                <a:latin typeface="+mn-lt"/>
                <a:ea typeface="Roboto" panose="02000000000000000000" pitchFamily="2" charset="0"/>
                <a:cs typeface="+mn-cs"/>
              </a:defRPr>
            </a:pPr>
            <a:r>
              <a:rPr lang="sv-SE" sz="1000" b="1">
                <a:latin typeface="+mn-lt"/>
              </a:rPr>
              <a:t>Mobila utsläpp av växthusgaser (index 100=2008K1)</a:t>
            </a:r>
          </a:p>
          <a:p>
            <a:pPr>
              <a:defRPr sz="1000"/>
            </a:pPr>
            <a:r>
              <a:rPr lang="sv-SE" sz="1000" b="0" i="0" u="none" strike="noStrike" kern="1200" spc="0" baseline="0">
                <a:solidFill>
                  <a:srgbClr val="1E00BE"/>
                </a:solidFill>
                <a:latin typeface="+mn-lt"/>
                <a:ea typeface="Roboto" panose="02000000000000000000" pitchFamily="2" charset="0"/>
              </a:rPr>
              <a:t>Mobile greenhouse gas emissions  (index 100=2008Q1)</a:t>
            </a:r>
            <a:endParaRPr lang="sv-SE" sz="1000">
              <a:latin typeface="+mn-lt"/>
            </a:endParaRPr>
          </a:p>
        </c:rich>
      </c:tx>
      <c:overlay val="0"/>
      <c:spPr>
        <a:noFill/>
        <a:ln>
          <a:noFill/>
        </a:ln>
        <a:effectLst/>
      </c:spPr>
      <c:txPr>
        <a:bodyPr rot="0" spcFirstLastPara="1" vertOverflow="ellipsis" vert="horz" wrap="square" anchor="ctr" anchorCtr="1"/>
        <a:lstStyle/>
        <a:p>
          <a:pPr>
            <a:defRPr sz="1000" b="0" i="0" u="none" strike="noStrike" kern="1200" spc="0" baseline="0">
              <a:solidFill>
                <a:srgbClr val="1E00BE"/>
              </a:solidFill>
              <a:latin typeface="+mn-lt"/>
              <a:ea typeface="Roboto" panose="02000000000000000000" pitchFamily="2" charset="0"/>
              <a:cs typeface="+mn-cs"/>
            </a:defRPr>
          </a:pPr>
          <a:endParaRPr lang="sv-SE"/>
        </a:p>
      </c:txPr>
    </c:title>
    <c:autoTitleDeleted val="0"/>
    <c:plotArea>
      <c:layout>
        <c:manualLayout>
          <c:layoutTarget val="inner"/>
          <c:xMode val="edge"/>
          <c:yMode val="edge"/>
          <c:x val="6.5288301076995348E-2"/>
          <c:y val="9.8838729242481285E-2"/>
          <c:w val="0.92188192074100894"/>
          <c:h val="0.72391921224506872"/>
        </c:manualLayout>
      </c:layout>
      <c:lineChart>
        <c:grouping val="standard"/>
        <c:varyColors val="0"/>
        <c:ser>
          <c:idx val="0"/>
          <c:order val="0"/>
          <c:tx>
            <c:strRef>
              <c:f>'1b Mobila utsläpp (kvartal)'!$C$15</c:f>
              <c:strCache>
                <c:ptCount val="1"/>
                <c:pt idx="0">
                  <c:v>H49.4-5 Väg- och rörtransport </c:v>
                </c:pt>
              </c:strCache>
            </c:strRef>
          </c:tx>
          <c:spPr>
            <a:ln w="25400" cap="rnd">
              <a:solidFill>
                <a:srgbClr val="1E00BE"/>
              </a:solidFill>
              <a:round/>
            </a:ln>
            <a:effectLst/>
          </c:spPr>
          <c:marker>
            <c:symbol val="none"/>
          </c:marker>
          <c:dPt>
            <c:idx val="4"/>
            <c:marker>
              <c:symbol val="none"/>
            </c:marker>
            <c:bubble3D val="0"/>
            <c:extLst>
              <c:ext xmlns:c16="http://schemas.microsoft.com/office/drawing/2014/chart" uri="{C3380CC4-5D6E-409C-BE32-E72D297353CC}">
                <c16:uniqueId val="{00000000-4A95-4067-9710-F571178EE7B0}"/>
              </c:ext>
            </c:extLst>
          </c:dPt>
          <c:dPt>
            <c:idx val="8"/>
            <c:marker>
              <c:symbol val="none"/>
            </c:marker>
            <c:bubble3D val="0"/>
            <c:extLst>
              <c:ext xmlns:c16="http://schemas.microsoft.com/office/drawing/2014/chart" uri="{C3380CC4-5D6E-409C-BE32-E72D297353CC}">
                <c16:uniqueId val="{00000001-4A95-4067-9710-F571178EE7B0}"/>
              </c:ext>
            </c:extLst>
          </c:dPt>
          <c:dPt>
            <c:idx val="12"/>
            <c:marker>
              <c:symbol val="none"/>
            </c:marker>
            <c:bubble3D val="0"/>
            <c:extLst>
              <c:ext xmlns:c16="http://schemas.microsoft.com/office/drawing/2014/chart" uri="{C3380CC4-5D6E-409C-BE32-E72D297353CC}">
                <c16:uniqueId val="{00000002-4A95-4067-9710-F571178EE7B0}"/>
              </c:ext>
            </c:extLst>
          </c:dPt>
          <c:dPt>
            <c:idx val="16"/>
            <c:marker>
              <c:symbol val="none"/>
            </c:marker>
            <c:bubble3D val="0"/>
            <c:extLst>
              <c:ext xmlns:c16="http://schemas.microsoft.com/office/drawing/2014/chart" uri="{C3380CC4-5D6E-409C-BE32-E72D297353CC}">
                <c16:uniqueId val="{00000003-4A95-4067-9710-F571178EE7B0}"/>
              </c:ext>
            </c:extLst>
          </c:dPt>
          <c:cat>
            <c:strRef>
              <c:f>'1b Mobila utsläpp (kvartal)'!$D$14:$BX$14</c:f>
              <c:strCache>
                <c:ptCount val="73"/>
                <c:pt idx="0">
                  <c:v>2008K1</c:v>
                </c:pt>
                <c:pt idx="1">
                  <c:v>2008K2</c:v>
                </c:pt>
                <c:pt idx="2">
                  <c:v>2008K3</c:v>
                </c:pt>
                <c:pt idx="3">
                  <c:v>2008K4</c:v>
                </c:pt>
                <c:pt idx="4">
                  <c:v>2009K1</c:v>
                </c:pt>
                <c:pt idx="5">
                  <c:v>2009K2</c:v>
                </c:pt>
                <c:pt idx="6">
                  <c:v>2009K3</c:v>
                </c:pt>
                <c:pt idx="7">
                  <c:v>2009K4</c:v>
                </c:pt>
                <c:pt idx="8">
                  <c:v>2010K1</c:v>
                </c:pt>
                <c:pt idx="9">
                  <c:v>2010K2</c:v>
                </c:pt>
                <c:pt idx="10">
                  <c:v>2010K3</c:v>
                </c:pt>
                <c:pt idx="11">
                  <c:v>2010K4</c:v>
                </c:pt>
                <c:pt idx="12">
                  <c:v>2011K1</c:v>
                </c:pt>
                <c:pt idx="13">
                  <c:v>2011K2</c:v>
                </c:pt>
                <c:pt idx="14">
                  <c:v>2011K3</c:v>
                </c:pt>
                <c:pt idx="15">
                  <c:v>2011K4</c:v>
                </c:pt>
                <c:pt idx="16">
                  <c:v>2012K1</c:v>
                </c:pt>
                <c:pt idx="17">
                  <c:v>2012K2</c:v>
                </c:pt>
                <c:pt idx="18">
                  <c:v>2012K3</c:v>
                </c:pt>
                <c:pt idx="19">
                  <c:v>2012K4</c:v>
                </c:pt>
                <c:pt idx="20">
                  <c:v>2013K1</c:v>
                </c:pt>
                <c:pt idx="21">
                  <c:v>2013K2</c:v>
                </c:pt>
                <c:pt idx="22">
                  <c:v>2013K3</c:v>
                </c:pt>
                <c:pt idx="23">
                  <c:v>2013K4</c:v>
                </c:pt>
                <c:pt idx="24">
                  <c:v>2014K1</c:v>
                </c:pt>
                <c:pt idx="25">
                  <c:v>2014K2</c:v>
                </c:pt>
                <c:pt idx="26">
                  <c:v>2014K3</c:v>
                </c:pt>
                <c:pt idx="27">
                  <c:v>2014K4</c:v>
                </c:pt>
                <c:pt idx="28">
                  <c:v>2015K1</c:v>
                </c:pt>
                <c:pt idx="29">
                  <c:v>2015K2</c:v>
                </c:pt>
                <c:pt idx="30">
                  <c:v>2015K3</c:v>
                </c:pt>
                <c:pt idx="31">
                  <c:v>2015K4</c:v>
                </c:pt>
                <c:pt idx="32">
                  <c:v>2016K1</c:v>
                </c:pt>
                <c:pt idx="33">
                  <c:v>2016K2</c:v>
                </c:pt>
                <c:pt idx="34">
                  <c:v>2016K3</c:v>
                </c:pt>
                <c:pt idx="35">
                  <c:v>2016K4</c:v>
                </c:pt>
                <c:pt idx="36">
                  <c:v>2017K1</c:v>
                </c:pt>
                <c:pt idx="37">
                  <c:v>2017K2</c:v>
                </c:pt>
                <c:pt idx="38">
                  <c:v>2017K3</c:v>
                </c:pt>
                <c:pt idx="39">
                  <c:v>2017K4</c:v>
                </c:pt>
                <c:pt idx="40">
                  <c:v>2018K1</c:v>
                </c:pt>
                <c:pt idx="41">
                  <c:v>2018K2</c:v>
                </c:pt>
                <c:pt idx="42">
                  <c:v>2018K3</c:v>
                </c:pt>
                <c:pt idx="43">
                  <c:v>2018K4</c:v>
                </c:pt>
                <c:pt idx="44">
                  <c:v>2019K1</c:v>
                </c:pt>
                <c:pt idx="45">
                  <c:v>2019K2</c:v>
                </c:pt>
                <c:pt idx="46">
                  <c:v>2019K3</c:v>
                </c:pt>
                <c:pt idx="47">
                  <c:v>2019K4</c:v>
                </c:pt>
                <c:pt idx="48">
                  <c:v>2020K1</c:v>
                </c:pt>
                <c:pt idx="49">
                  <c:v>2020K2</c:v>
                </c:pt>
                <c:pt idx="50">
                  <c:v>2020K3</c:v>
                </c:pt>
                <c:pt idx="51">
                  <c:v>2020K4</c:v>
                </c:pt>
                <c:pt idx="52">
                  <c:v>2021K1</c:v>
                </c:pt>
                <c:pt idx="53">
                  <c:v>2021K2</c:v>
                </c:pt>
                <c:pt idx="54">
                  <c:v>2021K3</c:v>
                </c:pt>
                <c:pt idx="55">
                  <c:v>2021K4</c:v>
                </c:pt>
                <c:pt idx="56">
                  <c:v>2022K1</c:v>
                </c:pt>
                <c:pt idx="57">
                  <c:v>2022K2</c:v>
                </c:pt>
                <c:pt idx="58">
                  <c:v>2022K3</c:v>
                </c:pt>
                <c:pt idx="59">
                  <c:v>2022K4</c:v>
                </c:pt>
                <c:pt idx="60">
                  <c:v>2023K1</c:v>
                </c:pt>
                <c:pt idx="61">
                  <c:v>2023K2</c:v>
                </c:pt>
                <c:pt idx="62">
                  <c:v>2023K3</c:v>
                </c:pt>
                <c:pt idx="63">
                  <c:v>2023K4</c:v>
                </c:pt>
                <c:pt idx="64">
                  <c:v>2024K1</c:v>
                </c:pt>
                <c:pt idx="65">
                  <c:v>2024K2</c:v>
                </c:pt>
                <c:pt idx="66">
                  <c:v>2024K3</c:v>
                </c:pt>
                <c:pt idx="67">
                  <c:v>2024K4</c:v>
                </c:pt>
                <c:pt idx="68">
                  <c:v>2025K1</c:v>
                </c:pt>
                <c:pt idx="69">
                  <c:v>2025K2</c:v>
                </c:pt>
                <c:pt idx="70">
                  <c:v>2025K3</c:v>
                </c:pt>
                <c:pt idx="71">
                  <c:v>2025K4</c:v>
                </c:pt>
                <c:pt idx="72">
                  <c:v>2026K1</c:v>
                </c:pt>
              </c:strCache>
            </c:strRef>
          </c:cat>
          <c:val>
            <c:numRef>
              <c:f>'1b Mobila utsläpp (kvartal)'!$D$15:$BX$15</c:f>
              <c:numCache>
                <c:formatCode>#,##0</c:formatCode>
                <c:ptCount val="73"/>
                <c:pt idx="0">
                  <c:v>100</c:v>
                </c:pt>
                <c:pt idx="1">
                  <c:v>110.62257129345971</c:v>
                </c:pt>
                <c:pt idx="2">
                  <c:v>106.45804634331886</c:v>
                </c:pt>
                <c:pt idx="3">
                  <c:v>108.62203672101485</c:v>
                </c:pt>
                <c:pt idx="4">
                  <c:v>94.370540946193231</c:v>
                </c:pt>
                <c:pt idx="5">
                  <c:v>101.9110964903263</c:v>
                </c:pt>
                <c:pt idx="6">
                  <c:v>101.83091062359931</c:v>
                </c:pt>
                <c:pt idx="7">
                  <c:v>103.50453358554188</c:v>
                </c:pt>
                <c:pt idx="8">
                  <c:v>95.920801036248122</c:v>
                </c:pt>
                <c:pt idx="9">
                  <c:v>102.37781935563459</c:v>
                </c:pt>
                <c:pt idx="10">
                  <c:v>103.27014412895532</c:v>
                </c:pt>
                <c:pt idx="11">
                  <c:v>108.88418282377614</c:v>
                </c:pt>
                <c:pt idx="12">
                  <c:v>94.957542611592004</c:v>
                </c:pt>
                <c:pt idx="13">
                  <c:v>102.1979151674651</c:v>
                </c:pt>
                <c:pt idx="14">
                  <c:v>102.24212019655816</c:v>
                </c:pt>
                <c:pt idx="15">
                  <c:v>102.11361720500854</c:v>
                </c:pt>
                <c:pt idx="16">
                  <c:v>87.814832329296635</c:v>
                </c:pt>
                <c:pt idx="17">
                  <c:v>90.367415753438735</c:v>
                </c:pt>
                <c:pt idx="18">
                  <c:v>90.015831568558909</c:v>
                </c:pt>
                <c:pt idx="19">
                  <c:v>91.648333573205591</c:v>
                </c:pt>
                <c:pt idx="20">
                  <c:v>78.461870592347395</c:v>
                </c:pt>
                <c:pt idx="21">
                  <c:v>84.671135144026152</c:v>
                </c:pt>
                <c:pt idx="22">
                  <c:v>84.521043649896171</c:v>
                </c:pt>
                <c:pt idx="23">
                  <c:v>82.943026913666557</c:v>
                </c:pt>
                <c:pt idx="24">
                  <c:v>74.019779180459324</c:v>
                </c:pt>
                <c:pt idx="25">
                  <c:v>80.467545284454218</c:v>
                </c:pt>
                <c:pt idx="26">
                  <c:v>80.360630795484923</c:v>
                </c:pt>
                <c:pt idx="27">
                  <c:v>81.063799165244561</c:v>
                </c:pt>
                <c:pt idx="28">
                  <c:v>71.602894915393634</c:v>
                </c:pt>
                <c:pt idx="29">
                  <c:v>75.907231120340484</c:v>
                </c:pt>
                <c:pt idx="30">
                  <c:v>74.845282398174234</c:v>
                </c:pt>
                <c:pt idx="31">
                  <c:v>76.215638300059624</c:v>
                </c:pt>
                <c:pt idx="32">
                  <c:v>61.213685054588076</c:v>
                </c:pt>
                <c:pt idx="33">
                  <c:v>67.186504101815487</c:v>
                </c:pt>
                <c:pt idx="34">
                  <c:v>68.27004132656208</c:v>
                </c:pt>
                <c:pt idx="35">
                  <c:v>68.290601805210017</c:v>
                </c:pt>
                <c:pt idx="36">
                  <c:v>59.073339227337208</c:v>
                </c:pt>
                <c:pt idx="37">
                  <c:v>64.268972181672382</c:v>
                </c:pt>
                <c:pt idx="38">
                  <c:v>63.811501531755667</c:v>
                </c:pt>
                <c:pt idx="39">
                  <c:v>62.610769578715789</c:v>
                </c:pt>
                <c:pt idx="40">
                  <c:v>53.900322799514768</c:v>
                </c:pt>
                <c:pt idx="41">
                  <c:v>60.970043382609951</c:v>
                </c:pt>
                <c:pt idx="42">
                  <c:v>61.113966733145553</c:v>
                </c:pt>
                <c:pt idx="43">
                  <c:v>58.565495404733028</c:v>
                </c:pt>
                <c:pt idx="44">
                  <c:v>53.664905318995828</c:v>
                </c:pt>
                <c:pt idx="45">
                  <c:v>60.726401710631826</c:v>
                </c:pt>
                <c:pt idx="46">
                  <c:v>60.861072845775844</c:v>
                </c:pt>
                <c:pt idx="47">
                  <c:v>58.319797684890098</c:v>
                </c:pt>
                <c:pt idx="48">
                  <c:v>53.688549869440962</c:v>
                </c:pt>
                <c:pt idx="49">
                  <c:v>53.477804963299548</c:v>
                </c:pt>
                <c:pt idx="50">
                  <c:v>56.421037481752577</c:v>
                </c:pt>
                <c:pt idx="51">
                  <c:v>57.374015667084734</c:v>
                </c:pt>
                <c:pt idx="52">
                  <c:v>52.913419824413509</c:v>
                </c:pt>
                <c:pt idx="53">
                  <c:v>60.814811768817975</c:v>
                </c:pt>
                <c:pt idx="54">
                  <c:v>59.432119579743812</c:v>
                </c:pt>
                <c:pt idx="55">
                  <c:v>57.095421181405101</c:v>
                </c:pt>
                <c:pt idx="56">
                  <c:v>51.098957583732549</c:v>
                </c:pt>
                <c:pt idx="57">
                  <c:v>51.123630158110075</c:v>
                </c:pt>
                <c:pt idx="58">
                  <c:v>51.300450274482387</c:v>
                </c:pt>
                <c:pt idx="59">
                  <c:v>52.376791331702201</c:v>
                </c:pt>
                <c:pt idx="60">
                  <c:v>50.071961675267794</c:v>
                </c:pt>
                <c:pt idx="61">
                  <c:v>51.861751341571235</c:v>
                </c:pt>
                <c:pt idx="62">
                  <c:v>51.144190636758026</c:v>
                </c:pt>
                <c:pt idx="63">
                  <c:v>52.00567469210683</c:v>
                </c:pt>
                <c:pt idx="64">
                  <c:v>64.784012171803354</c:v>
                </c:pt>
                <c:pt idx="65">
                  <c:v>68.057240372555867</c:v>
                </c:pt>
                <c:pt idx="66">
                  <c:v>68.537327548985346</c:v>
                </c:pt>
                <c:pt idx="67">
                  <c:v>64.014022246437904</c:v>
                </c:pt>
                <c:pt idx="68">
                  <c:v>60.59892674301458</c:v>
                </c:pt>
                <c:pt idx="69">
                  <c:v>63.803277340296482</c:v>
                </c:pt>
                <c:pt idx="70">
                  <c:v>63.444496987889877</c:v>
                </c:pt>
                <c:pt idx="71">
                  <c:v>60.929950449246462</c:v>
                </c:pt>
                <c:pt idx="72">
                  <c:v>59.599687480724548</c:v>
                </c:pt>
              </c:numCache>
            </c:numRef>
          </c:val>
          <c:smooth val="0"/>
          <c:extLst>
            <c:ext xmlns:c16="http://schemas.microsoft.com/office/drawing/2014/chart" uri="{C3380CC4-5D6E-409C-BE32-E72D297353CC}">
              <c16:uniqueId val="{00000004-4A95-4067-9710-F571178EE7B0}"/>
            </c:ext>
          </c:extLst>
        </c:ser>
        <c:ser>
          <c:idx val="1"/>
          <c:order val="1"/>
          <c:tx>
            <c:strRef>
              <c:f>'1b Mobila utsläpp (kvartal)'!$C$16</c:f>
              <c:strCache>
                <c:ptCount val="1"/>
                <c:pt idx="0">
                  <c:v>H50 Sjötransport</c:v>
                </c:pt>
              </c:strCache>
            </c:strRef>
          </c:tx>
          <c:spPr>
            <a:ln w="25400" cap="rnd">
              <a:solidFill>
                <a:srgbClr val="0AAFEB"/>
              </a:solidFill>
              <a:round/>
            </a:ln>
            <a:effectLst/>
          </c:spPr>
          <c:marker>
            <c:symbol val="none"/>
          </c:marker>
          <c:dPt>
            <c:idx val="4"/>
            <c:marker>
              <c:symbol val="none"/>
            </c:marker>
            <c:bubble3D val="0"/>
            <c:extLst>
              <c:ext xmlns:c16="http://schemas.microsoft.com/office/drawing/2014/chart" uri="{C3380CC4-5D6E-409C-BE32-E72D297353CC}">
                <c16:uniqueId val="{00000005-4A95-4067-9710-F571178EE7B0}"/>
              </c:ext>
            </c:extLst>
          </c:dPt>
          <c:dPt>
            <c:idx val="8"/>
            <c:marker>
              <c:symbol val="none"/>
            </c:marker>
            <c:bubble3D val="0"/>
            <c:extLst>
              <c:ext xmlns:c16="http://schemas.microsoft.com/office/drawing/2014/chart" uri="{C3380CC4-5D6E-409C-BE32-E72D297353CC}">
                <c16:uniqueId val="{00000006-4A95-4067-9710-F571178EE7B0}"/>
              </c:ext>
            </c:extLst>
          </c:dPt>
          <c:dPt>
            <c:idx val="12"/>
            <c:marker>
              <c:symbol val="none"/>
            </c:marker>
            <c:bubble3D val="0"/>
            <c:extLst>
              <c:ext xmlns:c16="http://schemas.microsoft.com/office/drawing/2014/chart" uri="{C3380CC4-5D6E-409C-BE32-E72D297353CC}">
                <c16:uniqueId val="{00000007-4A95-4067-9710-F571178EE7B0}"/>
              </c:ext>
            </c:extLst>
          </c:dPt>
          <c:dPt>
            <c:idx val="16"/>
            <c:marker>
              <c:symbol val="none"/>
            </c:marker>
            <c:bubble3D val="0"/>
            <c:extLst>
              <c:ext xmlns:c16="http://schemas.microsoft.com/office/drawing/2014/chart" uri="{C3380CC4-5D6E-409C-BE32-E72D297353CC}">
                <c16:uniqueId val="{00000008-4A95-4067-9710-F571178EE7B0}"/>
              </c:ext>
            </c:extLst>
          </c:dPt>
          <c:cat>
            <c:strRef>
              <c:f>'1b Mobila utsläpp (kvartal)'!$D$14:$BX$14</c:f>
              <c:strCache>
                <c:ptCount val="73"/>
                <c:pt idx="0">
                  <c:v>2008K1</c:v>
                </c:pt>
                <c:pt idx="1">
                  <c:v>2008K2</c:v>
                </c:pt>
                <c:pt idx="2">
                  <c:v>2008K3</c:v>
                </c:pt>
                <c:pt idx="3">
                  <c:v>2008K4</c:v>
                </c:pt>
                <c:pt idx="4">
                  <c:v>2009K1</c:v>
                </c:pt>
                <c:pt idx="5">
                  <c:v>2009K2</c:v>
                </c:pt>
                <c:pt idx="6">
                  <c:v>2009K3</c:v>
                </c:pt>
                <c:pt idx="7">
                  <c:v>2009K4</c:v>
                </c:pt>
                <c:pt idx="8">
                  <c:v>2010K1</c:v>
                </c:pt>
                <c:pt idx="9">
                  <c:v>2010K2</c:v>
                </c:pt>
                <c:pt idx="10">
                  <c:v>2010K3</c:v>
                </c:pt>
                <c:pt idx="11">
                  <c:v>2010K4</c:v>
                </c:pt>
                <c:pt idx="12">
                  <c:v>2011K1</c:v>
                </c:pt>
                <c:pt idx="13">
                  <c:v>2011K2</c:v>
                </c:pt>
                <c:pt idx="14">
                  <c:v>2011K3</c:v>
                </c:pt>
                <c:pt idx="15">
                  <c:v>2011K4</c:v>
                </c:pt>
                <c:pt idx="16">
                  <c:v>2012K1</c:v>
                </c:pt>
                <c:pt idx="17">
                  <c:v>2012K2</c:v>
                </c:pt>
                <c:pt idx="18">
                  <c:v>2012K3</c:v>
                </c:pt>
                <c:pt idx="19">
                  <c:v>2012K4</c:v>
                </c:pt>
                <c:pt idx="20">
                  <c:v>2013K1</c:v>
                </c:pt>
                <c:pt idx="21">
                  <c:v>2013K2</c:v>
                </c:pt>
                <c:pt idx="22">
                  <c:v>2013K3</c:v>
                </c:pt>
                <c:pt idx="23">
                  <c:v>2013K4</c:v>
                </c:pt>
                <c:pt idx="24">
                  <c:v>2014K1</c:v>
                </c:pt>
                <c:pt idx="25">
                  <c:v>2014K2</c:v>
                </c:pt>
                <c:pt idx="26">
                  <c:v>2014K3</c:v>
                </c:pt>
                <c:pt idx="27">
                  <c:v>2014K4</c:v>
                </c:pt>
                <c:pt idx="28">
                  <c:v>2015K1</c:v>
                </c:pt>
                <c:pt idx="29">
                  <c:v>2015K2</c:v>
                </c:pt>
                <c:pt idx="30">
                  <c:v>2015K3</c:v>
                </c:pt>
                <c:pt idx="31">
                  <c:v>2015K4</c:v>
                </c:pt>
                <c:pt idx="32">
                  <c:v>2016K1</c:v>
                </c:pt>
                <c:pt idx="33">
                  <c:v>2016K2</c:v>
                </c:pt>
                <c:pt idx="34">
                  <c:v>2016K3</c:v>
                </c:pt>
                <c:pt idx="35">
                  <c:v>2016K4</c:v>
                </c:pt>
                <c:pt idx="36">
                  <c:v>2017K1</c:v>
                </c:pt>
                <c:pt idx="37">
                  <c:v>2017K2</c:v>
                </c:pt>
                <c:pt idx="38">
                  <c:v>2017K3</c:v>
                </c:pt>
                <c:pt idx="39">
                  <c:v>2017K4</c:v>
                </c:pt>
                <c:pt idx="40">
                  <c:v>2018K1</c:v>
                </c:pt>
                <c:pt idx="41">
                  <c:v>2018K2</c:v>
                </c:pt>
                <c:pt idx="42">
                  <c:v>2018K3</c:v>
                </c:pt>
                <c:pt idx="43">
                  <c:v>2018K4</c:v>
                </c:pt>
                <c:pt idx="44">
                  <c:v>2019K1</c:v>
                </c:pt>
                <c:pt idx="45">
                  <c:v>2019K2</c:v>
                </c:pt>
                <c:pt idx="46">
                  <c:v>2019K3</c:v>
                </c:pt>
                <c:pt idx="47">
                  <c:v>2019K4</c:v>
                </c:pt>
                <c:pt idx="48">
                  <c:v>2020K1</c:v>
                </c:pt>
                <c:pt idx="49">
                  <c:v>2020K2</c:v>
                </c:pt>
                <c:pt idx="50">
                  <c:v>2020K3</c:v>
                </c:pt>
                <c:pt idx="51">
                  <c:v>2020K4</c:v>
                </c:pt>
                <c:pt idx="52">
                  <c:v>2021K1</c:v>
                </c:pt>
                <c:pt idx="53">
                  <c:v>2021K2</c:v>
                </c:pt>
                <c:pt idx="54">
                  <c:v>2021K3</c:v>
                </c:pt>
                <c:pt idx="55">
                  <c:v>2021K4</c:v>
                </c:pt>
                <c:pt idx="56">
                  <c:v>2022K1</c:v>
                </c:pt>
                <c:pt idx="57">
                  <c:v>2022K2</c:v>
                </c:pt>
                <c:pt idx="58">
                  <c:v>2022K3</c:v>
                </c:pt>
                <c:pt idx="59">
                  <c:v>2022K4</c:v>
                </c:pt>
                <c:pt idx="60">
                  <c:v>2023K1</c:v>
                </c:pt>
                <c:pt idx="61">
                  <c:v>2023K2</c:v>
                </c:pt>
                <c:pt idx="62">
                  <c:v>2023K3</c:v>
                </c:pt>
                <c:pt idx="63">
                  <c:v>2023K4</c:v>
                </c:pt>
                <c:pt idx="64">
                  <c:v>2024K1</c:v>
                </c:pt>
                <c:pt idx="65">
                  <c:v>2024K2</c:v>
                </c:pt>
                <c:pt idx="66">
                  <c:v>2024K3</c:v>
                </c:pt>
                <c:pt idx="67">
                  <c:v>2024K4</c:v>
                </c:pt>
                <c:pt idx="68">
                  <c:v>2025K1</c:v>
                </c:pt>
                <c:pt idx="69">
                  <c:v>2025K2</c:v>
                </c:pt>
                <c:pt idx="70">
                  <c:v>2025K3</c:v>
                </c:pt>
                <c:pt idx="71">
                  <c:v>2025K4</c:v>
                </c:pt>
                <c:pt idx="72">
                  <c:v>2026K1</c:v>
                </c:pt>
              </c:strCache>
            </c:strRef>
          </c:cat>
          <c:val>
            <c:numRef>
              <c:f>'1b Mobila utsläpp (kvartal)'!$D$16:$BX$16</c:f>
              <c:numCache>
                <c:formatCode>#,##0</c:formatCode>
                <c:ptCount val="73"/>
                <c:pt idx="0">
                  <c:v>100</c:v>
                </c:pt>
                <c:pt idx="1">
                  <c:v>104.8130931628898</c:v>
                </c:pt>
                <c:pt idx="2">
                  <c:v>104.38795274065467</c:v>
                </c:pt>
                <c:pt idx="3">
                  <c:v>109.49157466589192</c:v>
                </c:pt>
                <c:pt idx="4">
                  <c:v>87.351346116598876</c:v>
                </c:pt>
                <c:pt idx="5">
                  <c:v>92.740654658144493</c:v>
                </c:pt>
                <c:pt idx="6">
                  <c:v>91.288010846407133</c:v>
                </c:pt>
                <c:pt idx="7">
                  <c:v>94.696881657950811</c:v>
                </c:pt>
                <c:pt idx="8">
                  <c:v>99.357931435212095</c:v>
                </c:pt>
                <c:pt idx="9">
                  <c:v>90.05616889405384</c:v>
                </c:pt>
                <c:pt idx="10">
                  <c:v>89.42087933372072</c:v>
                </c:pt>
                <c:pt idx="11">
                  <c:v>89.93802053069922</c:v>
                </c:pt>
                <c:pt idx="12">
                  <c:v>65.369939957389121</c:v>
                </c:pt>
                <c:pt idx="13">
                  <c:v>61.754793724578739</c:v>
                </c:pt>
                <c:pt idx="14">
                  <c:v>58.636451675382538</c:v>
                </c:pt>
                <c:pt idx="15">
                  <c:v>49.306604687197371</c:v>
                </c:pt>
                <c:pt idx="16">
                  <c:v>37.891729614565179</c:v>
                </c:pt>
                <c:pt idx="17">
                  <c:v>41.503970559752084</c:v>
                </c:pt>
                <c:pt idx="18">
                  <c:v>43.710052295177228</c:v>
                </c:pt>
                <c:pt idx="19">
                  <c:v>49.048034088708121</c:v>
                </c:pt>
                <c:pt idx="20">
                  <c:v>56.609529343404994</c:v>
                </c:pt>
                <c:pt idx="21">
                  <c:v>61.769320162696118</c:v>
                </c:pt>
                <c:pt idx="22">
                  <c:v>44.650397055975212</c:v>
                </c:pt>
                <c:pt idx="23">
                  <c:v>44.63199690102654</c:v>
                </c:pt>
                <c:pt idx="24">
                  <c:v>44.644586480728258</c:v>
                </c:pt>
                <c:pt idx="25">
                  <c:v>53.480534572922721</c:v>
                </c:pt>
                <c:pt idx="26">
                  <c:v>72.036606624055793</c:v>
                </c:pt>
                <c:pt idx="27">
                  <c:v>50.158822390083287</c:v>
                </c:pt>
                <c:pt idx="28">
                  <c:v>78.790431919426695</c:v>
                </c:pt>
                <c:pt idx="29">
                  <c:v>70.727290335076518</c:v>
                </c:pt>
                <c:pt idx="30">
                  <c:v>80.797985667247744</c:v>
                </c:pt>
                <c:pt idx="31">
                  <c:v>60.927755181096266</c:v>
                </c:pt>
                <c:pt idx="32">
                  <c:v>88.042804570985865</c:v>
                </c:pt>
                <c:pt idx="33">
                  <c:v>74.767576990122024</c:v>
                </c:pt>
                <c:pt idx="34">
                  <c:v>93.452450125895808</c:v>
                </c:pt>
                <c:pt idx="35">
                  <c:v>88.802053069920589</c:v>
                </c:pt>
                <c:pt idx="36">
                  <c:v>77.558589967073416</c:v>
                </c:pt>
                <c:pt idx="37">
                  <c:v>74.932209955452265</c:v>
                </c:pt>
                <c:pt idx="38">
                  <c:v>77.036606624055793</c:v>
                </c:pt>
                <c:pt idx="39">
                  <c:v>78.15514235909356</c:v>
                </c:pt>
                <c:pt idx="40">
                  <c:v>73.631609529343407</c:v>
                </c:pt>
                <c:pt idx="41">
                  <c:v>83.010846407127644</c:v>
                </c:pt>
                <c:pt idx="42">
                  <c:v>89.084834398605466</c:v>
                </c:pt>
                <c:pt idx="43">
                  <c:v>79.777261282200271</c:v>
                </c:pt>
                <c:pt idx="44">
                  <c:v>74.695913228742981</c:v>
                </c:pt>
                <c:pt idx="45">
                  <c:v>83.747821034282396</c:v>
                </c:pt>
                <c:pt idx="46">
                  <c:v>90.790238233585129</c:v>
                </c:pt>
                <c:pt idx="47">
                  <c:v>77.956614371489451</c:v>
                </c:pt>
                <c:pt idx="48">
                  <c:v>73.718768158047652</c:v>
                </c:pt>
                <c:pt idx="49">
                  <c:v>62.703854348247148</c:v>
                </c:pt>
                <c:pt idx="50">
                  <c:v>70.484214603912463</c:v>
                </c:pt>
                <c:pt idx="51">
                  <c:v>65.225644005423206</c:v>
                </c:pt>
                <c:pt idx="52">
                  <c:v>67.708696494286272</c:v>
                </c:pt>
                <c:pt idx="53">
                  <c:v>73.243269417005621</c:v>
                </c:pt>
                <c:pt idx="54">
                  <c:v>64.502227387177996</c:v>
                </c:pt>
                <c:pt idx="55">
                  <c:v>70.152043385628517</c:v>
                </c:pt>
                <c:pt idx="56">
                  <c:v>73.416618245206294</c:v>
                </c:pt>
                <c:pt idx="57">
                  <c:v>79.732713538640326</c:v>
                </c:pt>
                <c:pt idx="58">
                  <c:v>69.174898314933174</c:v>
                </c:pt>
                <c:pt idx="59">
                  <c:v>75.694363742010466</c:v>
                </c:pt>
                <c:pt idx="60">
                  <c:v>70.887081154367621</c:v>
                </c:pt>
                <c:pt idx="61">
                  <c:v>77.895603331396472</c:v>
                </c:pt>
                <c:pt idx="62">
                  <c:v>80.191748983149338</c:v>
                </c:pt>
                <c:pt idx="63">
                  <c:v>70.218865000968449</c:v>
                </c:pt>
                <c:pt idx="64">
                  <c:v>70.225644005423206</c:v>
                </c:pt>
                <c:pt idx="65">
                  <c:v>77.934340499709478</c:v>
                </c:pt>
                <c:pt idx="66">
                  <c:v>82.266124346310292</c:v>
                </c:pt>
                <c:pt idx="67">
                  <c:v>72.975014526438116</c:v>
                </c:pt>
                <c:pt idx="68">
                  <c:v>67.547937245787338</c:v>
                </c:pt>
                <c:pt idx="69">
                  <c:v>74.682355219833426</c:v>
                </c:pt>
                <c:pt idx="70">
                  <c:v>78.634514816966899</c:v>
                </c:pt>
                <c:pt idx="71">
                  <c:v>71.01104009296921</c:v>
                </c:pt>
                <c:pt idx="72">
                  <c:v>68.539608754600039</c:v>
                </c:pt>
              </c:numCache>
            </c:numRef>
          </c:val>
          <c:smooth val="0"/>
          <c:extLst>
            <c:ext xmlns:c16="http://schemas.microsoft.com/office/drawing/2014/chart" uri="{C3380CC4-5D6E-409C-BE32-E72D297353CC}">
              <c16:uniqueId val="{00000009-4A95-4067-9710-F571178EE7B0}"/>
            </c:ext>
          </c:extLst>
        </c:ser>
        <c:ser>
          <c:idx val="2"/>
          <c:order val="2"/>
          <c:tx>
            <c:strRef>
              <c:f>'1b Mobila utsläpp (kvartal)'!$C$17</c:f>
              <c:strCache>
                <c:ptCount val="1"/>
                <c:pt idx="0">
                  <c:v>H51 Lufttransport</c:v>
                </c:pt>
              </c:strCache>
            </c:strRef>
          </c:tx>
          <c:spPr>
            <a:ln w="25400" cap="rnd">
              <a:solidFill>
                <a:schemeClr val="accent3"/>
              </a:solidFill>
              <a:round/>
            </a:ln>
            <a:effectLst/>
          </c:spPr>
          <c:marker>
            <c:symbol val="none"/>
          </c:marker>
          <c:cat>
            <c:strRef>
              <c:f>'1b Mobila utsläpp (kvartal)'!$D$14:$BX$14</c:f>
              <c:strCache>
                <c:ptCount val="73"/>
                <c:pt idx="0">
                  <c:v>2008K1</c:v>
                </c:pt>
                <c:pt idx="1">
                  <c:v>2008K2</c:v>
                </c:pt>
                <c:pt idx="2">
                  <c:v>2008K3</c:v>
                </c:pt>
                <c:pt idx="3">
                  <c:v>2008K4</c:v>
                </c:pt>
                <c:pt idx="4">
                  <c:v>2009K1</c:v>
                </c:pt>
                <c:pt idx="5">
                  <c:v>2009K2</c:v>
                </c:pt>
                <c:pt idx="6">
                  <c:v>2009K3</c:v>
                </c:pt>
                <c:pt idx="7">
                  <c:v>2009K4</c:v>
                </c:pt>
                <c:pt idx="8">
                  <c:v>2010K1</c:v>
                </c:pt>
                <c:pt idx="9">
                  <c:v>2010K2</c:v>
                </c:pt>
                <c:pt idx="10">
                  <c:v>2010K3</c:v>
                </c:pt>
                <c:pt idx="11">
                  <c:v>2010K4</c:v>
                </c:pt>
                <c:pt idx="12">
                  <c:v>2011K1</c:v>
                </c:pt>
                <c:pt idx="13">
                  <c:v>2011K2</c:v>
                </c:pt>
                <c:pt idx="14">
                  <c:v>2011K3</c:v>
                </c:pt>
                <c:pt idx="15">
                  <c:v>2011K4</c:v>
                </c:pt>
                <c:pt idx="16">
                  <c:v>2012K1</c:v>
                </c:pt>
                <c:pt idx="17">
                  <c:v>2012K2</c:v>
                </c:pt>
                <c:pt idx="18">
                  <c:v>2012K3</c:v>
                </c:pt>
                <c:pt idx="19">
                  <c:v>2012K4</c:v>
                </c:pt>
                <c:pt idx="20">
                  <c:v>2013K1</c:v>
                </c:pt>
                <c:pt idx="21">
                  <c:v>2013K2</c:v>
                </c:pt>
                <c:pt idx="22">
                  <c:v>2013K3</c:v>
                </c:pt>
                <c:pt idx="23">
                  <c:v>2013K4</c:v>
                </c:pt>
                <c:pt idx="24">
                  <c:v>2014K1</c:v>
                </c:pt>
                <c:pt idx="25">
                  <c:v>2014K2</c:v>
                </c:pt>
                <c:pt idx="26">
                  <c:v>2014K3</c:v>
                </c:pt>
                <c:pt idx="27">
                  <c:v>2014K4</c:v>
                </c:pt>
                <c:pt idx="28">
                  <c:v>2015K1</c:v>
                </c:pt>
                <c:pt idx="29">
                  <c:v>2015K2</c:v>
                </c:pt>
                <c:pt idx="30">
                  <c:v>2015K3</c:v>
                </c:pt>
                <c:pt idx="31">
                  <c:v>2015K4</c:v>
                </c:pt>
                <c:pt idx="32">
                  <c:v>2016K1</c:v>
                </c:pt>
                <c:pt idx="33">
                  <c:v>2016K2</c:v>
                </c:pt>
                <c:pt idx="34">
                  <c:v>2016K3</c:v>
                </c:pt>
                <c:pt idx="35">
                  <c:v>2016K4</c:v>
                </c:pt>
                <c:pt idx="36">
                  <c:v>2017K1</c:v>
                </c:pt>
                <c:pt idx="37">
                  <c:v>2017K2</c:v>
                </c:pt>
                <c:pt idx="38">
                  <c:v>2017K3</c:v>
                </c:pt>
                <c:pt idx="39">
                  <c:v>2017K4</c:v>
                </c:pt>
                <c:pt idx="40">
                  <c:v>2018K1</c:v>
                </c:pt>
                <c:pt idx="41">
                  <c:v>2018K2</c:v>
                </c:pt>
                <c:pt idx="42">
                  <c:v>2018K3</c:v>
                </c:pt>
                <c:pt idx="43">
                  <c:v>2018K4</c:v>
                </c:pt>
                <c:pt idx="44">
                  <c:v>2019K1</c:v>
                </c:pt>
                <c:pt idx="45">
                  <c:v>2019K2</c:v>
                </c:pt>
                <c:pt idx="46">
                  <c:v>2019K3</c:v>
                </c:pt>
                <c:pt idx="47">
                  <c:v>2019K4</c:v>
                </c:pt>
                <c:pt idx="48">
                  <c:v>2020K1</c:v>
                </c:pt>
                <c:pt idx="49">
                  <c:v>2020K2</c:v>
                </c:pt>
                <c:pt idx="50">
                  <c:v>2020K3</c:v>
                </c:pt>
                <c:pt idx="51">
                  <c:v>2020K4</c:v>
                </c:pt>
                <c:pt idx="52">
                  <c:v>2021K1</c:v>
                </c:pt>
                <c:pt idx="53">
                  <c:v>2021K2</c:v>
                </c:pt>
                <c:pt idx="54">
                  <c:v>2021K3</c:v>
                </c:pt>
                <c:pt idx="55">
                  <c:v>2021K4</c:v>
                </c:pt>
                <c:pt idx="56">
                  <c:v>2022K1</c:v>
                </c:pt>
                <c:pt idx="57">
                  <c:v>2022K2</c:v>
                </c:pt>
                <c:pt idx="58">
                  <c:v>2022K3</c:v>
                </c:pt>
                <c:pt idx="59">
                  <c:v>2022K4</c:v>
                </c:pt>
                <c:pt idx="60">
                  <c:v>2023K1</c:v>
                </c:pt>
                <c:pt idx="61">
                  <c:v>2023K2</c:v>
                </c:pt>
                <c:pt idx="62">
                  <c:v>2023K3</c:v>
                </c:pt>
                <c:pt idx="63">
                  <c:v>2023K4</c:v>
                </c:pt>
                <c:pt idx="64">
                  <c:v>2024K1</c:v>
                </c:pt>
                <c:pt idx="65">
                  <c:v>2024K2</c:v>
                </c:pt>
                <c:pt idx="66">
                  <c:v>2024K3</c:v>
                </c:pt>
                <c:pt idx="67">
                  <c:v>2024K4</c:v>
                </c:pt>
                <c:pt idx="68">
                  <c:v>2025K1</c:v>
                </c:pt>
                <c:pt idx="69">
                  <c:v>2025K2</c:v>
                </c:pt>
                <c:pt idx="70">
                  <c:v>2025K3</c:v>
                </c:pt>
                <c:pt idx="71">
                  <c:v>2025K4</c:v>
                </c:pt>
                <c:pt idx="72">
                  <c:v>2026K1</c:v>
                </c:pt>
              </c:strCache>
            </c:strRef>
          </c:cat>
          <c:val>
            <c:numRef>
              <c:f>'1b Mobila utsläpp (kvartal)'!$D$17:$BX$17</c:f>
              <c:numCache>
                <c:formatCode>#,##0</c:formatCode>
                <c:ptCount val="73"/>
                <c:pt idx="0">
                  <c:v>100</c:v>
                </c:pt>
                <c:pt idx="1">
                  <c:v>107.3262422719903</c:v>
                </c:pt>
                <c:pt idx="2">
                  <c:v>102.68676394605092</c:v>
                </c:pt>
                <c:pt idx="3">
                  <c:v>102.33399255260392</c:v>
                </c:pt>
                <c:pt idx="4">
                  <c:v>85.700286849466394</c:v>
                </c:pt>
                <c:pt idx="5">
                  <c:v>93.115612806670583</c:v>
                </c:pt>
                <c:pt idx="6">
                  <c:v>87.74208491456875</c:v>
                </c:pt>
                <c:pt idx="7">
                  <c:v>82.603737951431583</c:v>
                </c:pt>
                <c:pt idx="8">
                  <c:v>80.283998788461886</c:v>
                </c:pt>
                <c:pt idx="9">
                  <c:v>85.98179129474228</c:v>
                </c:pt>
                <c:pt idx="10">
                  <c:v>91.765104138828008</c:v>
                </c:pt>
                <c:pt idx="11">
                  <c:v>90.997202772284297</c:v>
                </c:pt>
                <c:pt idx="12">
                  <c:v>89.716179378908549</c:v>
                </c:pt>
                <c:pt idx="13">
                  <c:v>100.4240383416181</c:v>
                </c:pt>
                <c:pt idx="14">
                  <c:v>96.108824629857281</c:v>
                </c:pt>
                <c:pt idx="15">
                  <c:v>91.839934434407695</c:v>
                </c:pt>
                <c:pt idx="16">
                  <c:v>86.658827302367854</c:v>
                </c:pt>
                <c:pt idx="17">
                  <c:v>93.368610472678029</c:v>
                </c:pt>
                <c:pt idx="18">
                  <c:v>93.315160261549707</c:v>
                </c:pt>
                <c:pt idx="19">
                  <c:v>89.523758618846543</c:v>
                </c:pt>
                <c:pt idx="20">
                  <c:v>85.057102642222105</c:v>
                </c:pt>
                <c:pt idx="21">
                  <c:v>95.062982165446215</c:v>
                </c:pt>
                <c:pt idx="22">
                  <c:v>96.933739554937901</c:v>
                </c:pt>
                <c:pt idx="23">
                  <c:v>95.481675485951499</c:v>
                </c:pt>
                <c:pt idx="24">
                  <c:v>88.38170577440448</c:v>
                </c:pt>
                <c:pt idx="25">
                  <c:v>97.972455324531865</c:v>
                </c:pt>
                <c:pt idx="26">
                  <c:v>100.36880645678552</c:v>
                </c:pt>
                <c:pt idx="27">
                  <c:v>91.651077021754233</c:v>
                </c:pt>
                <c:pt idx="28">
                  <c:v>91.041744614891229</c:v>
                </c:pt>
                <c:pt idx="29">
                  <c:v>89.593243893313385</c:v>
                </c:pt>
                <c:pt idx="30">
                  <c:v>90.753113474798226</c:v>
                </c:pt>
                <c:pt idx="31">
                  <c:v>103.52415058706148</c:v>
                </c:pt>
                <c:pt idx="32">
                  <c:v>101.60350633385002</c:v>
                </c:pt>
                <c:pt idx="33">
                  <c:v>115.12106472820567</c:v>
                </c:pt>
                <c:pt idx="34">
                  <c:v>118.50089974522066</c:v>
                </c:pt>
                <c:pt idx="35">
                  <c:v>118.91781139202166</c:v>
                </c:pt>
                <c:pt idx="36">
                  <c:v>109.07050082847827</c:v>
                </c:pt>
                <c:pt idx="37">
                  <c:v>116.03506333850018</c:v>
                </c:pt>
                <c:pt idx="38">
                  <c:v>124.5888787927379</c:v>
                </c:pt>
                <c:pt idx="39">
                  <c:v>115.79631906212695</c:v>
                </c:pt>
                <c:pt idx="40">
                  <c:v>102.36428100557664</c:v>
                </c:pt>
                <c:pt idx="41">
                  <c:v>115.82482584139542</c:v>
                </c:pt>
                <c:pt idx="42">
                  <c:v>115.85511429436812</c:v>
                </c:pt>
                <c:pt idx="43">
                  <c:v>111.22810768435869</c:v>
                </c:pt>
                <c:pt idx="44">
                  <c:v>97.017478219038964</c:v>
                </c:pt>
                <c:pt idx="45">
                  <c:v>109.75822687832949</c:v>
                </c:pt>
                <c:pt idx="46">
                  <c:v>109.7813886364851</c:v>
                </c:pt>
                <c:pt idx="47">
                  <c:v>105.4251964295259</c:v>
                </c:pt>
                <c:pt idx="48">
                  <c:v>81.180180661713621</c:v>
                </c:pt>
                <c:pt idx="49">
                  <c:v>18.142783330660823</c:v>
                </c:pt>
                <c:pt idx="50">
                  <c:v>28.526377679191839</c:v>
                </c:pt>
                <c:pt idx="51">
                  <c:v>25.921570723537695</c:v>
                </c:pt>
                <c:pt idx="52">
                  <c:v>30.457711974628964</c:v>
                </c:pt>
                <c:pt idx="53">
                  <c:v>34.828157571222405</c:v>
                </c:pt>
                <c:pt idx="54">
                  <c:v>58.508382774778624</c:v>
                </c:pt>
                <c:pt idx="55">
                  <c:v>63.09084754218113</c:v>
                </c:pt>
                <c:pt idx="56">
                  <c:v>64.897464678318812</c:v>
                </c:pt>
                <c:pt idx="57">
                  <c:v>74.146132877224872</c:v>
                </c:pt>
                <c:pt idx="58">
                  <c:v>124.63342063534483</c:v>
                </c:pt>
                <c:pt idx="59">
                  <c:v>134.49676626222674</c:v>
                </c:pt>
                <c:pt idx="60">
                  <c:v>92.923192046608577</c:v>
                </c:pt>
                <c:pt idx="61">
                  <c:v>123.19382828228839</c:v>
                </c:pt>
                <c:pt idx="62">
                  <c:v>134.3471056710674</c:v>
                </c:pt>
                <c:pt idx="63">
                  <c:v>107.27101038715772</c:v>
                </c:pt>
                <c:pt idx="64">
                  <c:v>94.125821796996092</c:v>
                </c:pt>
                <c:pt idx="65">
                  <c:v>129.44750298430344</c:v>
                </c:pt>
                <c:pt idx="66">
                  <c:v>136.57776114882321</c:v>
                </c:pt>
                <c:pt idx="67">
                  <c:v>112.0227341564666</c:v>
                </c:pt>
                <c:pt idx="68">
                  <c:v>106.77748677107274</c:v>
                </c:pt>
                <c:pt idx="69">
                  <c:v>134.46469613554973</c:v>
                </c:pt>
                <c:pt idx="70">
                  <c:v>148.19783704812301</c:v>
                </c:pt>
                <c:pt idx="71">
                  <c:v>118.07329805619401</c:v>
                </c:pt>
                <c:pt idx="72">
                  <c:v>106.78817681329842</c:v>
                </c:pt>
              </c:numCache>
            </c:numRef>
          </c:val>
          <c:smooth val="0"/>
          <c:extLst>
            <c:ext xmlns:c16="http://schemas.microsoft.com/office/drawing/2014/chart" uri="{C3380CC4-5D6E-409C-BE32-E72D297353CC}">
              <c16:uniqueId val="{0000000A-4A95-4067-9710-F571178EE7B0}"/>
            </c:ext>
          </c:extLst>
        </c:ser>
        <c:ser>
          <c:idx val="3"/>
          <c:order val="3"/>
          <c:tx>
            <c:strRef>
              <c:f>'1b Mobila utsläpp (kvartal)'!$C$18</c:f>
              <c:strCache>
                <c:ptCount val="1"/>
                <c:pt idx="0">
                  <c:v>Privat konsumtion av bensin och diesel</c:v>
                </c:pt>
              </c:strCache>
            </c:strRef>
          </c:tx>
          <c:spPr>
            <a:ln w="25400" cap="rnd">
              <a:solidFill>
                <a:schemeClr val="accent4"/>
              </a:solidFill>
              <a:round/>
            </a:ln>
            <a:effectLst/>
          </c:spPr>
          <c:marker>
            <c:symbol val="none"/>
          </c:marker>
          <c:cat>
            <c:strRef>
              <c:f>'1b Mobila utsläpp (kvartal)'!$D$14:$BX$14</c:f>
              <c:strCache>
                <c:ptCount val="73"/>
                <c:pt idx="0">
                  <c:v>2008K1</c:v>
                </c:pt>
                <c:pt idx="1">
                  <c:v>2008K2</c:v>
                </c:pt>
                <c:pt idx="2">
                  <c:v>2008K3</c:v>
                </c:pt>
                <c:pt idx="3">
                  <c:v>2008K4</c:v>
                </c:pt>
                <c:pt idx="4">
                  <c:v>2009K1</c:v>
                </c:pt>
                <c:pt idx="5">
                  <c:v>2009K2</c:v>
                </c:pt>
                <c:pt idx="6">
                  <c:v>2009K3</c:v>
                </c:pt>
                <c:pt idx="7">
                  <c:v>2009K4</c:v>
                </c:pt>
                <c:pt idx="8">
                  <c:v>2010K1</c:v>
                </c:pt>
                <c:pt idx="9">
                  <c:v>2010K2</c:v>
                </c:pt>
                <c:pt idx="10">
                  <c:v>2010K3</c:v>
                </c:pt>
                <c:pt idx="11">
                  <c:v>2010K4</c:v>
                </c:pt>
                <c:pt idx="12">
                  <c:v>2011K1</c:v>
                </c:pt>
                <c:pt idx="13">
                  <c:v>2011K2</c:v>
                </c:pt>
                <c:pt idx="14">
                  <c:v>2011K3</c:v>
                </c:pt>
                <c:pt idx="15">
                  <c:v>2011K4</c:v>
                </c:pt>
                <c:pt idx="16">
                  <c:v>2012K1</c:v>
                </c:pt>
                <c:pt idx="17">
                  <c:v>2012K2</c:v>
                </c:pt>
                <c:pt idx="18">
                  <c:v>2012K3</c:v>
                </c:pt>
                <c:pt idx="19">
                  <c:v>2012K4</c:v>
                </c:pt>
                <c:pt idx="20">
                  <c:v>2013K1</c:v>
                </c:pt>
                <c:pt idx="21">
                  <c:v>2013K2</c:v>
                </c:pt>
                <c:pt idx="22">
                  <c:v>2013K3</c:v>
                </c:pt>
                <c:pt idx="23">
                  <c:v>2013K4</c:v>
                </c:pt>
                <c:pt idx="24">
                  <c:v>2014K1</c:v>
                </c:pt>
                <c:pt idx="25">
                  <c:v>2014K2</c:v>
                </c:pt>
                <c:pt idx="26">
                  <c:v>2014K3</c:v>
                </c:pt>
                <c:pt idx="27">
                  <c:v>2014K4</c:v>
                </c:pt>
                <c:pt idx="28">
                  <c:v>2015K1</c:v>
                </c:pt>
                <c:pt idx="29">
                  <c:v>2015K2</c:v>
                </c:pt>
                <c:pt idx="30">
                  <c:v>2015K3</c:v>
                </c:pt>
                <c:pt idx="31">
                  <c:v>2015K4</c:v>
                </c:pt>
                <c:pt idx="32">
                  <c:v>2016K1</c:v>
                </c:pt>
                <c:pt idx="33">
                  <c:v>2016K2</c:v>
                </c:pt>
                <c:pt idx="34">
                  <c:v>2016K3</c:v>
                </c:pt>
                <c:pt idx="35">
                  <c:v>2016K4</c:v>
                </c:pt>
                <c:pt idx="36">
                  <c:v>2017K1</c:v>
                </c:pt>
                <c:pt idx="37">
                  <c:v>2017K2</c:v>
                </c:pt>
                <c:pt idx="38">
                  <c:v>2017K3</c:v>
                </c:pt>
                <c:pt idx="39">
                  <c:v>2017K4</c:v>
                </c:pt>
                <c:pt idx="40">
                  <c:v>2018K1</c:v>
                </c:pt>
                <c:pt idx="41">
                  <c:v>2018K2</c:v>
                </c:pt>
                <c:pt idx="42">
                  <c:v>2018K3</c:v>
                </c:pt>
                <c:pt idx="43">
                  <c:v>2018K4</c:v>
                </c:pt>
                <c:pt idx="44">
                  <c:v>2019K1</c:v>
                </c:pt>
                <c:pt idx="45">
                  <c:v>2019K2</c:v>
                </c:pt>
                <c:pt idx="46">
                  <c:v>2019K3</c:v>
                </c:pt>
                <c:pt idx="47">
                  <c:v>2019K4</c:v>
                </c:pt>
                <c:pt idx="48">
                  <c:v>2020K1</c:v>
                </c:pt>
                <c:pt idx="49">
                  <c:v>2020K2</c:v>
                </c:pt>
                <c:pt idx="50">
                  <c:v>2020K3</c:v>
                </c:pt>
                <c:pt idx="51">
                  <c:v>2020K4</c:v>
                </c:pt>
                <c:pt idx="52">
                  <c:v>2021K1</c:v>
                </c:pt>
                <c:pt idx="53">
                  <c:v>2021K2</c:v>
                </c:pt>
                <c:pt idx="54">
                  <c:v>2021K3</c:v>
                </c:pt>
                <c:pt idx="55">
                  <c:v>2021K4</c:v>
                </c:pt>
                <c:pt idx="56">
                  <c:v>2022K1</c:v>
                </c:pt>
                <c:pt idx="57">
                  <c:v>2022K2</c:v>
                </c:pt>
                <c:pt idx="58">
                  <c:v>2022K3</c:v>
                </c:pt>
                <c:pt idx="59">
                  <c:v>2022K4</c:v>
                </c:pt>
                <c:pt idx="60">
                  <c:v>2023K1</c:v>
                </c:pt>
                <c:pt idx="61">
                  <c:v>2023K2</c:v>
                </c:pt>
                <c:pt idx="62">
                  <c:v>2023K3</c:v>
                </c:pt>
                <c:pt idx="63">
                  <c:v>2023K4</c:v>
                </c:pt>
                <c:pt idx="64">
                  <c:v>2024K1</c:v>
                </c:pt>
                <c:pt idx="65">
                  <c:v>2024K2</c:v>
                </c:pt>
                <c:pt idx="66">
                  <c:v>2024K3</c:v>
                </c:pt>
                <c:pt idx="67">
                  <c:v>2024K4</c:v>
                </c:pt>
                <c:pt idx="68">
                  <c:v>2025K1</c:v>
                </c:pt>
                <c:pt idx="69">
                  <c:v>2025K2</c:v>
                </c:pt>
                <c:pt idx="70">
                  <c:v>2025K3</c:v>
                </c:pt>
                <c:pt idx="71">
                  <c:v>2025K4</c:v>
                </c:pt>
                <c:pt idx="72">
                  <c:v>2026K1</c:v>
                </c:pt>
              </c:strCache>
            </c:strRef>
          </c:cat>
          <c:val>
            <c:numRef>
              <c:f>'1b Mobila utsläpp (kvartal)'!$D$18:$BX$18</c:f>
              <c:numCache>
                <c:formatCode>#,##0</c:formatCode>
                <c:ptCount val="73"/>
                <c:pt idx="0">
                  <c:v>100</c:v>
                </c:pt>
                <c:pt idx="1">
                  <c:v>113.9879636721742</c:v>
                </c:pt>
                <c:pt idx="2">
                  <c:v>116.34139402560454</c:v>
                </c:pt>
                <c:pt idx="3">
                  <c:v>104.6622168727432</c:v>
                </c:pt>
                <c:pt idx="4">
                  <c:v>99.033154612101967</c:v>
                </c:pt>
                <c:pt idx="5">
                  <c:v>115.28788707736075</c:v>
                </c:pt>
                <c:pt idx="6">
                  <c:v>118.97275413064887</c:v>
                </c:pt>
                <c:pt idx="7">
                  <c:v>103.98774482985009</c:v>
                </c:pt>
                <c:pt idx="8">
                  <c:v>96.623700623700628</c:v>
                </c:pt>
                <c:pt idx="9">
                  <c:v>110.75084801400592</c:v>
                </c:pt>
                <c:pt idx="10">
                  <c:v>116.5033373454426</c:v>
                </c:pt>
                <c:pt idx="11">
                  <c:v>102.98457161615056</c:v>
                </c:pt>
                <c:pt idx="12">
                  <c:v>93.36995294890032</c:v>
                </c:pt>
                <c:pt idx="13">
                  <c:v>107.87569755990809</c:v>
                </c:pt>
                <c:pt idx="14">
                  <c:v>109.63562753036437</c:v>
                </c:pt>
                <c:pt idx="15">
                  <c:v>96.514279461647888</c:v>
                </c:pt>
                <c:pt idx="16">
                  <c:v>92.182076813655769</c:v>
                </c:pt>
                <c:pt idx="17">
                  <c:v>101.97833460991355</c:v>
                </c:pt>
                <c:pt idx="18">
                  <c:v>105.16993106466789</c:v>
                </c:pt>
                <c:pt idx="19">
                  <c:v>94.022978444031082</c:v>
                </c:pt>
                <c:pt idx="20">
                  <c:v>89.479811795601279</c:v>
                </c:pt>
                <c:pt idx="21">
                  <c:v>102.65893423788161</c:v>
                </c:pt>
                <c:pt idx="22">
                  <c:v>106.33767370609478</c:v>
                </c:pt>
                <c:pt idx="23">
                  <c:v>93.472371156581687</c:v>
                </c:pt>
                <c:pt idx="24">
                  <c:v>88.539665171244124</c:v>
                </c:pt>
                <c:pt idx="25">
                  <c:v>103.03971988182514</c:v>
                </c:pt>
                <c:pt idx="26">
                  <c:v>105.78575336470072</c:v>
                </c:pt>
                <c:pt idx="27">
                  <c:v>94.962249699091799</c:v>
                </c:pt>
                <c:pt idx="28">
                  <c:v>90.879527300579937</c:v>
                </c:pt>
                <c:pt idx="29">
                  <c:v>103.77984462194989</c:v>
                </c:pt>
                <c:pt idx="30">
                  <c:v>107.89364263048473</c:v>
                </c:pt>
                <c:pt idx="31">
                  <c:v>98.065433854907553</c:v>
                </c:pt>
                <c:pt idx="32">
                  <c:v>89.7039063354853</c:v>
                </c:pt>
                <c:pt idx="33">
                  <c:v>102.50968377284167</c:v>
                </c:pt>
                <c:pt idx="34">
                  <c:v>106.07900207900207</c:v>
                </c:pt>
                <c:pt idx="35">
                  <c:v>95.842871211292263</c:v>
                </c:pt>
                <c:pt idx="36">
                  <c:v>88.621074515811358</c:v>
                </c:pt>
                <c:pt idx="37">
                  <c:v>102.13896487580698</c:v>
                </c:pt>
                <c:pt idx="38">
                  <c:v>104.81715723820986</c:v>
                </c:pt>
                <c:pt idx="39">
                  <c:v>94.48604880183828</c:v>
                </c:pt>
                <c:pt idx="40">
                  <c:v>83.092679724258673</c:v>
                </c:pt>
                <c:pt idx="41">
                  <c:v>96.518218623481772</c:v>
                </c:pt>
                <c:pt idx="42">
                  <c:v>101.06094758726336</c:v>
                </c:pt>
                <c:pt idx="43">
                  <c:v>90.52587810482548</c:v>
                </c:pt>
                <c:pt idx="44">
                  <c:v>82.42258452784769</c:v>
                </c:pt>
                <c:pt idx="45">
                  <c:v>95.665171244118625</c:v>
                </c:pt>
                <c:pt idx="46">
                  <c:v>100.03720319509793</c:v>
                </c:pt>
                <c:pt idx="47">
                  <c:v>89.790567895831046</c:v>
                </c:pt>
                <c:pt idx="48">
                  <c:v>80.80752817594923</c:v>
                </c:pt>
                <c:pt idx="49">
                  <c:v>83.879636721741988</c:v>
                </c:pt>
                <c:pt idx="50">
                  <c:v>93.743297953824282</c:v>
                </c:pt>
                <c:pt idx="51">
                  <c:v>82.83532115111062</c:v>
                </c:pt>
                <c:pt idx="52">
                  <c:v>74.605974395448087</c:v>
                </c:pt>
                <c:pt idx="53">
                  <c:v>88.958967064230222</c:v>
                </c:pt>
                <c:pt idx="54">
                  <c:v>94.317102527628833</c:v>
                </c:pt>
                <c:pt idx="55">
                  <c:v>82.52937958201116</c:v>
                </c:pt>
                <c:pt idx="56">
                  <c:v>70.081190502243146</c:v>
                </c:pt>
                <c:pt idx="57">
                  <c:v>76.93183061604114</c:v>
                </c:pt>
                <c:pt idx="58">
                  <c:v>80.244228033701731</c:v>
                </c:pt>
                <c:pt idx="59">
                  <c:v>74.816063026589347</c:v>
                </c:pt>
                <c:pt idx="60">
                  <c:v>69.566473355947039</c:v>
                </c:pt>
                <c:pt idx="61">
                  <c:v>76.973410657621187</c:v>
                </c:pt>
                <c:pt idx="62">
                  <c:v>77.778312725681147</c:v>
                </c:pt>
                <c:pt idx="63">
                  <c:v>72.182076813655755</c:v>
                </c:pt>
                <c:pt idx="64">
                  <c:v>84.177699967173652</c:v>
                </c:pt>
                <c:pt idx="65">
                  <c:v>91.887077360761566</c:v>
                </c:pt>
                <c:pt idx="66">
                  <c:v>95.736513841777011</c:v>
                </c:pt>
                <c:pt idx="67">
                  <c:v>84.014443593390965</c:v>
                </c:pt>
                <c:pt idx="68">
                  <c:v>81.558595032279243</c:v>
                </c:pt>
                <c:pt idx="69">
                  <c:v>88.379472589998912</c:v>
                </c:pt>
                <c:pt idx="70">
                  <c:v>91.346974504869252</c:v>
                </c:pt>
                <c:pt idx="71">
                  <c:v>82.962249699091799</c:v>
                </c:pt>
                <c:pt idx="72">
                  <c:v>79.354852828537034</c:v>
                </c:pt>
              </c:numCache>
            </c:numRef>
          </c:val>
          <c:smooth val="0"/>
          <c:extLst>
            <c:ext xmlns:c16="http://schemas.microsoft.com/office/drawing/2014/chart" uri="{C3380CC4-5D6E-409C-BE32-E72D297353CC}">
              <c16:uniqueId val="{0000000B-4A95-4067-9710-F571178EE7B0}"/>
            </c:ext>
          </c:extLst>
        </c:ser>
        <c:dLbls>
          <c:showLegendKey val="0"/>
          <c:showVal val="0"/>
          <c:showCatName val="0"/>
          <c:showSerName val="0"/>
          <c:showPercent val="0"/>
          <c:showBubbleSize val="0"/>
        </c:dLbls>
        <c:smooth val="0"/>
        <c:axId val="533070608"/>
        <c:axId val="533070936"/>
      </c:lineChart>
      <c:catAx>
        <c:axId val="533070608"/>
        <c:scaling>
          <c:orientation val="minMax"/>
        </c:scaling>
        <c:delete val="0"/>
        <c:axPos val="b"/>
        <c:numFmt formatCode="General" sourceLinked="1"/>
        <c:majorTickMark val="out"/>
        <c:minorTickMark val="none"/>
        <c:tickLblPos val="low"/>
        <c:spPr>
          <a:noFill/>
          <a:ln w="9525" cap="flat" cmpd="sng" algn="ctr">
            <a:solidFill>
              <a:srgbClr val="1E00BE"/>
            </a:solidFill>
            <a:round/>
          </a:ln>
          <a:effectLst/>
        </c:spPr>
        <c:txPr>
          <a:bodyPr rot="-5400000" spcFirstLastPara="1" vertOverflow="ellipsis" wrap="square" anchor="ctr" anchorCtr="1"/>
          <a:lstStyle/>
          <a:p>
            <a:pPr>
              <a:defRPr sz="800" b="0" i="0" u="none" strike="noStrike" kern="1200" baseline="0">
                <a:solidFill>
                  <a:srgbClr val="1E00BE"/>
                </a:solidFill>
                <a:latin typeface="+mn-lt"/>
                <a:ea typeface="Roboto" panose="02000000000000000000" pitchFamily="2" charset="0"/>
                <a:cs typeface="+mn-cs"/>
              </a:defRPr>
            </a:pPr>
            <a:endParaRPr lang="sv-SE"/>
          </a:p>
        </c:txPr>
        <c:crossAx val="533070936"/>
        <c:crosses val="autoZero"/>
        <c:auto val="1"/>
        <c:lblAlgn val="ctr"/>
        <c:lblOffset val="100"/>
        <c:tickLblSkip val="1"/>
        <c:tickMarkSkip val="1"/>
        <c:noMultiLvlLbl val="0"/>
      </c:catAx>
      <c:valAx>
        <c:axId val="533070936"/>
        <c:scaling>
          <c:orientation val="minMax"/>
        </c:scaling>
        <c:delete val="0"/>
        <c:axPos val="l"/>
        <c:majorGridlines>
          <c:spPr>
            <a:ln w="9525" cap="flat" cmpd="sng" algn="ctr">
              <a:solidFill>
                <a:srgbClr val="D3D3EF"/>
              </a:solidFill>
              <a:round/>
            </a:ln>
            <a:effectLst/>
          </c:spPr>
        </c:majorGridlines>
        <c:numFmt formatCode="#,##0" sourceLinked="1"/>
        <c:majorTickMark val="out"/>
        <c:minorTickMark val="none"/>
        <c:tickLblPos val="nextTo"/>
        <c:spPr>
          <a:noFill/>
          <a:ln>
            <a:solidFill>
              <a:srgbClr val="1E00BE"/>
            </a:solidFill>
          </a:ln>
          <a:effectLst/>
        </c:spPr>
        <c:txPr>
          <a:bodyPr rot="-60000000" spcFirstLastPara="1" vertOverflow="ellipsis" vert="horz" wrap="square" anchor="ctr" anchorCtr="1"/>
          <a:lstStyle/>
          <a:p>
            <a:pPr>
              <a:defRPr sz="1000" b="0" i="0" u="none" strike="noStrike" kern="1200" baseline="0">
                <a:solidFill>
                  <a:srgbClr val="1E00BE"/>
                </a:solidFill>
                <a:latin typeface="+mn-lt"/>
                <a:ea typeface="Roboto" panose="02000000000000000000" pitchFamily="2" charset="0"/>
                <a:cs typeface="+mn-cs"/>
              </a:defRPr>
            </a:pPr>
            <a:endParaRPr lang="sv-SE"/>
          </a:p>
        </c:txPr>
        <c:crossAx val="533070608"/>
        <c:crosses val="autoZero"/>
        <c:crossBetween val="midCat"/>
      </c:valAx>
      <c:spPr>
        <a:noFill/>
        <a:ln>
          <a:solidFill>
            <a:srgbClr val="D3D3EF"/>
          </a:solidFill>
        </a:ln>
        <a:effectLst/>
      </c:spPr>
    </c:plotArea>
    <c:legend>
      <c:legendPos val="b"/>
      <c:layout>
        <c:manualLayout>
          <c:xMode val="edge"/>
          <c:yMode val="edge"/>
          <c:x val="0.15933630531001389"/>
          <c:y val="0.93739137604124412"/>
          <c:w val="0.733701710972258"/>
          <c:h val="4.2729799897607848E-2"/>
        </c:manualLayout>
      </c:layout>
      <c:overlay val="0"/>
      <c:spPr>
        <a:noFill/>
        <a:ln>
          <a:noFill/>
        </a:ln>
        <a:effectLst/>
      </c:spPr>
      <c:txPr>
        <a:bodyPr rot="0" spcFirstLastPara="1" vertOverflow="ellipsis" vert="horz" wrap="square" anchor="ctr" anchorCtr="1"/>
        <a:lstStyle/>
        <a:p>
          <a:pPr>
            <a:defRPr sz="1000" b="0" i="0" u="none" strike="noStrike" kern="1200" baseline="0">
              <a:solidFill>
                <a:srgbClr val="1E00BE"/>
              </a:solidFill>
              <a:latin typeface="+mn-lt"/>
              <a:ea typeface="Roboto" panose="02000000000000000000" pitchFamily="2" charset="0"/>
              <a:cs typeface="+mn-cs"/>
            </a:defRPr>
          </a:pPr>
          <a:endParaRPr lang="sv-SE"/>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sz="800">
          <a:solidFill>
            <a:srgbClr val="1E00BE"/>
          </a:solidFill>
          <a:latin typeface="+mn-lt"/>
          <a:ea typeface="Roboto" panose="02000000000000000000" pitchFamily="2" charset="0"/>
        </a:defRPr>
      </a:pPr>
      <a:endParaRPr lang="sv-SE"/>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000" b="0" i="0" u="none" strike="noStrike" kern="1200" spc="0" baseline="0">
                <a:solidFill>
                  <a:srgbClr val="1E00BE"/>
                </a:solidFill>
                <a:latin typeface="+mn-lt"/>
                <a:ea typeface="Roboto" panose="02000000000000000000" pitchFamily="2" charset="0"/>
                <a:cs typeface="+mn-cs"/>
              </a:defRPr>
            </a:pPr>
            <a:r>
              <a:rPr lang="sv-SE" sz="1000" b="1" i="0" u="none" strike="noStrike" kern="1200" spc="0" baseline="0">
                <a:solidFill>
                  <a:srgbClr val="1E00BE"/>
                </a:solidFill>
                <a:ea typeface="Roboto" panose="02000000000000000000" pitchFamily="2" charset="0"/>
              </a:rPr>
              <a:t>Mobila utsläpp av växthusgaser (kiloton)</a:t>
            </a:r>
          </a:p>
          <a:p>
            <a:pPr marL="0" marR="0" lvl="0" indent="0" algn="ctr" defTabSz="914400" rtl="0" eaLnBrk="1" fontAlgn="auto" latinLnBrk="0" hangingPunct="1">
              <a:lnSpc>
                <a:spcPct val="100000"/>
              </a:lnSpc>
              <a:spcBef>
                <a:spcPts val="0"/>
              </a:spcBef>
              <a:spcAft>
                <a:spcPts val="0"/>
              </a:spcAft>
              <a:buClrTx/>
              <a:buSzTx/>
              <a:buFontTx/>
              <a:buNone/>
              <a:tabLst/>
              <a:defRPr sz="1000"/>
            </a:pPr>
            <a:r>
              <a:rPr lang="sv-SE" sz="1000"/>
              <a:t>Mobile greenhouse gas emissions (kilotons)</a:t>
            </a:r>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000" b="0" i="0" u="none" strike="noStrike" kern="1200" spc="0" baseline="0">
              <a:solidFill>
                <a:srgbClr val="1E00BE"/>
              </a:solidFill>
              <a:latin typeface="+mn-lt"/>
              <a:ea typeface="Roboto" panose="02000000000000000000" pitchFamily="2" charset="0"/>
              <a:cs typeface="+mn-cs"/>
            </a:defRPr>
          </a:pPr>
          <a:endParaRPr lang="sv-SE"/>
        </a:p>
      </c:txPr>
    </c:title>
    <c:autoTitleDeleted val="0"/>
    <c:plotArea>
      <c:layout>
        <c:manualLayout>
          <c:layoutTarget val="inner"/>
          <c:xMode val="edge"/>
          <c:yMode val="edge"/>
          <c:x val="6.5288301076995348E-2"/>
          <c:y val="0.10471442522733998"/>
          <c:w val="0.92188192074100894"/>
          <c:h val="0.69371908916790803"/>
        </c:manualLayout>
      </c:layout>
      <c:lineChart>
        <c:grouping val="standard"/>
        <c:varyColors val="0"/>
        <c:ser>
          <c:idx val="0"/>
          <c:order val="0"/>
          <c:tx>
            <c:strRef>
              <c:f>'1b Mobila utsläpp (kvartal)'!$C$6</c:f>
              <c:strCache>
                <c:ptCount val="1"/>
                <c:pt idx="0">
                  <c:v>H49.4-5 Väg- och rörtransport</c:v>
                </c:pt>
              </c:strCache>
            </c:strRef>
          </c:tx>
          <c:spPr>
            <a:ln w="25400" cap="rnd">
              <a:solidFill>
                <a:srgbClr val="1E00BE"/>
              </a:solidFill>
              <a:round/>
            </a:ln>
            <a:effectLst/>
          </c:spPr>
          <c:marker>
            <c:symbol val="none"/>
          </c:marker>
          <c:dPt>
            <c:idx val="4"/>
            <c:marker>
              <c:symbol val="none"/>
            </c:marker>
            <c:bubble3D val="0"/>
            <c:extLst>
              <c:ext xmlns:c16="http://schemas.microsoft.com/office/drawing/2014/chart" uri="{C3380CC4-5D6E-409C-BE32-E72D297353CC}">
                <c16:uniqueId val="{00000000-5775-40CB-A9CE-C581D0F9370B}"/>
              </c:ext>
            </c:extLst>
          </c:dPt>
          <c:dPt>
            <c:idx val="8"/>
            <c:marker>
              <c:symbol val="none"/>
            </c:marker>
            <c:bubble3D val="0"/>
            <c:extLst>
              <c:ext xmlns:c16="http://schemas.microsoft.com/office/drawing/2014/chart" uri="{C3380CC4-5D6E-409C-BE32-E72D297353CC}">
                <c16:uniqueId val="{00000001-5775-40CB-A9CE-C581D0F9370B}"/>
              </c:ext>
            </c:extLst>
          </c:dPt>
          <c:dPt>
            <c:idx val="12"/>
            <c:marker>
              <c:symbol val="none"/>
            </c:marker>
            <c:bubble3D val="0"/>
            <c:extLst>
              <c:ext xmlns:c16="http://schemas.microsoft.com/office/drawing/2014/chart" uri="{C3380CC4-5D6E-409C-BE32-E72D297353CC}">
                <c16:uniqueId val="{00000002-5775-40CB-A9CE-C581D0F9370B}"/>
              </c:ext>
            </c:extLst>
          </c:dPt>
          <c:dPt>
            <c:idx val="16"/>
            <c:marker>
              <c:symbol val="none"/>
            </c:marker>
            <c:bubble3D val="0"/>
            <c:extLst>
              <c:ext xmlns:c16="http://schemas.microsoft.com/office/drawing/2014/chart" uri="{C3380CC4-5D6E-409C-BE32-E72D297353CC}">
                <c16:uniqueId val="{00000003-5775-40CB-A9CE-C581D0F9370B}"/>
              </c:ext>
            </c:extLst>
          </c:dPt>
          <c:cat>
            <c:strRef>
              <c:f>'1b Mobila utsläpp (kvartal)'!$D$5:$BX$5</c:f>
              <c:strCache>
                <c:ptCount val="73"/>
                <c:pt idx="0">
                  <c:v>2008K1</c:v>
                </c:pt>
                <c:pt idx="1">
                  <c:v>2008K2</c:v>
                </c:pt>
                <c:pt idx="2">
                  <c:v>2008K3</c:v>
                </c:pt>
                <c:pt idx="3">
                  <c:v>2008K4</c:v>
                </c:pt>
                <c:pt idx="4">
                  <c:v>2009K1</c:v>
                </c:pt>
                <c:pt idx="5">
                  <c:v>2009K2</c:v>
                </c:pt>
                <c:pt idx="6">
                  <c:v>2009K3</c:v>
                </c:pt>
                <c:pt idx="7">
                  <c:v>2009K4</c:v>
                </c:pt>
                <c:pt idx="8">
                  <c:v>2010K1</c:v>
                </c:pt>
                <c:pt idx="9">
                  <c:v>2010K2</c:v>
                </c:pt>
                <c:pt idx="10">
                  <c:v>2010K3</c:v>
                </c:pt>
                <c:pt idx="11">
                  <c:v>2010K4</c:v>
                </c:pt>
                <c:pt idx="12">
                  <c:v>2011K1</c:v>
                </c:pt>
                <c:pt idx="13">
                  <c:v>2011K2</c:v>
                </c:pt>
                <c:pt idx="14">
                  <c:v>2011K3</c:v>
                </c:pt>
                <c:pt idx="15">
                  <c:v>2011K4</c:v>
                </c:pt>
                <c:pt idx="16">
                  <c:v>2012K1</c:v>
                </c:pt>
                <c:pt idx="17">
                  <c:v>2012K2</c:v>
                </c:pt>
                <c:pt idx="18">
                  <c:v>2012K3</c:v>
                </c:pt>
                <c:pt idx="19">
                  <c:v>2012K4</c:v>
                </c:pt>
                <c:pt idx="20">
                  <c:v>2013K1</c:v>
                </c:pt>
                <c:pt idx="21">
                  <c:v>2013K2</c:v>
                </c:pt>
                <c:pt idx="22">
                  <c:v>2013K3</c:v>
                </c:pt>
                <c:pt idx="23">
                  <c:v>2013K4</c:v>
                </c:pt>
                <c:pt idx="24">
                  <c:v>2014K1</c:v>
                </c:pt>
                <c:pt idx="25">
                  <c:v>2014K2</c:v>
                </c:pt>
                <c:pt idx="26">
                  <c:v>2014K3</c:v>
                </c:pt>
                <c:pt idx="27">
                  <c:v>2014K4</c:v>
                </c:pt>
                <c:pt idx="28">
                  <c:v>2015K1</c:v>
                </c:pt>
                <c:pt idx="29">
                  <c:v>2015K2</c:v>
                </c:pt>
                <c:pt idx="30">
                  <c:v>2015K3</c:v>
                </c:pt>
                <c:pt idx="31">
                  <c:v>2015K4</c:v>
                </c:pt>
                <c:pt idx="32">
                  <c:v>2016K1</c:v>
                </c:pt>
                <c:pt idx="33">
                  <c:v>2016K2</c:v>
                </c:pt>
                <c:pt idx="34">
                  <c:v>2016K3</c:v>
                </c:pt>
                <c:pt idx="35">
                  <c:v>2016K4</c:v>
                </c:pt>
                <c:pt idx="36">
                  <c:v>2017K1</c:v>
                </c:pt>
                <c:pt idx="37">
                  <c:v>2017K2</c:v>
                </c:pt>
                <c:pt idx="38">
                  <c:v>2017K3</c:v>
                </c:pt>
                <c:pt idx="39">
                  <c:v>2017K4</c:v>
                </c:pt>
                <c:pt idx="40">
                  <c:v>2018K1</c:v>
                </c:pt>
                <c:pt idx="41">
                  <c:v>2018K2</c:v>
                </c:pt>
                <c:pt idx="42">
                  <c:v>2018K3</c:v>
                </c:pt>
                <c:pt idx="43">
                  <c:v>2018K4</c:v>
                </c:pt>
                <c:pt idx="44">
                  <c:v>2019K1</c:v>
                </c:pt>
                <c:pt idx="45">
                  <c:v>2019K2</c:v>
                </c:pt>
                <c:pt idx="46">
                  <c:v>2019K3</c:v>
                </c:pt>
                <c:pt idx="47">
                  <c:v>2019K4</c:v>
                </c:pt>
                <c:pt idx="48">
                  <c:v>2020K1</c:v>
                </c:pt>
                <c:pt idx="49">
                  <c:v>2020K2</c:v>
                </c:pt>
                <c:pt idx="50">
                  <c:v>2020K3</c:v>
                </c:pt>
                <c:pt idx="51">
                  <c:v>2020K4</c:v>
                </c:pt>
                <c:pt idx="52">
                  <c:v>2021K1</c:v>
                </c:pt>
                <c:pt idx="53">
                  <c:v>2021K2</c:v>
                </c:pt>
                <c:pt idx="54">
                  <c:v>2021K3</c:v>
                </c:pt>
                <c:pt idx="55">
                  <c:v>2021K4</c:v>
                </c:pt>
                <c:pt idx="56">
                  <c:v>2022K1</c:v>
                </c:pt>
                <c:pt idx="57">
                  <c:v>2022K2</c:v>
                </c:pt>
                <c:pt idx="58">
                  <c:v>2022K3</c:v>
                </c:pt>
                <c:pt idx="59">
                  <c:v>2022K4</c:v>
                </c:pt>
                <c:pt idx="60">
                  <c:v>2023K1</c:v>
                </c:pt>
                <c:pt idx="61">
                  <c:v>2023K2</c:v>
                </c:pt>
                <c:pt idx="62">
                  <c:v>2023K3</c:v>
                </c:pt>
                <c:pt idx="63">
                  <c:v>2023K4</c:v>
                </c:pt>
                <c:pt idx="64">
                  <c:v>2024K1</c:v>
                </c:pt>
                <c:pt idx="65">
                  <c:v>2024K2</c:v>
                </c:pt>
                <c:pt idx="66">
                  <c:v>2024K3</c:v>
                </c:pt>
                <c:pt idx="67">
                  <c:v>2024K4</c:v>
                </c:pt>
                <c:pt idx="68">
                  <c:v>2025K1</c:v>
                </c:pt>
                <c:pt idx="69">
                  <c:v>2025K2</c:v>
                </c:pt>
                <c:pt idx="70">
                  <c:v>2025K3</c:v>
                </c:pt>
                <c:pt idx="71">
                  <c:v>2025K4</c:v>
                </c:pt>
                <c:pt idx="72">
                  <c:v>2026K1</c:v>
                </c:pt>
              </c:strCache>
            </c:strRef>
          </c:cat>
          <c:val>
            <c:numRef>
              <c:f>'1b Mobila utsläpp (kvartal)'!$D$6:$BX$6</c:f>
              <c:numCache>
                <c:formatCode>#,##0</c:formatCode>
                <c:ptCount val="73"/>
                <c:pt idx="0">
                  <c:v>972.74</c:v>
                </c:pt>
                <c:pt idx="1">
                  <c:v>1076.07</c:v>
                </c:pt>
                <c:pt idx="2">
                  <c:v>1035.56</c:v>
                </c:pt>
                <c:pt idx="3">
                  <c:v>1056.6099999999999</c:v>
                </c:pt>
                <c:pt idx="4">
                  <c:v>917.98</c:v>
                </c:pt>
                <c:pt idx="5">
                  <c:v>991.33</c:v>
                </c:pt>
                <c:pt idx="6">
                  <c:v>990.55</c:v>
                </c:pt>
                <c:pt idx="7">
                  <c:v>1006.83</c:v>
                </c:pt>
                <c:pt idx="8">
                  <c:v>933.06</c:v>
                </c:pt>
                <c:pt idx="9">
                  <c:v>995.87</c:v>
                </c:pt>
                <c:pt idx="10">
                  <c:v>1004.55</c:v>
                </c:pt>
                <c:pt idx="11">
                  <c:v>1059.1600000000001</c:v>
                </c:pt>
                <c:pt idx="12">
                  <c:v>923.69</c:v>
                </c:pt>
                <c:pt idx="13">
                  <c:v>994.12</c:v>
                </c:pt>
                <c:pt idx="14">
                  <c:v>994.55</c:v>
                </c:pt>
                <c:pt idx="15">
                  <c:v>993.3</c:v>
                </c:pt>
                <c:pt idx="16">
                  <c:v>854.21</c:v>
                </c:pt>
                <c:pt idx="17">
                  <c:v>879.04</c:v>
                </c:pt>
                <c:pt idx="18">
                  <c:v>875.62</c:v>
                </c:pt>
                <c:pt idx="19">
                  <c:v>891.5</c:v>
                </c:pt>
                <c:pt idx="20">
                  <c:v>763.23</c:v>
                </c:pt>
                <c:pt idx="21">
                  <c:v>823.63</c:v>
                </c:pt>
                <c:pt idx="22">
                  <c:v>822.17</c:v>
                </c:pt>
                <c:pt idx="23">
                  <c:v>806.82</c:v>
                </c:pt>
                <c:pt idx="24">
                  <c:v>720.02</c:v>
                </c:pt>
                <c:pt idx="25">
                  <c:v>782.74</c:v>
                </c:pt>
                <c:pt idx="26">
                  <c:v>781.7</c:v>
                </c:pt>
                <c:pt idx="27">
                  <c:v>788.54</c:v>
                </c:pt>
                <c:pt idx="28">
                  <c:v>696.51</c:v>
                </c:pt>
                <c:pt idx="29">
                  <c:v>738.38</c:v>
                </c:pt>
                <c:pt idx="30">
                  <c:v>728.05</c:v>
                </c:pt>
                <c:pt idx="31">
                  <c:v>741.38</c:v>
                </c:pt>
                <c:pt idx="32">
                  <c:v>595.45000000000005</c:v>
                </c:pt>
                <c:pt idx="33">
                  <c:v>653.54999999999995</c:v>
                </c:pt>
                <c:pt idx="34">
                  <c:v>664.09</c:v>
                </c:pt>
                <c:pt idx="35">
                  <c:v>664.29</c:v>
                </c:pt>
                <c:pt idx="36">
                  <c:v>574.63</c:v>
                </c:pt>
                <c:pt idx="37">
                  <c:v>625.16999999999996</c:v>
                </c:pt>
                <c:pt idx="38">
                  <c:v>620.72</c:v>
                </c:pt>
                <c:pt idx="39">
                  <c:v>609.04</c:v>
                </c:pt>
                <c:pt idx="40">
                  <c:v>524.30999999999995</c:v>
                </c:pt>
                <c:pt idx="41">
                  <c:v>593.08000000000004</c:v>
                </c:pt>
                <c:pt idx="42">
                  <c:v>594.48</c:v>
                </c:pt>
                <c:pt idx="43">
                  <c:v>569.69000000000005</c:v>
                </c:pt>
                <c:pt idx="44">
                  <c:v>522.02</c:v>
                </c:pt>
                <c:pt idx="45">
                  <c:v>590.71</c:v>
                </c:pt>
                <c:pt idx="46">
                  <c:v>592.02</c:v>
                </c:pt>
                <c:pt idx="47">
                  <c:v>567.29999999999995</c:v>
                </c:pt>
                <c:pt idx="48">
                  <c:v>522.25</c:v>
                </c:pt>
                <c:pt idx="49">
                  <c:v>520.20000000000005</c:v>
                </c:pt>
                <c:pt idx="50">
                  <c:v>548.83000000000004</c:v>
                </c:pt>
                <c:pt idx="51">
                  <c:v>558.1</c:v>
                </c:pt>
                <c:pt idx="52">
                  <c:v>514.71</c:v>
                </c:pt>
                <c:pt idx="53">
                  <c:v>591.57000000000005</c:v>
                </c:pt>
                <c:pt idx="54">
                  <c:v>578.12</c:v>
                </c:pt>
                <c:pt idx="55">
                  <c:v>555.39</c:v>
                </c:pt>
                <c:pt idx="56">
                  <c:v>497.06</c:v>
                </c:pt>
                <c:pt idx="57">
                  <c:v>497.3</c:v>
                </c:pt>
                <c:pt idx="58">
                  <c:v>499.02</c:v>
                </c:pt>
                <c:pt idx="59">
                  <c:v>509.49</c:v>
                </c:pt>
                <c:pt idx="60">
                  <c:v>487.07</c:v>
                </c:pt>
                <c:pt idx="61">
                  <c:v>504.48</c:v>
                </c:pt>
                <c:pt idx="62">
                  <c:v>497.5</c:v>
                </c:pt>
                <c:pt idx="63">
                  <c:v>505.88</c:v>
                </c:pt>
                <c:pt idx="64">
                  <c:v>630.17999999999995</c:v>
                </c:pt>
                <c:pt idx="65">
                  <c:v>662.02</c:v>
                </c:pt>
                <c:pt idx="66">
                  <c:v>666.69</c:v>
                </c:pt>
                <c:pt idx="67">
                  <c:v>622.69000000000005</c:v>
                </c:pt>
                <c:pt idx="68">
                  <c:v>589.47</c:v>
                </c:pt>
                <c:pt idx="69">
                  <c:v>620.64</c:v>
                </c:pt>
                <c:pt idx="70">
                  <c:v>617.15</c:v>
                </c:pt>
                <c:pt idx="71">
                  <c:v>592.69000000000005</c:v>
                </c:pt>
                <c:pt idx="72">
                  <c:v>579.75</c:v>
                </c:pt>
              </c:numCache>
            </c:numRef>
          </c:val>
          <c:smooth val="0"/>
          <c:extLst>
            <c:ext xmlns:c16="http://schemas.microsoft.com/office/drawing/2014/chart" uri="{C3380CC4-5D6E-409C-BE32-E72D297353CC}">
              <c16:uniqueId val="{00000004-5775-40CB-A9CE-C581D0F9370B}"/>
            </c:ext>
          </c:extLst>
        </c:ser>
        <c:ser>
          <c:idx val="1"/>
          <c:order val="1"/>
          <c:tx>
            <c:strRef>
              <c:f>'1b Mobila utsläpp (kvartal)'!$C$7</c:f>
              <c:strCache>
                <c:ptCount val="1"/>
                <c:pt idx="0">
                  <c:v>H50 Sjötransport</c:v>
                </c:pt>
              </c:strCache>
            </c:strRef>
          </c:tx>
          <c:spPr>
            <a:ln w="25400" cap="rnd">
              <a:solidFill>
                <a:srgbClr val="0AAFEB"/>
              </a:solidFill>
              <a:round/>
            </a:ln>
            <a:effectLst/>
          </c:spPr>
          <c:marker>
            <c:symbol val="none"/>
          </c:marker>
          <c:dPt>
            <c:idx val="4"/>
            <c:marker>
              <c:symbol val="none"/>
            </c:marker>
            <c:bubble3D val="0"/>
            <c:extLst>
              <c:ext xmlns:c16="http://schemas.microsoft.com/office/drawing/2014/chart" uri="{C3380CC4-5D6E-409C-BE32-E72D297353CC}">
                <c16:uniqueId val="{00000005-5775-40CB-A9CE-C581D0F9370B}"/>
              </c:ext>
            </c:extLst>
          </c:dPt>
          <c:dPt>
            <c:idx val="8"/>
            <c:marker>
              <c:symbol val="none"/>
            </c:marker>
            <c:bubble3D val="0"/>
            <c:extLst>
              <c:ext xmlns:c16="http://schemas.microsoft.com/office/drawing/2014/chart" uri="{C3380CC4-5D6E-409C-BE32-E72D297353CC}">
                <c16:uniqueId val="{00000006-5775-40CB-A9CE-C581D0F9370B}"/>
              </c:ext>
            </c:extLst>
          </c:dPt>
          <c:dPt>
            <c:idx val="12"/>
            <c:marker>
              <c:symbol val="none"/>
            </c:marker>
            <c:bubble3D val="0"/>
            <c:extLst>
              <c:ext xmlns:c16="http://schemas.microsoft.com/office/drawing/2014/chart" uri="{C3380CC4-5D6E-409C-BE32-E72D297353CC}">
                <c16:uniqueId val="{00000007-5775-40CB-A9CE-C581D0F9370B}"/>
              </c:ext>
            </c:extLst>
          </c:dPt>
          <c:dPt>
            <c:idx val="16"/>
            <c:marker>
              <c:symbol val="none"/>
            </c:marker>
            <c:bubble3D val="0"/>
            <c:extLst>
              <c:ext xmlns:c16="http://schemas.microsoft.com/office/drawing/2014/chart" uri="{C3380CC4-5D6E-409C-BE32-E72D297353CC}">
                <c16:uniqueId val="{00000008-5775-40CB-A9CE-C581D0F9370B}"/>
              </c:ext>
            </c:extLst>
          </c:dPt>
          <c:cat>
            <c:strRef>
              <c:f>'1b Mobila utsläpp (kvartal)'!$D$5:$BX$5</c:f>
              <c:strCache>
                <c:ptCount val="73"/>
                <c:pt idx="0">
                  <c:v>2008K1</c:v>
                </c:pt>
                <c:pt idx="1">
                  <c:v>2008K2</c:v>
                </c:pt>
                <c:pt idx="2">
                  <c:v>2008K3</c:v>
                </c:pt>
                <c:pt idx="3">
                  <c:v>2008K4</c:v>
                </c:pt>
                <c:pt idx="4">
                  <c:v>2009K1</c:v>
                </c:pt>
                <c:pt idx="5">
                  <c:v>2009K2</c:v>
                </c:pt>
                <c:pt idx="6">
                  <c:v>2009K3</c:v>
                </c:pt>
                <c:pt idx="7">
                  <c:v>2009K4</c:v>
                </c:pt>
                <c:pt idx="8">
                  <c:v>2010K1</c:v>
                </c:pt>
                <c:pt idx="9">
                  <c:v>2010K2</c:v>
                </c:pt>
                <c:pt idx="10">
                  <c:v>2010K3</c:v>
                </c:pt>
                <c:pt idx="11">
                  <c:v>2010K4</c:v>
                </c:pt>
                <c:pt idx="12">
                  <c:v>2011K1</c:v>
                </c:pt>
                <c:pt idx="13">
                  <c:v>2011K2</c:v>
                </c:pt>
                <c:pt idx="14">
                  <c:v>2011K3</c:v>
                </c:pt>
                <c:pt idx="15">
                  <c:v>2011K4</c:v>
                </c:pt>
                <c:pt idx="16">
                  <c:v>2012K1</c:v>
                </c:pt>
                <c:pt idx="17">
                  <c:v>2012K2</c:v>
                </c:pt>
                <c:pt idx="18">
                  <c:v>2012K3</c:v>
                </c:pt>
                <c:pt idx="19">
                  <c:v>2012K4</c:v>
                </c:pt>
                <c:pt idx="20">
                  <c:v>2013K1</c:v>
                </c:pt>
                <c:pt idx="21">
                  <c:v>2013K2</c:v>
                </c:pt>
                <c:pt idx="22">
                  <c:v>2013K3</c:v>
                </c:pt>
                <c:pt idx="23">
                  <c:v>2013K4</c:v>
                </c:pt>
                <c:pt idx="24">
                  <c:v>2014K1</c:v>
                </c:pt>
                <c:pt idx="25">
                  <c:v>2014K2</c:v>
                </c:pt>
                <c:pt idx="26">
                  <c:v>2014K3</c:v>
                </c:pt>
                <c:pt idx="27">
                  <c:v>2014K4</c:v>
                </c:pt>
                <c:pt idx="28">
                  <c:v>2015K1</c:v>
                </c:pt>
                <c:pt idx="29">
                  <c:v>2015K2</c:v>
                </c:pt>
                <c:pt idx="30">
                  <c:v>2015K3</c:v>
                </c:pt>
                <c:pt idx="31">
                  <c:v>2015K4</c:v>
                </c:pt>
                <c:pt idx="32">
                  <c:v>2016K1</c:v>
                </c:pt>
                <c:pt idx="33">
                  <c:v>2016K2</c:v>
                </c:pt>
                <c:pt idx="34">
                  <c:v>2016K3</c:v>
                </c:pt>
                <c:pt idx="35">
                  <c:v>2016K4</c:v>
                </c:pt>
                <c:pt idx="36">
                  <c:v>2017K1</c:v>
                </c:pt>
                <c:pt idx="37">
                  <c:v>2017K2</c:v>
                </c:pt>
                <c:pt idx="38">
                  <c:v>2017K3</c:v>
                </c:pt>
                <c:pt idx="39">
                  <c:v>2017K4</c:v>
                </c:pt>
                <c:pt idx="40">
                  <c:v>2018K1</c:v>
                </c:pt>
                <c:pt idx="41">
                  <c:v>2018K2</c:v>
                </c:pt>
                <c:pt idx="42">
                  <c:v>2018K3</c:v>
                </c:pt>
                <c:pt idx="43">
                  <c:v>2018K4</c:v>
                </c:pt>
                <c:pt idx="44">
                  <c:v>2019K1</c:v>
                </c:pt>
                <c:pt idx="45">
                  <c:v>2019K2</c:v>
                </c:pt>
                <c:pt idx="46">
                  <c:v>2019K3</c:v>
                </c:pt>
                <c:pt idx="47">
                  <c:v>2019K4</c:v>
                </c:pt>
                <c:pt idx="48">
                  <c:v>2020K1</c:v>
                </c:pt>
                <c:pt idx="49">
                  <c:v>2020K2</c:v>
                </c:pt>
                <c:pt idx="50">
                  <c:v>2020K3</c:v>
                </c:pt>
                <c:pt idx="51">
                  <c:v>2020K4</c:v>
                </c:pt>
                <c:pt idx="52">
                  <c:v>2021K1</c:v>
                </c:pt>
                <c:pt idx="53">
                  <c:v>2021K2</c:v>
                </c:pt>
                <c:pt idx="54">
                  <c:v>2021K3</c:v>
                </c:pt>
                <c:pt idx="55">
                  <c:v>2021K4</c:v>
                </c:pt>
                <c:pt idx="56">
                  <c:v>2022K1</c:v>
                </c:pt>
                <c:pt idx="57">
                  <c:v>2022K2</c:v>
                </c:pt>
                <c:pt idx="58">
                  <c:v>2022K3</c:v>
                </c:pt>
                <c:pt idx="59">
                  <c:v>2022K4</c:v>
                </c:pt>
                <c:pt idx="60">
                  <c:v>2023K1</c:v>
                </c:pt>
                <c:pt idx="61">
                  <c:v>2023K2</c:v>
                </c:pt>
                <c:pt idx="62">
                  <c:v>2023K3</c:v>
                </c:pt>
                <c:pt idx="63">
                  <c:v>2023K4</c:v>
                </c:pt>
                <c:pt idx="64">
                  <c:v>2024K1</c:v>
                </c:pt>
                <c:pt idx="65">
                  <c:v>2024K2</c:v>
                </c:pt>
                <c:pt idx="66">
                  <c:v>2024K3</c:v>
                </c:pt>
                <c:pt idx="67">
                  <c:v>2024K4</c:v>
                </c:pt>
                <c:pt idx="68">
                  <c:v>2025K1</c:v>
                </c:pt>
                <c:pt idx="69">
                  <c:v>2025K2</c:v>
                </c:pt>
                <c:pt idx="70">
                  <c:v>2025K3</c:v>
                </c:pt>
                <c:pt idx="71">
                  <c:v>2025K4</c:v>
                </c:pt>
                <c:pt idx="72">
                  <c:v>2026K1</c:v>
                </c:pt>
              </c:strCache>
            </c:strRef>
          </c:cat>
          <c:val>
            <c:numRef>
              <c:f>'1b Mobila utsläpp (kvartal)'!$D$7:$BX$7</c:f>
              <c:numCache>
                <c:formatCode>#,##0</c:formatCode>
                <c:ptCount val="73"/>
                <c:pt idx="0">
                  <c:v>1032.5999999999999</c:v>
                </c:pt>
                <c:pt idx="1">
                  <c:v>1082.3</c:v>
                </c:pt>
                <c:pt idx="2">
                  <c:v>1077.9100000000001</c:v>
                </c:pt>
                <c:pt idx="3">
                  <c:v>1130.6099999999999</c:v>
                </c:pt>
                <c:pt idx="4">
                  <c:v>901.99</c:v>
                </c:pt>
                <c:pt idx="5">
                  <c:v>957.64</c:v>
                </c:pt>
                <c:pt idx="6">
                  <c:v>942.64</c:v>
                </c:pt>
                <c:pt idx="7">
                  <c:v>977.84</c:v>
                </c:pt>
                <c:pt idx="8">
                  <c:v>1025.97</c:v>
                </c:pt>
                <c:pt idx="9">
                  <c:v>929.92</c:v>
                </c:pt>
                <c:pt idx="10">
                  <c:v>923.36</c:v>
                </c:pt>
                <c:pt idx="11">
                  <c:v>928.7</c:v>
                </c:pt>
                <c:pt idx="12">
                  <c:v>675.01</c:v>
                </c:pt>
                <c:pt idx="13">
                  <c:v>637.67999999999995</c:v>
                </c:pt>
                <c:pt idx="14">
                  <c:v>605.48</c:v>
                </c:pt>
                <c:pt idx="15">
                  <c:v>509.14</c:v>
                </c:pt>
                <c:pt idx="16">
                  <c:v>391.27</c:v>
                </c:pt>
                <c:pt idx="17">
                  <c:v>428.57</c:v>
                </c:pt>
                <c:pt idx="18">
                  <c:v>451.35</c:v>
                </c:pt>
                <c:pt idx="19">
                  <c:v>506.47</c:v>
                </c:pt>
                <c:pt idx="20">
                  <c:v>584.54999999999995</c:v>
                </c:pt>
                <c:pt idx="21">
                  <c:v>637.83000000000004</c:v>
                </c:pt>
                <c:pt idx="22">
                  <c:v>461.06</c:v>
                </c:pt>
                <c:pt idx="23">
                  <c:v>460.87</c:v>
                </c:pt>
                <c:pt idx="24">
                  <c:v>461</c:v>
                </c:pt>
                <c:pt idx="25">
                  <c:v>552.24</c:v>
                </c:pt>
                <c:pt idx="26">
                  <c:v>743.85</c:v>
                </c:pt>
                <c:pt idx="27">
                  <c:v>517.94000000000005</c:v>
                </c:pt>
                <c:pt idx="28">
                  <c:v>813.59</c:v>
                </c:pt>
                <c:pt idx="29">
                  <c:v>730.33</c:v>
                </c:pt>
                <c:pt idx="30">
                  <c:v>834.32</c:v>
                </c:pt>
                <c:pt idx="31">
                  <c:v>629.14</c:v>
                </c:pt>
                <c:pt idx="32">
                  <c:v>909.13</c:v>
                </c:pt>
                <c:pt idx="33">
                  <c:v>772.05</c:v>
                </c:pt>
                <c:pt idx="34">
                  <c:v>964.99</c:v>
                </c:pt>
                <c:pt idx="35">
                  <c:v>916.97</c:v>
                </c:pt>
                <c:pt idx="36">
                  <c:v>800.87</c:v>
                </c:pt>
                <c:pt idx="37">
                  <c:v>773.75</c:v>
                </c:pt>
                <c:pt idx="38">
                  <c:v>795.48</c:v>
                </c:pt>
                <c:pt idx="39">
                  <c:v>807.03</c:v>
                </c:pt>
                <c:pt idx="40">
                  <c:v>760.32</c:v>
                </c:pt>
                <c:pt idx="41">
                  <c:v>857.17</c:v>
                </c:pt>
                <c:pt idx="42">
                  <c:v>919.89</c:v>
                </c:pt>
                <c:pt idx="43">
                  <c:v>823.78</c:v>
                </c:pt>
                <c:pt idx="44">
                  <c:v>771.31</c:v>
                </c:pt>
                <c:pt idx="45">
                  <c:v>864.78</c:v>
                </c:pt>
                <c:pt idx="46">
                  <c:v>937.5</c:v>
                </c:pt>
                <c:pt idx="47">
                  <c:v>804.98</c:v>
                </c:pt>
                <c:pt idx="48">
                  <c:v>761.22</c:v>
                </c:pt>
                <c:pt idx="49">
                  <c:v>647.48</c:v>
                </c:pt>
                <c:pt idx="50">
                  <c:v>727.82</c:v>
                </c:pt>
                <c:pt idx="51">
                  <c:v>673.52</c:v>
                </c:pt>
                <c:pt idx="52">
                  <c:v>699.16</c:v>
                </c:pt>
                <c:pt idx="53">
                  <c:v>756.31</c:v>
                </c:pt>
                <c:pt idx="54">
                  <c:v>666.05</c:v>
                </c:pt>
                <c:pt idx="55">
                  <c:v>724.39</c:v>
                </c:pt>
                <c:pt idx="56">
                  <c:v>758.1</c:v>
                </c:pt>
                <c:pt idx="57">
                  <c:v>823.32</c:v>
                </c:pt>
                <c:pt idx="58">
                  <c:v>714.3</c:v>
                </c:pt>
                <c:pt idx="59">
                  <c:v>781.62</c:v>
                </c:pt>
                <c:pt idx="60">
                  <c:v>731.98</c:v>
                </c:pt>
                <c:pt idx="61">
                  <c:v>804.35</c:v>
                </c:pt>
                <c:pt idx="62">
                  <c:v>828.06</c:v>
                </c:pt>
                <c:pt idx="63">
                  <c:v>725.08</c:v>
                </c:pt>
                <c:pt idx="64">
                  <c:v>725.15</c:v>
                </c:pt>
                <c:pt idx="65">
                  <c:v>804.75</c:v>
                </c:pt>
                <c:pt idx="66">
                  <c:v>849.48</c:v>
                </c:pt>
                <c:pt idx="67">
                  <c:v>753.54</c:v>
                </c:pt>
                <c:pt idx="68">
                  <c:v>697.5</c:v>
                </c:pt>
                <c:pt idx="69">
                  <c:v>771.17</c:v>
                </c:pt>
                <c:pt idx="70">
                  <c:v>811.98</c:v>
                </c:pt>
                <c:pt idx="71">
                  <c:v>733.26</c:v>
                </c:pt>
                <c:pt idx="72">
                  <c:v>707.74</c:v>
                </c:pt>
              </c:numCache>
            </c:numRef>
          </c:val>
          <c:smooth val="0"/>
          <c:extLst>
            <c:ext xmlns:c16="http://schemas.microsoft.com/office/drawing/2014/chart" uri="{C3380CC4-5D6E-409C-BE32-E72D297353CC}">
              <c16:uniqueId val="{00000009-5775-40CB-A9CE-C581D0F9370B}"/>
            </c:ext>
          </c:extLst>
        </c:ser>
        <c:ser>
          <c:idx val="2"/>
          <c:order val="2"/>
          <c:tx>
            <c:strRef>
              <c:f>'1b Mobila utsläpp (kvartal)'!$C$8</c:f>
              <c:strCache>
                <c:ptCount val="1"/>
                <c:pt idx="0">
                  <c:v>H51 Lufttransport</c:v>
                </c:pt>
              </c:strCache>
            </c:strRef>
          </c:tx>
          <c:spPr>
            <a:ln w="25400" cap="rnd">
              <a:solidFill>
                <a:schemeClr val="accent3"/>
              </a:solidFill>
              <a:round/>
            </a:ln>
            <a:effectLst/>
          </c:spPr>
          <c:marker>
            <c:symbol val="none"/>
          </c:marker>
          <c:cat>
            <c:strRef>
              <c:f>'1b Mobila utsläpp (kvartal)'!$D$5:$BX$5</c:f>
              <c:strCache>
                <c:ptCount val="73"/>
                <c:pt idx="0">
                  <c:v>2008K1</c:v>
                </c:pt>
                <c:pt idx="1">
                  <c:v>2008K2</c:v>
                </c:pt>
                <c:pt idx="2">
                  <c:v>2008K3</c:v>
                </c:pt>
                <c:pt idx="3">
                  <c:v>2008K4</c:v>
                </c:pt>
                <c:pt idx="4">
                  <c:v>2009K1</c:v>
                </c:pt>
                <c:pt idx="5">
                  <c:v>2009K2</c:v>
                </c:pt>
                <c:pt idx="6">
                  <c:v>2009K3</c:v>
                </c:pt>
                <c:pt idx="7">
                  <c:v>2009K4</c:v>
                </c:pt>
                <c:pt idx="8">
                  <c:v>2010K1</c:v>
                </c:pt>
                <c:pt idx="9">
                  <c:v>2010K2</c:v>
                </c:pt>
                <c:pt idx="10">
                  <c:v>2010K3</c:v>
                </c:pt>
                <c:pt idx="11">
                  <c:v>2010K4</c:v>
                </c:pt>
                <c:pt idx="12">
                  <c:v>2011K1</c:v>
                </c:pt>
                <c:pt idx="13">
                  <c:v>2011K2</c:v>
                </c:pt>
                <c:pt idx="14">
                  <c:v>2011K3</c:v>
                </c:pt>
                <c:pt idx="15">
                  <c:v>2011K4</c:v>
                </c:pt>
                <c:pt idx="16">
                  <c:v>2012K1</c:v>
                </c:pt>
                <c:pt idx="17">
                  <c:v>2012K2</c:v>
                </c:pt>
                <c:pt idx="18">
                  <c:v>2012K3</c:v>
                </c:pt>
                <c:pt idx="19">
                  <c:v>2012K4</c:v>
                </c:pt>
                <c:pt idx="20">
                  <c:v>2013K1</c:v>
                </c:pt>
                <c:pt idx="21">
                  <c:v>2013K2</c:v>
                </c:pt>
                <c:pt idx="22">
                  <c:v>2013K3</c:v>
                </c:pt>
                <c:pt idx="23">
                  <c:v>2013K4</c:v>
                </c:pt>
                <c:pt idx="24">
                  <c:v>2014K1</c:v>
                </c:pt>
                <c:pt idx="25">
                  <c:v>2014K2</c:v>
                </c:pt>
                <c:pt idx="26">
                  <c:v>2014K3</c:v>
                </c:pt>
                <c:pt idx="27">
                  <c:v>2014K4</c:v>
                </c:pt>
                <c:pt idx="28">
                  <c:v>2015K1</c:v>
                </c:pt>
                <c:pt idx="29">
                  <c:v>2015K2</c:v>
                </c:pt>
                <c:pt idx="30">
                  <c:v>2015K3</c:v>
                </c:pt>
                <c:pt idx="31">
                  <c:v>2015K4</c:v>
                </c:pt>
                <c:pt idx="32">
                  <c:v>2016K1</c:v>
                </c:pt>
                <c:pt idx="33">
                  <c:v>2016K2</c:v>
                </c:pt>
                <c:pt idx="34">
                  <c:v>2016K3</c:v>
                </c:pt>
                <c:pt idx="35">
                  <c:v>2016K4</c:v>
                </c:pt>
                <c:pt idx="36">
                  <c:v>2017K1</c:v>
                </c:pt>
                <c:pt idx="37">
                  <c:v>2017K2</c:v>
                </c:pt>
                <c:pt idx="38">
                  <c:v>2017K3</c:v>
                </c:pt>
                <c:pt idx="39">
                  <c:v>2017K4</c:v>
                </c:pt>
                <c:pt idx="40">
                  <c:v>2018K1</c:v>
                </c:pt>
                <c:pt idx="41">
                  <c:v>2018K2</c:v>
                </c:pt>
                <c:pt idx="42">
                  <c:v>2018K3</c:v>
                </c:pt>
                <c:pt idx="43">
                  <c:v>2018K4</c:v>
                </c:pt>
                <c:pt idx="44">
                  <c:v>2019K1</c:v>
                </c:pt>
                <c:pt idx="45">
                  <c:v>2019K2</c:v>
                </c:pt>
                <c:pt idx="46">
                  <c:v>2019K3</c:v>
                </c:pt>
                <c:pt idx="47">
                  <c:v>2019K4</c:v>
                </c:pt>
                <c:pt idx="48">
                  <c:v>2020K1</c:v>
                </c:pt>
                <c:pt idx="49">
                  <c:v>2020K2</c:v>
                </c:pt>
                <c:pt idx="50">
                  <c:v>2020K3</c:v>
                </c:pt>
                <c:pt idx="51">
                  <c:v>2020K4</c:v>
                </c:pt>
                <c:pt idx="52">
                  <c:v>2021K1</c:v>
                </c:pt>
                <c:pt idx="53">
                  <c:v>2021K2</c:v>
                </c:pt>
                <c:pt idx="54">
                  <c:v>2021K3</c:v>
                </c:pt>
                <c:pt idx="55">
                  <c:v>2021K4</c:v>
                </c:pt>
                <c:pt idx="56">
                  <c:v>2022K1</c:v>
                </c:pt>
                <c:pt idx="57">
                  <c:v>2022K2</c:v>
                </c:pt>
                <c:pt idx="58">
                  <c:v>2022K3</c:v>
                </c:pt>
                <c:pt idx="59">
                  <c:v>2022K4</c:v>
                </c:pt>
                <c:pt idx="60">
                  <c:v>2023K1</c:v>
                </c:pt>
                <c:pt idx="61">
                  <c:v>2023K2</c:v>
                </c:pt>
                <c:pt idx="62">
                  <c:v>2023K3</c:v>
                </c:pt>
                <c:pt idx="63">
                  <c:v>2023K4</c:v>
                </c:pt>
                <c:pt idx="64">
                  <c:v>2024K1</c:v>
                </c:pt>
                <c:pt idx="65">
                  <c:v>2024K2</c:v>
                </c:pt>
                <c:pt idx="66">
                  <c:v>2024K3</c:v>
                </c:pt>
                <c:pt idx="67">
                  <c:v>2024K4</c:v>
                </c:pt>
                <c:pt idx="68">
                  <c:v>2025K1</c:v>
                </c:pt>
                <c:pt idx="69">
                  <c:v>2025K2</c:v>
                </c:pt>
                <c:pt idx="70">
                  <c:v>2025K3</c:v>
                </c:pt>
                <c:pt idx="71">
                  <c:v>2025K4</c:v>
                </c:pt>
                <c:pt idx="72">
                  <c:v>2026K1</c:v>
                </c:pt>
              </c:strCache>
            </c:strRef>
          </c:cat>
          <c:val>
            <c:numRef>
              <c:f>'1b Mobila utsläpp (kvartal)'!$D$8:$BX$8</c:f>
              <c:numCache>
                <c:formatCode>#,##0</c:formatCode>
                <c:ptCount val="73"/>
                <c:pt idx="0">
                  <c:v>561.27</c:v>
                </c:pt>
                <c:pt idx="1">
                  <c:v>602.39</c:v>
                </c:pt>
                <c:pt idx="2">
                  <c:v>576.35</c:v>
                </c:pt>
                <c:pt idx="3">
                  <c:v>574.37</c:v>
                </c:pt>
                <c:pt idx="4">
                  <c:v>481.01</c:v>
                </c:pt>
                <c:pt idx="5">
                  <c:v>522.63</c:v>
                </c:pt>
                <c:pt idx="6">
                  <c:v>492.47</c:v>
                </c:pt>
                <c:pt idx="7">
                  <c:v>463.63</c:v>
                </c:pt>
                <c:pt idx="8">
                  <c:v>450.61</c:v>
                </c:pt>
                <c:pt idx="9">
                  <c:v>482.59</c:v>
                </c:pt>
                <c:pt idx="10">
                  <c:v>515.04999999999995</c:v>
                </c:pt>
                <c:pt idx="11">
                  <c:v>510.74</c:v>
                </c:pt>
                <c:pt idx="12">
                  <c:v>503.55</c:v>
                </c:pt>
                <c:pt idx="13">
                  <c:v>563.65</c:v>
                </c:pt>
                <c:pt idx="14">
                  <c:v>539.42999999999995</c:v>
                </c:pt>
                <c:pt idx="15">
                  <c:v>515.47</c:v>
                </c:pt>
                <c:pt idx="16">
                  <c:v>486.39</c:v>
                </c:pt>
                <c:pt idx="17">
                  <c:v>524.04999999999995</c:v>
                </c:pt>
                <c:pt idx="18">
                  <c:v>523.75</c:v>
                </c:pt>
                <c:pt idx="19">
                  <c:v>502.47</c:v>
                </c:pt>
                <c:pt idx="20">
                  <c:v>477.4</c:v>
                </c:pt>
                <c:pt idx="21">
                  <c:v>533.55999999999995</c:v>
                </c:pt>
                <c:pt idx="22">
                  <c:v>544.05999999999995</c:v>
                </c:pt>
                <c:pt idx="23">
                  <c:v>535.91</c:v>
                </c:pt>
                <c:pt idx="24">
                  <c:v>496.06</c:v>
                </c:pt>
                <c:pt idx="25">
                  <c:v>549.89</c:v>
                </c:pt>
                <c:pt idx="26">
                  <c:v>563.34</c:v>
                </c:pt>
                <c:pt idx="27">
                  <c:v>514.41</c:v>
                </c:pt>
                <c:pt idx="28">
                  <c:v>510.99</c:v>
                </c:pt>
                <c:pt idx="29">
                  <c:v>502.86</c:v>
                </c:pt>
                <c:pt idx="30">
                  <c:v>509.37</c:v>
                </c:pt>
                <c:pt idx="31">
                  <c:v>581.04999999999995</c:v>
                </c:pt>
                <c:pt idx="32">
                  <c:v>570.27</c:v>
                </c:pt>
                <c:pt idx="33">
                  <c:v>646.14</c:v>
                </c:pt>
                <c:pt idx="34">
                  <c:v>665.11</c:v>
                </c:pt>
                <c:pt idx="35">
                  <c:v>667.45</c:v>
                </c:pt>
                <c:pt idx="36">
                  <c:v>612.17999999999995</c:v>
                </c:pt>
                <c:pt idx="37">
                  <c:v>651.27</c:v>
                </c:pt>
                <c:pt idx="38">
                  <c:v>699.28</c:v>
                </c:pt>
                <c:pt idx="39">
                  <c:v>649.92999999999995</c:v>
                </c:pt>
                <c:pt idx="40">
                  <c:v>574.54</c:v>
                </c:pt>
                <c:pt idx="41">
                  <c:v>650.09</c:v>
                </c:pt>
                <c:pt idx="42">
                  <c:v>650.26</c:v>
                </c:pt>
                <c:pt idx="43">
                  <c:v>624.29</c:v>
                </c:pt>
                <c:pt idx="44">
                  <c:v>544.53</c:v>
                </c:pt>
                <c:pt idx="45">
                  <c:v>616.04</c:v>
                </c:pt>
                <c:pt idx="46">
                  <c:v>616.16999999999996</c:v>
                </c:pt>
                <c:pt idx="47">
                  <c:v>591.72</c:v>
                </c:pt>
                <c:pt idx="48">
                  <c:v>455.64</c:v>
                </c:pt>
                <c:pt idx="49">
                  <c:v>101.83</c:v>
                </c:pt>
                <c:pt idx="50">
                  <c:v>160.11000000000001</c:v>
                </c:pt>
                <c:pt idx="51">
                  <c:v>145.49</c:v>
                </c:pt>
                <c:pt idx="52">
                  <c:v>170.95</c:v>
                </c:pt>
                <c:pt idx="53">
                  <c:v>195.48</c:v>
                </c:pt>
                <c:pt idx="54">
                  <c:v>328.39</c:v>
                </c:pt>
                <c:pt idx="55">
                  <c:v>354.11</c:v>
                </c:pt>
                <c:pt idx="56">
                  <c:v>364.25</c:v>
                </c:pt>
                <c:pt idx="57">
                  <c:v>416.16</c:v>
                </c:pt>
                <c:pt idx="58">
                  <c:v>699.53</c:v>
                </c:pt>
                <c:pt idx="59">
                  <c:v>754.89</c:v>
                </c:pt>
                <c:pt idx="60">
                  <c:v>521.54999999999995</c:v>
                </c:pt>
                <c:pt idx="61">
                  <c:v>691.45</c:v>
                </c:pt>
                <c:pt idx="62">
                  <c:v>754.05</c:v>
                </c:pt>
                <c:pt idx="63">
                  <c:v>602.08000000000004</c:v>
                </c:pt>
                <c:pt idx="64">
                  <c:v>528.29999999999995</c:v>
                </c:pt>
                <c:pt idx="65">
                  <c:v>726.55</c:v>
                </c:pt>
                <c:pt idx="66">
                  <c:v>766.57</c:v>
                </c:pt>
                <c:pt idx="67">
                  <c:v>628.75</c:v>
                </c:pt>
                <c:pt idx="68">
                  <c:v>599.30999999999995</c:v>
                </c:pt>
                <c:pt idx="69">
                  <c:v>754.71</c:v>
                </c:pt>
                <c:pt idx="70">
                  <c:v>831.79</c:v>
                </c:pt>
                <c:pt idx="71">
                  <c:v>662.71</c:v>
                </c:pt>
                <c:pt idx="72">
                  <c:v>599.37</c:v>
                </c:pt>
              </c:numCache>
            </c:numRef>
          </c:val>
          <c:smooth val="0"/>
          <c:extLst>
            <c:ext xmlns:c16="http://schemas.microsoft.com/office/drawing/2014/chart" uri="{C3380CC4-5D6E-409C-BE32-E72D297353CC}">
              <c16:uniqueId val="{0000000A-5775-40CB-A9CE-C581D0F9370B}"/>
            </c:ext>
          </c:extLst>
        </c:ser>
        <c:ser>
          <c:idx val="3"/>
          <c:order val="3"/>
          <c:tx>
            <c:strRef>
              <c:f>'1b Mobila utsläpp (kvartal)'!$C$9</c:f>
              <c:strCache>
                <c:ptCount val="1"/>
                <c:pt idx="0">
                  <c:v>Privat konsumtion av bensin och diesel</c:v>
                </c:pt>
              </c:strCache>
            </c:strRef>
          </c:tx>
          <c:spPr>
            <a:ln w="25400" cap="rnd">
              <a:solidFill>
                <a:schemeClr val="accent4"/>
              </a:solidFill>
              <a:round/>
            </a:ln>
            <a:effectLst/>
          </c:spPr>
          <c:marker>
            <c:symbol val="none"/>
          </c:marker>
          <c:cat>
            <c:strRef>
              <c:f>'1b Mobila utsläpp (kvartal)'!$D$5:$BX$5</c:f>
              <c:strCache>
                <c:ptCount val="73"/>
                <c:pt idx="0">
                  <c:v>2008K1</c:v>
                </c:pt>
                <c:pt idx="1">
                  <c:v>2008K2</c:v>
                </c:pt>
                <c:pt idx="2">
                  <c:v>2008K3</c:v>
                </c:pt>
                <c:pt idx="3">
                  <c:v>2008K4</c:v>
                </c:pt>
                <c:pt idx="4">
                  <c:v>2009K1</c:v>
                </c:pt>
                <c:pt idx="5">
                  <c:v>2009K2</c:v>
                </c:pt>
                <c:pt idx="6">
                  <c:v>2009K3</c:v>
                </c:pt>
                <c:pt idx="7">
                  <c:v>2009K4</c:v>
                </c:pt>
                <c:pt idx="8">
                  <c:v>2010K1</c:v>
                </c:pt>
                <c:pt idx="9">
                  <c:v>2010K2</c:v>
                </c:pt>
                <c:pt idx="10">
                  <c:v>2010K3</c:v>
                </c:pt>
                <c:pt idx="11">
                  <c:v>2010K4</c:v>
                </c:pt>
                <c:pt idx="12">
                  <c:v>2011K1</c:v>
                </c:pt>
                <c:pt idx="13">
                  <c:v>2011K2</c:v>
                </c:pt>
                <c:pt idx="14">
                  <c:v>2011K3</c:v>
                </c:pt>
                <c:pt idx="15">
                  <c:v>2011K4</c:v>
                </c:pt>
                <c:pt idx="16">
                  <c:v>2012K1</c:v>
                </c:pt>
                <c:pt idx="17">
                  <c:v>2012K2</c:v>
                </c:pt>
                <c:pt idx="18">
                  <c:v>2012K3</c:v>
                </c:pt>
                <c:pt idx="19">
                  <c:v>2012K4</c:v>
                </c:pt>
                <c:pt idx="20">
                  <c:v>2013K1</c:v>
                </c:pt>
                <c:pt idx="21">
                  <c:v>2013K2</c:v>
                </c:pt>
                <c:pt idx="22">
                  <c:v>2013K3</c:v>
                </c:pt>
                <c:pt idx="23">
                  <c:v>2013K4</c:v>
                </c:pt>
                <c:pt idx="24">
                  <c:v>2014K1</c:v>
                </c:pt>
                <c:pt idx="25">
                  <c:v>2014K2</c:v>
                </c:pt>
                <c:pt idx="26">
                  <c:v>2014K3</c:v>
                </c:pt>
                <c:pt idx="27">
                  <c:v>2014K4</c:v>
                </c:pt>
                <c:pt idx="28">
                  <c:v>2015K1</c:v>
                </c:pt>
                <c:pt idx="29">
                  <c:v>2015K2</c:v>
                </c:pt>
                <c:pt idx="30">
                  <c:v>2015K3</c:v>
                </c:pt>
                <c:pt idx="31">
                  <c:v>2015K4</c:v>
                </c:pt>
                <c:pt idx="32">
                  <c:v>2016K1</c:v>
                </c:pt>
                <c:pt idx="33">
                  <c:v>2016K2</c:v>
                </c:pt>
                <c:pt idx="34">
                  <c:v>2016K3</c:v>
                </c:pt>
                <c:pt idx="35">
                  <c:v>2016K4</c:v>
                </c:pt>
                <c:pt idx="36">
                  <c:v>2017K1</c:v>
                </c:pt>
                <c:pt idx="37">
                  <c:v>2017K2</c:v>
                </c:pt>
                <c:pt idx="38">
                  <c:v>2017K3</c:v>
                </c:pt>
                <c:pt idx="39">
                  <c:v>2017K4</c:v>
                </c:pt>
                <c:pt idx="40">
                  <c:v>2018K1</c:v>
                </c:pt>
                <c:pt idx="41">
                  <c:v>2018K2</c:v>
                </c:pt>
                <c:pt idx="42">
                  <c:v>2018K3</c:v>
                </c:pt>
                <c:pt idx="43">
                  <c:v>2018K4</c:v>
                </c:pt>
                <c:pt idx="44">
                  <c:v>2019K1</c:v>
                </c:pt>
                <c:pt idx="45">
                  <c:v>2019K2</c:v>
                </c:pt>
                <c:pt idx="46">
                  <c:v>2019K3</c:v>
                </c:pt>
                <c:pt idx="47">
                  <c:v>2019K4</c:v>
                </c:pt>
                <c:pt idx="48">
                  <c:v>2020K1</c:v>
                </c:pt>
                <c:pt idx="49">
                  <c:v>2020K2</c:v>
                </c:pt>
                <c:pt idx="50">
                  <c:v>2020K3</c:v>
                </c:pt>
                <c:pt idx="51">
                  <c:v>2020K4</c:v>
                </c:pt>
                <c:pt idx="52">
                  <c:v>2021K1</c:v>
                </c:pt>
                <c:pt idx="53">
                  <c:v>2021K2</c:v>
                </c:pt>
                <c:pt idx="54">
                  <c:v>2021K3</c:v>
                </c:pt>
                <c:pt idx="55">
                  <c:v>2021K4</c:v>
                </c:pt>
                <c:pt idx="56">
                  <c:v>2022K1</c:v>
                </c:pt>
                <c:pt idx="57">
                  <c:v>2022K2</c:v>
                </c:pt>
                <c:pt idx="58">
                  <c:v>2022K3</c:v>
                </c:pt>
                <c:pt idx="59">
                  <c:v>2022K4</c:v>
                </c:pt>
                <c:pt idx="60">
                  <c:v>2023K1</c:v>
                </c:pt>
                <c:pt idx="61">
                  <c:v>2023K2</c:v>
                </c:pt>
                <c:pt idx="62">
                  <c:v>2023K3</c:v>
                </c:pt>
                <c:pt idx="63">
                  <c:v>2023K4</c:v>
                </c:pt>
                <c:pt idx="64">
                  <c:v>2024K1</c:v>
                </c:pt>
                <c:pt idx="65">
                  <c:v>2024K2</c:v>
                </c:pt>
                <c:pt idx="66">
                  <c:v>2024K3</c:v>
                </c:pt>
                <c:pt idx="67">
                  <c:v>2024K4</c:v>
                </c:pt>
                <c:pt idx="68">
                  <c:v>2025K1</c:v>
                </c:pt>
                <c:pt idx="69">
                  <c:v>2025K2</c:v>
                </c:pt>
                <c:pt idx="70">
                  <c:v>2025K3</c:v>
                </c:pt>
                <c:pt idx="71">
                  <c:v>2025K4</c:v>
                </c:pt>
                <c:pt idx="72">
                  <c:v>2026K1</c:v>
                </c:pt>
              </c:strCache>
            </c:strRef>
          </c:cat>
          <c:val>
            <c:numRef>
              <c:f>'1b Mobila utsläpp (kvartal)'!$D$9:$BX$9</c:f>
              <c:numCache>
                <c:formatCode>#,##0</c:formatCode>
                <c:ptCount val="73"/>
                <c:pt idx="0">
                  <c:v>2284.75</c:v>
                </c:pt>
                <c:pt idx="1">
                  <c:v>2604.34</c:v>
                </c:pt>
                <c:pt idx="2">
                  <c:v>2658.11</c:v>
                </c:pt>
                <c:pt idx="3">
                  <c:v>2391.27</c:v>
                </c:pt>
                <c:pt idx="4">
                  <c:v>2262.66</c:v>
                </c:pt>
                <c:pt idx="5">
                  <c:v>2634.04</c:v>
                </c:pt>
                <c:pt idx="6">
                  <c:v>2718.23</c:v>
                </c:pt>
                <c:pt idx="7">
                  <c:v>2375.86</c:v>
                </c:pt>
                <c:pt idx="8">
                  <c:v>2207.61</c:v>
                </c:pt>
                <c:pt idx="9">
                  <c:v>2530.38</c:v>
                </c:pt>
                <c:pt idx="10">
                  <c:v>2661.81</c:v>
                </c:pt>
                <c:pt idx="11">
                  <c:v>2352.94</c:v>
                </c:pt>
                <c:pt idx="12">
                  <c:v>2133.27</c:v>
                </c:pt>
                <c:pt idx="13">
                  <c:v>2464.69</c:v>
                </c:pt>
                <c:pt idx="14">
                  <c:v>2504.9</c:v>
                </c:pt>
                <c:pt idx="15">
                  <c:v>2205.11</c:v>
                </c:pt>
                <c:pt idx="16">
                  <c:v>2106.13</c:v>
                </c:pt>
                <c:pt idx="17">
                  <c:v>2329.9499999999998</c:v>
                </c:pt>
                <c:pt idx="18">
                  <c:v>2402.87</c:v>
                </c:pt>
                <c:pt idx="19">
                  <c:v>2148.19</c:v>
                </c:pt>
                <c:pt idx="20">
                  <c:v>2044.39</c:v>
                </c:pt>
                <c:pt idx="21">
                  <c:v>2345.5</c:v>
                </c:pt>
                <c:pt idx="22">
                  <c:v>2429.5500000000002</c:v>
                </c:pt>
                <c:pt idx="23">
                  <c:v>2135.61</c:v>
                </c:pt>
                <c:pt idx="24">
                  <c:v>2022.91</c:v>
                </c:pt>
                <c:pt idx="25">
                  <c:v>2354.1999999999998</c:v>
                </c:pt>
                <c:pt idx="26">
                  <c:v>2416.94</c:v>
                </c:pt>
                <c:pt idx="27">
                  <c:v>2169.65</c:v>
                </c:pt>
                <c:pt idx="28">
                  <c:v>2076.37</c:v>
                </c:pt>
                <c:pt idx="29">
                  <c:v>2371.11</c:v>
                </c:pt>
                <c:pt idx="30">
                  <c:v>2465.1</c:v>
                </c:pt>
                <c:pt idx="31">
                  <c:v>2240.5500000000002</c:v>
                </c:pt>
                <c:pt idx="32">
                  <c:v>2049.5100000000002</c:v>
                </c:pt>
                <c:pt idx="33">
                  <c:v>2342.09</c:v>
                </c:pt>
                <c:pt idx="34">
                  <c:v>2423.64</c:v>
                </c:pt>
                <c:pt idx="35">
                  <c:v>2189.77</c:v>
                </c:pt>
                <c:pt idx="36">
                  <c:v>2024.77</c:v>
                </c:pt>
                <c:pt idx="37">
                  <c:v>2333.62</c:v>
                </c:pt>
                <c:pt idx="38">
                  <c:v>2394.81</c:v>
                </c:pt>
                <c:pt idx="39">
                  <c:v>2158.77</c:v>
                </c:pt>
                <c:pt idx="40">
                  <c:v>1898.46</c:v>
                </c:pt>
                <c:pt idx="41">
                  <c:v>2205.1999999999998</c:v>
                </c:pt>
                <c:pt idx="42">
                  <c:v>2308.9899999999998</c:v>
                </c:pt>
                <c:pt idx="43">
                  <c:v>2068.29</c:v>
                </c:pt>
                <c:pt idx="44">
                  <c:v>1883.15</c:v>
                </c:pt>
                <c:pt idx="45">
                  <c:v>2185.71</c:v>
                </c:pt>
                <c:pt idx="46">
                  <c:v>2285.6</c:v>
                </c:pt>
                <c:pt idx="47">
                  <c:v>2051.4899999999998</c:v>
                </c:pt>
                <c:pt idx="48">
                  <c:v>1846.25</c:v>
                </c:pt>
                <c:pt idx="49">
                  <c:v>1916.44</c:v>
                </c:pt>
                <c:pt idx="50">
                  <c:v>2141.8000000000002</c:v>
                </c:pt>
                <c:pt idx="51">
                  <c:v>1892.58</c:v>
                </c:pt>
                <c:pt idx="52">
                  <c:v>1704.56</c:v>
                </c:pt>
                <c:pt idx="53">
                  <c:v>2032.49</c:v>
                </c:pt>
                <c:pt idx="54">
                  <c:v>2154.91</c:v>
                </c:pt>
                <c:pt idx="55">
                  <c:v>1885.59</c:v>
                </c:pt>
                <c:pt idx="56">
                  <c:v>1601.18</c:v>
                </c:pt>
                <c:pt idx="57">
                  <c:v>1757.7</c:v>
                </c:pt>
                <c:pt idx="58">
                  <c:v>1833.38</c:v>
                </c:pt>
                <c:pt idx="59">
                  <c:v>1709.36</c:v>
                </c:pt>
                <c:pt idx="60">
                  <c:v>1589.42</c:v>
                </c:pt>
                <c:pt idx="61">
                  <c:v>1758.65</c:v>
                </c:pt>
                <c:pt idx="62">
                  <c:v>1777.04</c:v>
                </c:pt>
                <c:pt idx="63">
                  <c:v>1649.18</c:v>
                </c:pt>
                <c:pt idx="64">
                  <c:v>1923.25</c:v>
                </c:pt>
                <c:pt idx="65">
                  <c:v>2099.39</c:v>
                </c:pt>
                <c:pt idx="66">
                  <c:v>2187.34</c:v>
                </c:pt>
                <c:pt idx="67">
                  <c:v>1919.52</c:v>
                </c:pt>
                <c:pt idx="68">
                  <c:v>1863.41</c:v>
                </c:pt>
                <c:pt idx="69">
                  <c:v>2019.25</c:v>
                </c:pt>
                <c:pt idx="70">
                  <c:v>2087.0500000000002</c:v>
                </c:pt>
                <c:pt idx="71">
                  <c:v>1895.48</c:v>
                </c:pt>
                <c:pt idx="72">
                  <c:v>1813.06</c:v>
                </c:pt>
              </c:numCache>
            </c:numRef>
          </c:val>
          <c:smooth val="0"/>
          <c:extLst>
            <c:ext xmlns:c16="http://schemas.microsoft.com/office/drawing/2014/chart" uri="{C3380CC4-5D6E-409C-BE32-E72D297353CC}">
              <c16:uniqueId val="{0000000B-5775-40CB-A9CE-C581D0F9370B}"/>
            </c:ext>
          </c:extLst>
        </c:ser>
        <c:dLbls>
          <c:showLegendKey val="0"/>
          <c:showVal val="0"/>
          <c:showCatName val="0"/>
          <c:showSerName val="0"/>
          <c:showPercent val="0"/>
          <c:showBubbleSize val="0"/>
        </c:dLbls>
        <c:smooth val="0"/>
        <c:axId val="533070608"/>
        <c:axId val="533070936"/>
      </c:lineChart>
      <c:catAx>
        <c:axId val="533070608"/>
        <c:scaling>
          <c:orientation val="minMax"/>
        </c:scaling>
        <c:delete val="0"/>
        <c:axPos val="b"/>
        <c:numFmt formatCode="General" sourceLinked="1"/>
        <c:majorTickMark val="out"/>
        <c:minorTickMark val="none"/>
        <c:tickLblPos val="low"/>
        <c:spPr>
          <a:noFill/>
          <a:ln w="9525" cap="flat" cmpd="sng" algn="ctr">
            <a:solidFill>
              <a:srgbClr val="1E00BE"/>
            </a:solidFill>
            <a:round/>
          </a:ln>
          <a:effectLst/>
        </c:spPr>
        <c:txPr>
          <a:bodyPr rot="-5400000" spcFirstLastPara="1" vertOverflow="ellipsis" wrap="square" anchor="ctr" anchorCtr="1"/>
          <a:lstStyle/>
          <a:p>
            <a:pPr>
              <a:defRPr sz="800" b="0" i="0" u="none" strike="noStrike" kern="1200" baseline="0">
                <a:solidFill>
                  <a:srgbClr val="1E00BE"/>
                </a:solidFill>
                <a:latin typeface="+mn-lt"/>
                <a:ea typeface="Roboto" panose="02000000000000000000" pitchFamily="2" charset="0"/>
                <a:cs typeface="+mn-cs"/>
              </a:defRPr>
            </a:pPr>
            <a:endParaRPr lang="sv-SE"/>
          </a:p>
        </c:txPr>
        <c:crossAx val="533070936"/>
        <c:crosses val="autoZero"/>
        <c:auto val="1"/>
        <c:lblAlgn val="ctr"/>
        <c:lblOffset val="100"/>
        <c:tickLblSkip val="1"/>
        <c:tickMarkSkip val="1"/>
        <c:noMultiLvlLbl val="0"/>
      </c:catAx>
      <c:valAx>
        <c:axId val="533070936"/>
        <c:scaling>
          <c:orientation val="minMax"/>
        </c:scaling>
        <c:delete val="0"/>
        <c:axPos val="l"/>
        <c:majorGridlines>
          <c:spPr>
            <a:ln w="9525" cap="flat" cmpd="sng" algn="ctr">
              <a:solidFill>
                <a:srgbClr val="D3D3EF"/>
              </a:solidFill>
              <a:round/>
            </a:ln>
            <a:effectLst/>
          </c:spPr>
        </c:majorGridlines>
        <c:numFmt formatCode="#,##0" sourceLinked="1"/>
        <c:majorTickMark val="out"/>
        <c:minorTickMark val="none"/>
        <c:tickLblPos val="nextTo"/>
        <c:spPr>
          <a:noFill/>
          <a:ln>
            <a:solidFill>
              <a:srgbClr val="1E00BE"/>
            </a:solidFill>
          </a:ln>
          <a:effectLst/>
        </c:spPr>
        <c:txPr>
          <a:bodyPr rot="-60000000" spcFirstLastPara="1" vertOverflow="ellipsis" vert="horz" wrap="square" anchor="ctr" anchorCtr="1"/>
          <a:lstStyle/>
          <a:p>
            <a:pPr>
              <a:defRPr sz="1000" b="0" i="0" u="none" strike="noStrike" kern="1200" baseline="0">
                <a:solidFill>
                  <a:srgbClr val="1E00BE"/>
                </a:solidFill>
                <a:latin typeface="+mn-lt"/>
                <a:ea typeface="Roboto" panose="02000000000000000000" pitchFamily="2" charset="0"/>
                <a:cs typeface="+mn-cs"/>
              </a:defRPr>
            </a:pPr>
            <a:endParaRPr lang="sv-SE"/>
          </a:p>
        </c:txPr>
        <c:crossAx val="533070608"/>
        <c:crosses val="autoZero"/>
        <c:crossBetween val="midCat"/>
      </c:valAx>
      <c:spPr>
        <a:noFill/>
        <a:ln>
          <a:solidFill>
            <a:srgbClr val="D3D3EF"/>
          </a:solidFill>
        </a:ln>
        <a:effectLst/>
      </c:spPr>
    </c:plotArea>
    <c:legend>
      <c:legendPos val="b"/>
      <c:layout>
        <c:manualLayout>
          <c:xMode val="edge"/>
          <c:yMode val="edge"/>
          <c:x val="0.16057661337499732"/>
          <c:y val="0.92658054905299003"/>
          <c:w val="0.733701710972258"/>
          <c:h val="4.2729799897607848E-2"/>
        </c:manualLayout>
      </c:layout>
      <c:overlay val="0"/>
      <c:spPr>
        <a:noFill/>
        <a:ln>
          <a:noFill/>
        </a:ln>
        <a:effectLst/>
      </c:spPr>
      <c:txPr>
        <a:bodyPr rot="0" spcFirstLastPara="1" vertOverflow="ellipsis" vert="horz" wrap="square" anchor="ctr" anchorCtr="1"/>
        <a:lstStyle/>
        <a:p>
          <a:pPr>
            <a:defRPr sz="1000" b="0" i="0" u="none" strike="noStrike" kern="1200" baseline="0">
              <a:solidFill>
                <a:srgbClr val="1E00BE"/>
              </a:solidFill>
              <a:latin typeface="+mn-lt"/>
              <a:ea typeface="Roboto" panose="02000000000000000000" pitchFamily="2" charset="0"/>
              <a:cs typeface="+mn-cs"/>
            </a:defRPr>
          </a:pPr>
          <a:endParaRPr lang="sv-SE"/>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sz="800">
          <a:solidFill>
            <a:srgbClr val="1E00BE"/>
          </a:solidFill>
          <a:latin typeface="+mn-lt"/>
          <a:ea typeface="Roboto" panose="02000000000000000000" pitchFamily="2" charset="0"/>
        </a:defRPr>
      </a:pPr>
      <a:endParaRPr lang="sv-SE"/>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8" Type="http://schemas.openxmlformats.org/officeDocument/2006/relationships/chart" Target="../charts/chart7.xml"/><Relationship Id="rId3" Type="http://schemas.openxmlformats.org/officeDocument/2006/relationships/chart" Target="../charts/chart2.xml"/><Relationship Id="rId7" Type="http://schemas.openxmlformats.org/officeDocument/2006/relationships/chart" Target="../charts/chart6.xml"/><Relationship Id="rId2" Type="http://schemas.openxmlformats.org/officeDocument/2006/relationships/image" Target="../media/image1.gif"/><Relationship Id="rId1" Type="http://schemas.openxmlformats.org/officeDocument/2006/relationships/chart" Target="../charts/chart1.xml"/><Relationship Id="rId6" Type="http://schemas.openxmlformats.org/officeDocument/2006/relationships/chart" Target="../charts/chart5.xml"/><Relationship Id="rId5" Type="http://schemas.openxmlformats.org/officeDocument/2006/relationships/chart" Target="../charts/chart4.xml"/><Relationship Id="rId10" Type="http://schemas.openxmlformats.org/officeDocument/2006/relationships/chart" Target="../charts/chart9.xml"/><Relationship Id="rId4" Type="http://schemas.openxmlformats.org/officeDocument/2006/relationships/chart" Target="../charts/chart3.xml"/><Relationship Id="rId9" Type="http://schemas.openxmlformats.org/officeDocument/2006/relationships/chart" Target="../charts/chart8.xml"/></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19050</xdr:colOff>
      <xdr:row>60</xdr:row>
      <xdr:rowOff>114300</xdr:rowOff>
    </xdr:from>
    <xdr:to>
      <xdr:col>2</xdr:col>
      <xdr:colOff>2016442</xdr:colOff>
      <xdr:row>61</xdr:row>
      <xdr:rowOff>187265</xdr:rowOff>
    </xdr:to>
    <xdr:pic>
      <xdr:nvPicPr>
        <xdr:cNvPr id="2" name="Bildobjekt 1" descr="Symbolen för Sveriges officiella statistik">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33988" y="12020550"/>
          <a:ext cx="1997392" cy="2714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39</xdr:col>
      <xdr:colOff>35719</xdr:colOff>
      <xdr:row>61</xdr:row>
      <xdr:rowOff>11904</xdr:rowOff>
    </xdr:from>
    <xdr:to>
      <xdr:col>47</xdr:col>
      <xdr:colOff>511969</xdr:colOff>
      <xdr:row>65</xdr:row>
      <xdr:rowOff>95250</xdr:rowOff>
    </xdr:to>
    <xdr:sp macro="" textlink="">
      <xdr:nvSpPr>
        <xdr:cNvPr id="3" name="textruta 2">
          <a:extLst>
            <a:ext uri="{FF2B5EF4-FFF2-40B4-BE49-F238E27FC236}">
              <a16:creationId xmlns:a16="http://schemas.microsoft.com/office/drawing/2014/main" id="{00000000-0008-0000-0200-000003000000}"/>
            </a:ext>
          </a:extLst>
        </xdr:cNvPr>
        <xdr:cNvSpPr txBox="1"/>
      </xdr:nvSpPr>
      <xdr:spPr>
        <a:xfrm>
          <a:off x="25181719" y="9651204"/>
          <a:ext cx="5181600" cy="845346"/>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sv-SE" sz="1000"/>
            <a:t>Observera att</a:t>
          </a:r>
          <a:r>
            <a:rPr lang="sv-SE" sz="1000" baseline="0"/>
            <a:t> undersökningen Månatlig bränsle-, gas- och lagerstatistik som ligger till grund för en del av utsläppsberäkningarna har uppdaterats från och med 2018. Det ger ett tidsseriebrott mellan 2017 och 2018 års utsläppsstatistik per kvartal. Jämförelser mellan 2017 och 2018 bör göras med försiktighet. </a:t>
          </a:r>
          <a:endParaRPr lang="sv-SE" sz="1000"/>
        </a:p>
      </xdr:txBody>
    </xdr:sp>
    <xdr:clientData/>
  </xdr:twoCellAnchor>
  <xdr:twoCellAnchor>
    <xdr:from>
      <xdr:col>39</xdr:col>
      <xdr:colOff>0</xdr:colOff>
      <xdr:row>68</xdr:row>
      <xdr:rowOff>0</xdr:rowOff>
    </xdr:from>
    <xdr:to>
      <xdr:col>47</xdr:col>
      <xdr:colOff>476250</xdr:colOff>
      <xdr:row>73</xdr:row>
      <xdr:rowOff>154782</xdr:rowOff>
    </xdr:to>
    <xdr:sp macro="" textlink="">
      <xdr:nvSpPr>
        <xdr:cNvPr id="7" name="textruta 6">
          <a:extLst>
            <a:ext uri="{FF2B5EF4-FFF2-40B4-BE49-F238E27FC236}">
              <a16:creationId xmlns:a16="http://schemas.microsoft.com/office/drawing/2014/main" id="{353DB884-EC48-482C-810C-5515D97C752B}"/>
            </a:ext>
          </a:extLst>
        </xdr:cNvPr>
        <xdr:cNvSpPr txBox="1"/>
      </xdr:nvSpPr>
      <xdr:spPr>
        <a:xfrm>
          <a:off x="23788688" y="11513344"/>
          <a:ext cx="5167312" cy="988219"/>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endParaRPr lang="sv-SE" sz="1000"/>
        </a:p>
        <a:p>
          <a:r>
            <a:rPr lang="sv-SE" sz="1000"/>
            <a:t>The statistics on Monthly fuel, gas and inventory statistics,</a:t>
          </a:r>
          <a:r>
            <a:rPr lang="sv-SE" sz="1000" baseline="0"/>
            <a:t> </a:t>
          </a:r>
          <a:r>
            <a:rPr lang="sv-SE" sz="1000"/>
            <a:t>which is</a:t>
          </a:r>
          <a:r>
            <a:rPr lang="sv-SE" sz="1000" baseline="0"/>
            <a:t> one part to calculate emissions have been updated since 2018. This gives a break in the time series between 2017 and 2018 and comparisons of 2018 and 2017 should be done with caution. </a:t>
          </a:r>
          <a:endParaRPr lang="sv-SE" sz="10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19050</xdr:colOff>
      <xdr:row>19</xdr:row>
      <xdr:rowOff>114300</xdr:rowOff>
    </xdr:from>
    <xdr:to>
      <xdr:col>2</xdr:col>
      <xdr:colOff>2009457</xdr:colOff>
      <xdr:row>21</xdr:row>
      <xdr:rowOff>9516</xdr:rowOff>
    </xdr:to>
    <xdr:pic>
      <xdr:nvPicPr>
        <xdr:cNvPr id="2" name="Bildobjekt 1" descr="Symbolen för Sveriges officiella statistik">
          <a:extLst>
            <a:ext uri="{FF2B5EF4-FFF2-40B4-BE49-F238E27FC236}">
              <a16:creationId xmlns:a16="http://schemas.microsoft.com/office/drawing/2014/main" id="{D7D9C41D-0FF6-41FE-8357-EE78CDB6BE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28850" y="9925050"/>
          <a:ext cx="1984057" cy="3012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253999</xdr:colOff>
      <xdr:row>45</xdr:row>
      <xdr:rowOff>156986</xdr:rowOff>
    </xdr:from>
    <xdr:to>
      <xdr:col>9</xdr:col>
      <xdr:colOff>150811</xdr:colOff>
      <xdr:row>72</xdr:row>
      <xdr:rowOff>166688</xdr:rowOff>
    </xdr:to>
    <xdr:graphicFrame macro="">
      <xdr:nvGraphicFramePr>
        <xdr:cNvPr id="11" name="Diagram 10">
          <a:extLst>
            <a:ext uri="{FF2B5EF4-FFF2-40B4-BE49-F238E27FC236}">
              <a16:creationId xmlns:a16="http://schemas.microsoft.com/office/drawing/2014/main" id="{00000000-0008-0000-04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2</xdr:col>
      <xdr:colOff>114300</xdr:colOff>
      <xdr:row>103</xdr:row>
      <xdr:rowOff>90488</xdr:rowOff>
    </xdr:from>
    <xdr:to>
      <xdr:col>2</xdr:col>
      <xdr:colOff>2104072</xdr:colOff>
      <xdr:row>105</xdr:row>
      <xdr:rowOff>6976</xdr:rowOff>
    </xdr:to>
    <xdr:pic>
      <xdr:nvPicPr>
        <xdr:cNvPr id="12" name="Bildobjekt 11" descr="Symbolen för Sveriges officiella statistik">
          <a:extLst>
            <a:ext uri="{FF2B5EF4-FFF2-40B4-BE49-F238E27FC236}">
              <a16:creationId xmlns:a16="http://schemas.microsoft.com/office/drawing/2014/main" id="{00000000-0008-0000-0400-00000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81300" y="20593051"/>
          <a:ext cx="1997392" cy="3209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238066</xdr:colOff>
      <xdr:row>73</xdr:row>
      <xdr:rowOff>72783</xdr:rowOff>
    </xdr:from>
    <xdr:to>
      <xdr:col>17</xdr:col>
      <xdr:colOff>698500</xdr:colOff>
      <xdr:row>100</xdr:row>
      <xdr:rowOff>79375</xdr:rowOff>
    </xdr:to>
    <xdr:graphicFrame macro="">
      <xdr:nvGraphicFramePr>
        <xdr:cNvPr id="13" name="Diagram 12">
          <a:extLst>
            <a:ext uri="{FF2B5EF4-FFF2-40B4-BE49-F238E27FC236}">
              <a16:creationId xmlns:a16="http://schemas.microsoft.com/office/drawing/2014/main" id="{14BF702E-611A-41A0-BE39-0B490A9CBC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3174</xdr:colOff>
      <xdr:row>73</xdr:row>
      <xdr:rowOff>76260</xdr:rowOff>
    </xdr:from>
    <xdr:to>
      <xdr:col>9</xdr:col>
      <xdr:colOff>166687</xdr:colOff>
      <xdr:row>100</xdr:row>
      <xdr:rowOff>87900</xdr:rowOff>
    </xdr:to>
    <xdr:graphicFrame macro="">
      <xdr:nvGraphicFramePr>
        <xdr:cNvPr id="4" name="Diagram 3">
          <a:extLst>
            <a:ext uri="{FF2B5EF4-FFF2-40B4-BE49-F238E27FC236}">
              <a16:creationId xmlns:a16="http://schemas.microsoft.com/office/drawing/2014/main" id="{3B371CD3-8D67-2A55-9EBB-96DC6F85B40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18</xdr:col>
      <xdr:colOff>0</xdr:colOff>
      <xdr:row>247</xdr:row>
      <xdr:rowOff>84136</xdr:rowOff>
    </xdr:from>
    <xdr:to>
      <xdr:col>25</xdr:col>
      <xdr:colOff>517525</xdr:colOff>
      <xdr:row>275</xdr:row>
      <xdr:rowOff>117475</xdr:rowOff>
    </xdr:to>
    <xdr:graphicFrame macro="">
      <xdr:nvGraphicFramePr>
        <xdr:cNvPr id="5" name="Diagram 4">
          <a:extLst>
            <a:ext uri="{FF2B5EF4-FFF2-40B4-BE49-F238E27FC236}">
              <a16:creationId xmlns:a16="http://schemas.microsoft.com/office/drawing/2014/main" id="{A92BDFB6-2614-2B52-CB92-D2382701763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17</xdr:col>
      <xdr:colOff>809238</xdr:colOff>
      <xdr:row>21</xdr:row>
      <xdr:rowOff>119064</xdr:rowOff>
    </xdr:from>
    <xdr:to>
      <xdr:col>29</xdr:col>
      <xdr:colOff>575309</xdr:colOff>
      <xdr:row>45</xdr:row>
      <xdr:rowOff>73979</xdr:rowOff>
    </xdr:to>
    <xdr:graphicFrame macro="">
      <xdr:nvGraphicFramePr>
        <xdr:cNvPr id="7" name="Diagram 6">
          <a:extLst>
            <a:ext uri="{FF2B5EF4-FFF2-40B4-BE49-F238E27FC236}">
              <a16:creationId xmlns:a16="http://schemas.microsoft.com/office/drawing/2014/main" id="{8D00BADF-9902-4077-97B5-F0EA778ECA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17</xdr:col>
      <xdr:colOff>812659</xdr:colOff>
      <xdr:row>45</xdr:row>
      <xdr:rowOff>173785</xdr:rowOff>
    </xdr:from>
    <xdr:to>
      <xdr:col>29</xdr:col>
      <xdr:colOff>583246</xdr:colOff>
      <xdr:row>72</xdr:row>
      <xdr:rowOff>191773</xdr:rowOff>
    </xdr:to>
    <xdr:graphicFrame macro="">
      <xdr:nvGraphicFramePr>
        <xdr:cNvPr id="2" name="Diagram 1">
          <a:extLst>
            <a:ext uri="{FF2B5EF4-FFF2-40B4-BE49-F238E27FC236}">
              <a16:creationId xmlns:a16="http://schemas.microsoft.com/office/drawing/2014/main" id="{9F742320-B319-83BC-A308-D2732BCA6E2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133349</xdr:colOff>
      <xdr:row>21</xdr:row>
      <xdr:rowOff>111126</xdr:rowOff>
    </xdr:from>
    <xdr:to>
      <xdr:col>9</xdr:col>
      <xdr:colOff>119062</xdr:colOff>
      <xdr:row>45</xdr:row>
      <xdr:rowOff>71437</xdr:rowOff>
    </xdr:to>
    <xdr:graphicFrame macro="">
      <xdr:nvGraphicFramePr>
        <xdr:cNvPr id="8" name="Diagram 7">
          <a:extLst>
            <a:ext uri="{FF2B5EF4-FFF2-40B4-BE49-F238E27FC236}">
              <a16:creationId xmlns:a16="http://schemas.microsoft.com/office/drawing/2014/main" id="{A982D836-D1F9-48BC-A79B-71B5C589C2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9</xdr:col>
      <xdr:colOff>230184</xdr:colOff>
      <xdr:row>45</xdr:row>
      <xdr:rowOff>185207</xdr:rowOff>
    </xdr:from>
    <xdr:to>
      <xdr:col>17</xdr:col>
      <xdr:colOff>698496</xdr:colOff>
      <xdr:row>72</xdr:row>
      <xdr:rowOff>182563</xdr:rowOff>
    </xdr:to>
    <xdr:graphicFrame macro="">
      <xdr:nvGraphicFramePr>
        <xdr:cNvPr id="9" name="Diagram 8">
          <a:extLst>
            <a:ext uri="{FF2B5EF4-FFF2-40B4-BE49-F238E27FC236}">
              <a16:creationId xmlns:a16="http://schemas.microsoft.com/office/drawing/2014/main" id="{0B03A878-1D62-4784-BF62-565DBB344E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xdr:col>
      <xdr:colOff>206375</xdr:colOff>
      <xdr:row>21</xdr:row>
      <xdr:rowOff>127001</xdr:rowOff>
    </xdr:from>
    <xdr:to>
      <xdr:col>17</xdr:col>
      <xdr:colOff>738186</xdr:colOff>
      <xdr:row>45</xdr:row>
      <xdr:rowOff>63501</xdr:rowOff>
    </xdr:to>
    <xdr:graphicFrame macro="">
      <xdr:nvGraphicFramePr>
        <xdr:cNvPr id="10" name="Diagram 9">
          <a:extLst>
            <a:ext uri="{FF2B5EF4-FFF2-40B4-BE49-F238E27FC236}">
              <a16:creationId xmlns:a16="http://schemas.microsoft.com/office/drawing/2014/main" id="{34E1004F-673B-4567-8006-C6DB0C9AF4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cdr:x>
      <cdr:y>0</cdr:y>
    </cdr:from>
    <cdr:to>
      <cdr:x>0.11875</cdr:x>
      <cdr:y>0.02708</cdr:y>
    </cdr:to>
    <cdr:sp macro="" textlink="">
      <cdr:nvSpPr>
        <cdr:cNvPr id="2" name="TextBox 1">
          <a:extLst xmlns:a="http://schemas.openxmlformats.org/drawingml/2006/main">
            <a:ext uri="{FF2B5EF4-FFF2-40B4-BE49-F238E27FC236}">
              <a16:creationId xmlns:a16="http://schemas.microsoft.com/office/drawing/2014/main" id="{C3DF4DFE-A9A2-46C5-B7B7-9B5556220F33}"/>
            </a:ext>
          </a:extLst>
        </cdr:cNvPr>
        <cdr:cNvSpPr txBox="1"/>
      </cdr:nvSpPr>
      <cdr:spPr>
        <a:xfrm xmlns:a="http://schemas.openxmlformats.org/drawingml/2006/main">
          <a:off x="0" y="0"/>
          <a:ext cx="965200" cy="165101"/>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endParaRPr lang="en-US" sz="800">
            <a:solidFill>
              <a:srgbClr val="1E00BE"/>
            </a:solidFill>
          </a:endParaRPr>
        </a:p>
      </cdr:txBody>
    </cdr:sp>
  </cdr:relSizeAnchor>
  <cdr:relSizeAnchor xmlns:cdr="http://schemas.openxmlformats.org/drawingml/2006/chartDrawing">
    <cdr:from>
      <cdr:x>0</cdr:x>
      <cdr:y>0.08931</cdr:y>
    </cdr:from>
    <cdr:to>
      <cdr:x>0.11875</cdr:x>
      <cdr:y>0.11639</cdr:y>
    </cdr:to>
    <cdr:sp macro="" textlink="">
      <cdr:nvSpPr>
        <cdr:cNvPr id="3" name="TextBox 1">
          <a:extLst xmlns:a="http://schemas.openxmlformats.org/drawingml/2006/main">
            <a:ext uri="{FF2B5EF4-FFF2-40B4-BE49-F238E27FC236}">
              <a16:creationId xmlns:a16="http://schemas.microsoft.com/office/drawing/2014/main" id="{C3DF4DFE-A9A2-46C5-B7B7-9B5556220F33}"/>
            </a:ext>
          </a:extLst>
        </cdr:cNvPr>
        <cdr:cNvSpPr txBox="1"/>
      </cdr:nvSpPr>
      <cdr:spPr>
        <a:xfrm xmlns:a="http://schemas.openxmlformats.org/drawingml/2006/main">
          <a:off x="0" y="389466"/>
          <a:ext cx="754189" cy="118089"/>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endParaRPr lang="en-US" sz="800">
            <a:solidFill>
              <a:srgbClr val="1E00BE"/>
            </a:solidFill>
          </a:endParaRPr>
        </a:p>
      </cdr:txBody>
    </cdr:sp>
  </cdr:relSizeAnchor>
</c:userShapes>
</file>

<file path=xl/drawings/drawing5.xml><?xml version="1.0" encoding="utf-8"?>
<xdr:wsDr xmlns:xdr="http://schemas.openxmlformats.org/drawingml/2006/spreadsheetDrawing" xmlns:a="http://schemas.openxmlformats.org/drawingml/2006/main">
  <xdr:twoCellAnchor editAs="oneCell">
    <xdr:from>
      <xdr:col>2</xdr:col>
      <xdr:colOff>26988</xdr:colOff>
      <xdr:row>65</xdr:row>
      <xdr:rowOff>165893</xdr:rowOff>
    </xdr:from>
    <xdr:to>
      <xdr:col>2</xdr:col>
      <xdr:colOff>1984375</xdr:colOff>
      <xdr:row>67</xdr:row>
      <xdr:rowOff>72698</xdr:rowOff>
    </xdr:to>
    <xdr:pic>
      <xdr:nvPicPr>
        <xdr:cNvPr id="3" name="Bildobjekt 2" descr="Symbolen för Sveriges officiella statistik">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33988" y="13064331"/>
          <a:ext cx="1965007" cy="3036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19050</xdr:colOff>
      <xdr:row>67</xdr:row>
      <xdr:rowOff>114300</xdr:rowOff>
    </xdr:from>
    <xdr:to>
      <xdr:col>2</xdr:col>
      <xdr:colOff>2008822</xdr:colOff>
      <xdr:row>69</xdr:row>
      <xdr:rowOff>3799</xdr:rowOff>
    </xdr:to>
    <xdr:pic>
      <xdr:nvPicPr>
        <xdr:cNvPr id="3" name="Bildobjekt 2" descr="Symbolen för Sveriges officiella statistik">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8973800"/>
          <a:ext cx="1976437" cy="2860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32</xdr:col>
      <xdr:colOff>190501</xdr:colOff>
      <xdr:row>67</xdr:row>
      <xdr:rowOff>154782</xdr:rowOff>
    </xdr:from>
    <xdr:to>
      <xdr:col>42</xdr:col>
      <xdr:colOff>476251</xdr:colOff>
      <xdr:row>74</xdr:row>
      <xdr:rowOff>166688</xdr:rowOff>
    </xdr:to>
    <xdr:sp macro="" textlink="">
      <xdr:nvSpPr>
        <xdr:cNvPr id="5" name="textruta 4">
          <a:extLst>
            <a:ext uri="{FF2B5EF4-FFF2-40B4-BE49-F238E27FC236}">
              <a16:creationId xmlns:a16="http://schemas.microsoft.com/office/drawing/2014/main" id="{00000000-0008-0000-0800-000005000000}"/>
            </a:ext>
          </a:extLst>
        </xdr:cNvPr>
        <xdr:cNvSpPr txBox="1"/>
      </xdr:nvSpPr>
      <xdr:spPr>
        <a:xfrm>
          <a:off x="21490782" y="11584782"/>
          <a:ext cx="5798344" cy="1345406"/>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sv-SE" sz="1100" i="1">
              <a:solidFill>
                <a:schemeClr val="dk1"/>
              </a:solidFill>
              <a:effectLst/>
              <a:latin typeface="+mn-lt"/>
              <a:ea typeface="+mn-ea"/>
              <a:cs typeface="+mn-cs"/>
            </a:rPr>
            <a:t>* SCB har klassificerat om Ericsson AB från ett renodlat industriföretag till huvudsakligen ett tjänsteföretag. För nationalräkenskaperna innebär det nu ett tidsseriebrott mellan 2014 och 2015 - samt mellan kvartal 4 2014 och kvartal 1 2015 - när det gäller berörda branscher. Det innebär även att kvartalsdata fr.o.m. 2015 endast publiceras för J totalt.</a:t>
          </a:r>
          <a:endParaRPr lang="sv-SE">
            <a:effectLst/>
          </a:endParaRPr>
        </a:p>
        <a:p>
          <a:r>
            <a:rPr lang="sv-SE" sz="1100" i="1">
              <a:solidFill>
                <a:schemeClr val="dk1"/>
              </a:solidFill>
              <a:effectLst/>
              <a:latin typeface="+mn-lt"/>
              <a:ea typeface="+mn-ea"/>
              <a:cs typeface="+mn-cs"/>
            </a:rPr>
            <a:t>Se vidare pressmeddelande från SCB: </a:t>
          </a:r>
          <a:r>
            <a:rPr lang="sv-SE" sz="1100" i="1" u="sng">
              <a:solidFill>
                <a:schemeClr val="dk1"/>
              </a:solidFill>
              <a:effectLst/>
              <a:latin typeface="+mn-lt"/>
              <a:ea typeface="+mn-ea"/>
              <a:cs typeface="+mn-cs"/>
              <a:hlinkClick xmlns:r="http://schemas.openxmlformats.org/officeDocument/2006/relationships" r:id=""/>
            </a:rPr>
            <a:t>http://www.sverigeisiffror.scb.se/om-scb/nyheter-och-pressmeddelanden/forandringar-i-klassificeringen-av-fou-samt-ericsson-ab/</a:t>
          </a:r>
          <a:r>
            <a:rPr lang="sv-SE" sz="1100" i="1">
              <a:solidFill>
                <a:schemeClr val="dk1"/>
              </a:solidFill>
              <a:effectLst/>
              <a:latin typeface="+mn-lt"/>
              <a:ea typeface="+mn-ea"/>
              <a:cs typeface="+mn-cs"/>
            </a:rPr>
            <a:t>.</a:t>
          </a:r>
          <a:endParaRPr lang="sv-SE" sz="1100">
            <a:solidFill>
              <a:schemeClr val="dk1"/>
            </a:solidFill>
            <a:effectLst/>
            <a:latin typeface="+mn-lt"/>
            <a:ea typeface="+mn-ea"/>
            <a:cs typeface="+mn-cs"/>
          </a:endParaRPr>
        </a:p>
      </xdr:txBody>
    </xdr:sp>
    <xdr:clientData/>
  </xdr:twoCellAnchor>
  <xdr:twoCellAnchor>
    <xdr:from>
      <xdr:col>32</xdr:col>
      <xdr:colOff>166688</xdr:colOff>
      <xdr:row>76</xdr:row>
      <xdr:rowOff>130970</xdr:rowOff>
    </xdr:from>
    <xdr:to>
      <xdr:col>42</xdr:col>
      <xdr:colOff>476249</xdr:colOff>
      <xdr:row>82</xdr:row>
      <xdr:rowOff>130969</xdr:rowOff>
    </xdr:to>
    <xdr:sp macro="" textlink="">
      <xdr:nvSpPr>
        <xdr:cNvPr id="4" name="textruta 3">
          <a:extLst>
            <a:ext uri="{FF2B5EF4-FFF2-40B4-BE49-F238E27FC236}">
              <a16:creationId xmlns:a16="http://schemas.microsoft.com/office/drawing/2014/main" id="{E6E250AF-65B5-4A4A-9F36-49B172B2A1BB}"/>
            </a:ext>
          </a:extLst>
        </xdr:cNvPr>
        <xdr:cNvSpPr txBox="1"/>
      </xdr:nvSpPr>
      <xdr:spPr>
        <a:xfrm>
          <a:off x="21466969" y="13418345"/>
          <a:ext cx="5822155" cy="1142999"/>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sv-SE" sz="1100" i="1">
              <a:solidFill>
                <a:schemeClr val="dk1"/>
              </a:solidFill>
              <a:effectLst/>
              <a:latin typeface="+mn-lt"/>
              <a:ea typeface="+mn-ea"/>
              <a:cs typeface="+mn-cs"/>
            </a:rPr>
            <a:t>* </a:t>
          </a:r>
          <a:r>
            <a:rPr lang="sv-SE"/>
            <a:t>Statistics Sweden has chosen to reclassify Ericsson AB from industry to mainly other services. As a consequence, there is now a break in time series for national accounts between 2014Q4 and 2015Q1. Also, quarterly statistics</a:t>
          </a:r>
          <a:r>
            <a:rPr lang="sv-SE" baseline="0"/>
            <a:t> for 2015 and later years are published only for J information and communication as a total. More information (in swedish)</a:t>
          </a:r>
          <a:r>
            <a:rPr lang="sv-SE" sz="1100" i="1">
              <a:solidFill>
                <a:schemeClr val="dk1"/>
              </a:solidFill>
              <a:effectLst/>
              <a:latin typeface="+mn-lt"/>
              <a:ea typeface="+mn-ea"/>
              <a:cs typeface="+mn-cs"/>
            </a:rPr>
            <a:t>: </a:t>
          </a:r>
          <a:r>
            <a:rPr lang="sv-SE" sz="1100" i="1" u="sng">
              <a:solidFill>
                <a:schemeClr val="dk1"/>
              </a:solidFill>
              <a:effectLst/>
              <a:latin typeface="+mn-lt"/>
              <a:ea typeface="+mn-ea"/>
              <a:cs typeface="+mn-cs"/>
              <a:hlinkClick xmlns:r="http://schemas.openxmlformats.org/officeDocument/2006/relationships" r:id=""/>
            </a:rPr>
            <a:t>http://www.sverigeisiffror.scb.se/om-scb/nyheter-och-pressmeddelanden/forandringar-i-klassificeringen-av-fou-samt-ericsson-ab/</a:t>
          </a:r>
          <a:r>
            <a:rPr lang="sv-SE" sz="1100" i="1">
              <a:solidFill>
                <a:schemeClr val="dk1"/>
              </a:solidFill>
              <a:effectLst/>
              <a:latin typeface="+mn-lt"/>
              <a:ea typeface="+mn-ea"/>
              <a:cs typeface="+mn-cs"/>
            </a:rPr>
            <a:t>. </a:t>
          </a:r>
          <a:endParaRPr lang="sv-SE" sz="1100">
            <a:solidFill>
              <a:schemeClr val="dk1"/>
            </a:solidFill>
            <a:effectLst/>
            <a:latin typeface="+mn-lt"/>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959644</xdr:colOff>
      <xdr:row>59</xdr:row>
      <xdr:rowOff>7145</xdr:rowOff>
    </xdr:from>
    <xdr:to>
      <xdr:col>1</xdr:col>
      <xdr:colOff>2940526</xdr:colOff>
      <xdr:row>60</xdr:row>
      <xdr:rowOff>109210</xdr:rowOff>
    </xdr:to>
    <xdr:pic>
      <xdr:nvPicPr>
        <xdr:cNvPr id="3" name="Bildobjekt 2" descr="Symbolen för Sveriges officiella statistik">
          <a:extLst>
            <a:ext uri="{FF2B5EF4-FFF2-40B4-BE49-F238E27FC236}">
              <a16:creationId xmlns:a16="http://schemas.microsoft.com/office/drawing/2014/main" id="{00000000-0008-0000-0A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7300" y="9591676"/>
          <a:ext cx="1976437" cy="3012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31</xdr:col>
      <xdr:colOff>309563</xdr:colOff>
      <xdr:row>60</xdr:row>
      <xdr:rowOff>35719</xdr:rowOff>
    </xdr:from>
    <xdr:to>
      <xdr:col>44</xdr:col>
      <xdr:colOff>428626</xdr:colOff>
      <xdr:row>67</xdr:row>
      <xdr:rowOff>47624</xdr:rowOff>
    </xdr:to>
    <xdr:sp macro="" textlink="">
      <xdr:nvSpPr>
        <xdr:cNvPr id="5" name="textruta 4">
          <a:extLst>
            <a:ext uri="{FF2B5EF4-FFF2-40B4-BE49-F238E27FC236}">
              <a16:creationId xmlns:a16="http://schemas.microsoft.com/office/drawing/2014/main" id="{00000000-0008-0000-0A00-000005000000}"/>
            </a:ext>
          </a:extLst>
        </xdr:cNvPr>
        <xdr:cNvSpPr txBox="1"/>
      </xdr:nvSpPr>
      <xdr:spPr>
        <a:xfrm>
          <a:off x="25908001" y="12180094"/>
          <a:ext cx="8012906" cy="1428749"/>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sv-SE" sz="1100" i="1">
              <a:solidFill>
                <a:schemeClr val="dk1"/>
              </a:solidFill>
              <a:effectLst/>
              <a:latin typeface="+mn-lt"/>
              <a:ea typeface="+mn-ea"/>
              <a:cs typeface="+mn-cs"/>
            </a:rPr>
            <a:t>* SCB har klassificerat om Ericsson AB från ett renodlat industriföretag till huvudsakligen ett tjänsteföretag. För nationalräkenskaperna innebär det nu ett tidsseriebrott mellan 2014 och 2015 - samt mellan kvartal 4 2014 och kvartal 1 2015 - när det gäller berörda branscher. Det innebär även att kvartalsdata fr.o.m. 2015 endast publiceras för J totalt.</a:t>
          </a:r>
          <a:endParaRPr lang="sv-SE">
            <a:effectLst/>
          </a:endParaRPr>
        </a:p>
        <a:p>
          <a:r>
            <a:rPr lang="sv-SE" sz="1100" i="1">
              <a:solidFill>
                <a:schemeClr val="dk1"/>
              </a:solidFill>
              <a:effectLst/>
              <a:latin typeface="+mn-lt"/>
              <a:ea typeface="+mn-ea"/>
              <a:cs typeface="+mn-cs"/>
            </a:rPr>
            <a:t>Se vidare pressmeddelande från SCB: </a:t>
          </a:r>
          <a:r>
            <a:rPr lang="sv-SE" sz="1100" i="1" u="sng">
              <a:solidFill>
                <a:schemeClr val="dk1"/>
              </a:solidFill>
              <a:effectLst/>
              <a:latin typeface="+mn-lt"/>
              <a:ea typeface="+mn-ea"/>
              <a:cs typeface="+mn-cs"/>
              <a:hlinkClick xmlns:r="http://schemas.openxmlformats.org/officeDocument/2006/relationships" r:id=""/>
            </a:rPr>
            <a:t>http://www.sverigeisiffror.scb.se/om-scb/nyheter-och-pressmeddelanden/forandringar-i-klassificeringen-av-fou-samt-ericsson-ab/</a:t>
          </a:r>
          <a:r>
            <a:rPr lang="sv-SE" sz="1100" i="1">
              <a:solidFill>
                <a:schemeClr val="dk1"/>
              </a:solidFill>
              <a:effectLst/>
              <a:latin typeface="+mn-lt"/>
              <a:ea typeface="+mn-ea"/>
              <a:cs typeface="+mn-cs"/>
            </a:rPr>
            <a:t>.</a:t>
          </a:r>
          <a:endParaRPr lang="sv-SE" sz="1100">
            <a:solidFill>
              <a:schemeClr val="dk1"/>
            </a:solidFill>
            <a:effectLst/>
            <a:latin typeface="+mn-lt"/>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32</xdr:col>
      <xdr:colOff>47625</xdr:colOff>
      <xdr:row>59</xdr:row>
      <xdr:rowOff>166688</xdr:rowOff>
    </xdr:from>
    <xdr:to>
      <xdr:col>41</xdr:col>
      <xdr:colOff>428625</xdr:colOff>
      <xdr:row>66</xdr:row>
      <xdr:rowOff>178594</xdr:rowOff>
    </xdr:to>
    <xdr:sp macro="" textlink="">
      <xdr:nvSpPr>
        <xdr:cNvPr id="3" name="textruta 2">
          <a:extLst>
            <a:ext uri="{FF2B5EF4-FFF2-40B4-BE49-F238E27FC236}">
              <a16:creationId xmlns:a16="http://schemas.microsoft.com/office/drawing/2014/main" id="{00000000-0008-0000-0C00-000003000000}"/>
            </a:ext>
          </a:extLst>
        </xdr:cNvPr>
        <xdr:cNvSpPr txBox="1"/>
      </xdr:nvSpPr>
      <xdr:spPr>
        <a:xfrm>
          <a:off x="22205156" y="11025188"/>
          <a:ext cx="5691188" cy="1345406"/>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sv-SE" sz="1100" i="1">
              <a:solidFill>
                <a:schemeClr val="dk1"/>
              </a:solidFill>
              <a:effectLst/>
              <a:latin typeface="+mn-lt"/>
              <a:ea typeface="+mn-ea"/>
              <a:cs typeface="+mn-cs"/>
            </a:rPr>
            <a:t>* SCB har klassificerat om Ericsson AB från ett renodlat industriföretag till huvudsakligen ett tjänsteföretag. För nationalräkenskaperna innebär det nu ett tidsseriebrott mellan 2014 och 2015 - samt mellan kvartal 4 2014 och kvartal 1 2015 - när det gäller berörda branscher. Det innebär även att kvartalsdata fr.o.m. 2015 endast publiceras för J totalt.</a:t>
          </a:r>
          <a:endParaRPr lang="sv-SE">
            <a:effectLst/>
          </a:endParaRPr>
        </a:p>
        <a:p>
          <a:r>
            <a:rPr lang="sv-SE" sz="1100" i="1">
              <a:solidFill>
                <a:schemeClr val="dk1"/>
              </a:solidFill>
              <a:effectLst/>
              <a:latin typeface="+mn-lt"/>
              <a:ea typeface="+mn-ea"/>
              <a:cs typeface="+mn-cs"/>
            </a:rPr>
            <a:t>Se vidare pressmeddelande från SCB: </a:t>
          </a:r>
          <a:r>
            <a:rPr lang="sv-SE" sz="1100" i="1" u="sng">
              <a:solidFill>
                <a:schemeClr val="dk1"/>
              </a:solidFill>
              <a:effectLst/>
              <a:latin typeface="+mn-lt"/>
              <a:ea typeface="+mn-ea"/>
              <a:cs typeface="+mn-cs"/>
              <a:hlinkClick xmlns:r="http://schemas.openxmlformats.org/officeDocument/2006/relationships" r:id=""/>
            </a:rPr>
            <a:t>http://www.sverigeisiffror.scb.se/om-scb/nyheter-och-pressmeddelanden/forandringar-i-klassificeringen-av-fou-samt-ericsson-ab/</a:t>
          </a:r>
          <a:r>
            <a:rPr lang="sv-SE" sz="1100" i="1">
              <a:solidFill>
                <a:schemeClr val="dk1"/>
              </a:solidFill>
              <a:effectLst/>
              <a:latin typeface="+mn-lt"/>
              <a:ea typeface="+mn-ea"/>
              <a:cs typeface="+mn-cs"/>
            </a:rPr>
            <a:t>.</a:t>
          </a:r>
          <a:endParaRPr lang="sv-SE" sz="1100">
            <a:solidFill>
              <a:schemeClr val="dk1"/>
            </a:solidFill>
            <a:effectLst/>
            <a:latin typeface="+mn-lt"/>
            <a:ea typeface="+mn-ea"/>
            <a:cs typeface="+mn-cs"/>
          </a:endParaRPr>
        </a:p>
      </xdr:txBody>
    </xdr:sp>
    <xdr:clientData/>
  </xdr:twoCellAnchor>
  <xdr:twoCellAnchor editAs="oneCell">
    <xdr:from>
      <xdr:col>1</xdr:col>
      <xdr:colOff>38100</xdr:colOff>
      <xdr:row>61</xdr:row>
      <xdr:rowOff>123825</xdr:rowOff>
    </xdr:from>
    <xdr:to>
      <xdr:col>1</xdr:col>
      <xdr:colOff>2092959</xdr:colOff>
      <xdr:row>63</xdr:row>
      <xdr:rowOff>35550</xdr:rowOff>
    </xdr:to>
    <xdr:pic>
      <xdr:nvPicPr>
        <xdr:cNvPr id="5" name="Bildobjekt 4" descr="Symbolen för Sveriges officiella statistik">
          <a:extLst>
            <a:ext uri="{FF2B5EF4-FFF2-40B4-BE49-F238E27FC236}">
              <a16:creationId xmlns:a16="http://schemas.microsoft.com/office/drawing/2014/main" id="{8AACD50C-A509-421D-A894-4EE38C9A6C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 y="9677400"/>
          <a:ext cx="1976437" cy="2917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33</xdr:col>
      <xdr:colOff>0</xdr:colOff>
      <xdr:row>60</xdr:row>
      <xdr:rowOff>0</xdr:rowOff>
    </xdr:from>
    <xdr:to>
      <xdr:col>44</xdr:col>
      <xdr:colOff>285750</xdr:colOff>
      <xdr:row>67</xdr:row>
      <xdr:rowOff>11906</xdr:rowOff>
    </xdr:to>
    <xdr:sp macro="" textlink="">
      <xdr:nvSpPr>
        <xdr:cNvPr id="3" name="textruta 2">
          <a:extLst>
            <a:ext uri="{FF2B5EF4-FFF2-40B4-BE49-F238E27FC236}">
              <a16:creationId xmlns:a16="http://schemas.microsoft.com/office/drawing/2014/main" id="{00000000-0008-0000-0E00-000003000000}"/>
            </a:ext>
          </a:extLst>
        </xdr:cNvPr>
        <xdr:cNvSpPr txBox="1"/>
      </xdr:nvSpPr>
      <xdr:spPr>
        <a:xfrm>
          <a:off x="21157406" y="11049000"/>
          <a:ext cx="5691188" cy="1345406"/>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sv-SE" sz="1100" i="1">
              <a:solidFill>
                <a:schemeClr val="dk1"/>
              </a:solidFill>
              <a:effectLst/>
              <a:latin typeface="+mn-lt"/>
              <a:ea typeface="+mn-ea"/>
              <a:cs typeface="+mn-cs"/>
            </a:rPr>
            <a:t>* SCB har klassificerat om Ericsson AB från ett renodlat industriföretag till huvudsakligen ett tjänsteföretag. För nationalräkenskaperna innebär det nu ett tidsseriebrott mellan 2014 och 2015 - samt mellan kvartal 4 2014 och kvartal 1 2015 - när det gäller berörda branscher. Det innebär även att kvartalsdata fr.o.m. 2015 endast publiceras för J totalt.</a:t>
          </a:r>
          <a:endParaRPr lang="sv-SE">
            <a:effectLst/>
          </a:endParaRPr>
        </a:p>
        <a:p>
          <a:r>
            <a:rPr lang="sv-SE" sz="1100" i="1">
              <a:solidFill>
                <a:schemeClr val="dk1"/>
              </a:solidFill>
              <a:effectLst/>
              <a:latin typeface="+mn-lt"/>
              <a:ea typeface="+mn-ea"/>
              <a:cs typeface="+mn-cs"/>
            </a:rPr>
            <a:t>Se vidare pressmeddelande från SCB: </a:t>
          </a:r>
          <a:r>
            <a:rPr lang="sv-SE" sz="1100" i="1" u="sng">
              <a:solidFill>
                <a:schemeClr val="dk1"/>
              </a:solidFill>
              <a:effectLst/>
              <a:latin typeface="+mn-lt"/>
              <a:ea typeface="+mn-ea"/>
              <a:cs typeface="+mn-cs"/>
              <a:hlinkClick xmlns:r="http://schemas.openxmlformats.org/officeDocument/2006/relationships" r:id=""/>
            </a:rPr>
            <a:t>http://www.sverigeisiffror.scb.se/om-scb/nyheter-och-pressmeddelanden/forandringar-i-klassificeringen-av-fou-samt-ericsson-ab/</a:t>
          </a:r>
          <a:r>
            <a:rPr lang="sv-SE" sz="1100" i="1">
              <a:solidFill>
                <a:schemeClr val="dk1"/>
              </a:solidFill>
              <a:effectLst/>
              <a:latin typeface="+mn-lt"/>
              <a:ea typeface="+mn-ea"/>
              <a:cs typeface="+mn-cs"/>
            </a:rPr>
            <a:t>.</a:t>
          </a:r>
          <a:endParaRPr lang="sv-SE" sz="1100">
            <a:solidFill>
              <a:schemeClr val="dk1"/>
            </a:solidFill>
            <a:effectLst/>
            <a:latin typeface="+mn-lt"/>
            <a:ea typeface="+mn-ea"/>
            <a:cs typeface="+mn-cs"/>
          </a:endParaRPr>
        </a:p>
      </xdr:txBody>
    </xdr: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Kopidou Dimitra ESA/MS/MEM-S" refreshedDate="45174.446294444446" createdVersion="8" refreshedVersion="8" minRefreshableVersion="3" recordCount="2258" xr:uid="{E626B965-D414-4C17-88F9-EB6E256F4B1E}">
  <cacheSource type="worksheet">
    <worksheetSource ref="A1:W1048576" sheet="intern"/>
  </cacheSource>
  <cacheFields count="23">
    <cacheField name="Radkod32" numFmtId="0">
      <sharedItems containsBlank="1"/>
    </cacheField>
    <cacheField name="Bransch32" numFmtId="0">
      <sharedItems containsBlank="1" count="38">
        <s v="A01-A03 jordbruk, skogsbruk och fiske"/>
        <s v="B05-B09 utvinning av mineral"/>
        <s v="C10-C12 livsmedel, drycker och tobak"/>
        <s v="C13-C15 tillverkning av textilier, kläder och läderprodukter"/>
        <s v="C16-C18 trävaru-, massa-, pappers- och grafisk industri"/>
        <s v="C19-C21 tillverkning av stenkolsprodukter, raffinerade petroleum-, kemikalie- och kemiska produkter samt av farmaceutiska basprodukter och läkemedel"/>
        <s v="C22-C23 gummi- och plastvaruindustri; och andra icke metalliska mineraliska produkter"/>
        <s v="C24-C25 stål- och metallframställning; samt tillverkning av metallvaror (ej maskiner)"/>
        <s v="C26 industri för datorer, elektronikvaror och optik"/>
        <s v="C27 industri för elapparatur"/>
        <s v="Y0485 primärkommunala myndigheter och kommunalförbund"/>
        <s v="Y0605 landstingskommunala myndigheter"/>
        <s v="Privat konsumtion"/>
        <s v="Y0115 hushållens icke-vinstdrivande organisationer"/>
        <s v="C28 övrig maskinindustri"/>
        <s v="C29 industri för motorfordon, släpfordon och påhängsvagnar"/>
        <s v="C30 annan transportmedelsindustri"/>
        <s v="C31-C33 tillverkning av möbler; övrig tillverkning; reparation och installation av maskiner och apparater"/>
        <s v="D35-E39 försörjning av el, gas, värme och kyla samt vattenförsörjning, avloppsrening, avfallshantering och sanering"/>
        <s v="F41-F43 byggverksamhet"/>
        <s v="G45-G47 handel"/>
        <s v="H49-H53 transport och magasinering"/>
        <s v="I55-I56 hotell- och restaurang"/>
        <s v="J58-J60 förlagsverksamhet, film, video, TV, ljudinspelning, fonogramutgivning, planering och sändning av program"/>
        <s v="J61 telekommunikation"/>
        <s v="J62-J63 dataprogrammering, datakonsulter och informationstjänster"/>
        <s v="K64-K66 finans- och försäkringsverksamhet"/>
        <s v="L68 fastighetsbolag och fastighetsförvaltare"/>
        <s v="M69-M72 juridisk och ekonomisk konsultverksamhet; huvudkontors- och konsulttjänster till företag; arkitekt- och teknisk konsultverksamhet samt FoU"/>
        <s v="M73-M75 reklam och marknadsundersökning, annan verksamhet inom juridik, ekonomi, vetenskap, teknik; veterinärverksamhet"/>
        <s v="N77-N82 uthyrning av fastighetsservice, resetjänster och andra stödtjänster"/>
        <s v="P85 utbildning"/>
        <s v="Q86 hälso- och sjukvård"/>
        <s v="Q87-Q88 vård och omsorg med boende, öppna sociala insatser"/>
        <s v="R90-R93 kultur, nöje och fritid"/>
        <s v="S94-T98 annan serviceverksamhet och förvärvsarbete i hushåll m.m."/>
        <s v="Y0135 statliga myndigheter och sociala trygghetsfonder"/>
        <m/>
      </sharedItems>
    </cacheField>
    <cacheField name="Sektor" numFmtId="0">
      <sharedItems containsBlank="1"/>
    </cacheField>
    <cacheField name="ar" numFmtId="0">
      <sharedItems containsBlank="1"/>
    </cacheField>
    <cacheField name="kvartal" numFmtId="0">
      <sharedItems containsBlank="1" count="62">
        <s v="2008K1"/>
        <s v="2008K2"/>
        <s v="2008K3"/>
        <s v="2008K4"/>
        <s v="2009K1"/>
        <s v="2009K2"/>
        <s v="2009K3"/>
        <s v="2009K4"/>
        <s v="2010K1"/>
        <s v="2010K2"/>
        <s v="2010K3"/>
        <s v="2010K4"/>
        <s v="2011K1"/>
        <s v="2011K2"/>
        <s v="2011K3"/>
        <s v="2011K4"/>
        <s v="2012K1"/>
        <s v="2012K2"/>
        <s v="2012K3"/>
        <s v="2012K4"/>
        <s v="2013K1"/>
        <s v="2013K2"/>
        <s v="2013K3"/>
        <s v="2013K4"/>
        <s v="2014K1"/>
        <s v="2014K2"/>
        <s v="2014K3"/>
        <s v="2014K4"/>
        <s v="2015K1"/>
        <s v="2015K2"/>
        <s v="2015K3"/>
        <s v="2015K4"/>
        <s v="2016K1"/>
        <s v="2016K2"/>
        <s v="2016K3"/>
        <s v="2016K4"/>
        <s v="2017K1"/>
        <s v="2017K2"/>
        <s v="2017K3"/>
        <s v="2017K4"/>
        <s v="2018K1"/>
        <s v="2018K2"/>
        <s v="2018K3"/>
        <s v="2018K4"/>
        <s v="2019K1"/>
        <s v="2019K2"/>
        <s v="2019K3"/>
        <s v="2019K4"/>
        <s v="2020K1"/>
        <s v="2020K2"/>
        <s v="2020K3"/>
        <s v="2020K4"/>
        <s v="2021K1"/>
        <s v="2021K2"/>
        <s v="2021K3"/>
        <s v="2021K4"/>
        <s v="2022K1"/>
        <s v="2022K2"/>
        <s v="2022K3"/>
        <s v="2022K4"/>
        <s v="2023K1"/>
        <m/>
      </sharedItems>
    </cacheField>
    <cacheField name="ktCO2eq_GHG" numFmtId="0">
      <sharedItems containsString="0" containsBlank="1" containsNumber="1" minValue="2.07802377777019" maxValue="4966.8258754325798"/>
    </cacheField>
    <cacheField name="kt_CO2fossil" numFmtId="0">
      <sharedItems containsString="0" containsBlank="1" containsNumber="1" minValue="2.0398406845481598" maxValue="4294.2955647292501"/>
    </cacheField>
    <cacheField name="kt_CO2bio" numFmtId="0">
      <sharedItems containsString="0" containsBlank="1" containsNumber="1" minValue="2.3486999848853999E-2" maxValue="6855.41793141177"/>
    </cacheField>
    <cacheField name="t_N2O" numFmtId="0">
      <sharedItems containsString="0" containsBlank="1" containsNumber="1" minValue="8.4818902203866106E-2" maxValue="2938.2497810303398"/>
    </cacheField>
    <cacheField name="t_CH4" numFmtId="0">
      <sharedItems containsString="0" containsBlank="1" containsNumber="1" minValue="8.6125081059615999E-2" maxValue="33764.477621980201"/>
    </cacheField>
    <cacheField name="t_NOx" numFmtId="0">
      <sharedItems containsString="0" containsBlank="1" containsNumber="1" minValue="6.41380957760071" maxValue="33108.372312777297"/>
    </cacheField>
    <cacheField name="t_SO2" numFmtId="0">
      <sharedItems containsString="0" containsBlank="1" containsNumber="1" minValue="4.7984887055360099E-3" maxValue="8257.7027109791306"/>
    </cacheField>
    <cacheField name="t_NH3" numFmtId="0">
      <sharedItems containsString="0" containsBlank="1" containsNumber="1" minValue="6.3252166788631603E-2" maxValue="12219.550357588299"/>
    </cacheField>
    <cacheField name="t_NMVOC" numFmtId="0">
      <sharedItems containsString="0" containsBlank="1" containsNumber="1" minValue="0.57130206712933096" maxValue="18614.6969749198"/>
    </cacheField>
    <cacheField name="t_CO" numFmtId="0">
      <sharedItems containsString="0" containsBlank="1" containsNumber="1" minValue="6.6056365558918602" maxValue="82021.831109347098"/>
    </cacheField>
    <cacheField name="t_PM10" numFmtId="0">
      <sharedItems containsString="0" containsBlank="1" containsNumber="1" minValue="1.2619368788112999" maxValue="6459.2084807118399"/>
    </cacheField>
    <cacheField name="t_PM25" numFmtId="0">
      <sharedItems containsString="0" containsBlank="1" containsNumber="1" minValue="0.45861123732266401" maxValue="4596.4908795647098"/>
    </cacheField>
    <cacheField name="t_TSP" numFmtId="0">
      <sharedItems containsString="0" containsBlank="1" containsNumber="1" minValue="2.2103264204698299" maxValue="8495.3532135372297"/>
    </cacheField>
    <cacheField name="tCO2eq_HFC" numFmtId="0">
      <sharedItems containsString="0" containsBlank="1" containsNumber="1" minValue="9.7872971753677191" maxValue="82057.905627167798"/>
    </cacheField>
    <cacheField name="tCO2eq_PFC" numFmtId="0">
      <sharedItems containsString="0" containsBlank="1" containsNumber="1" minValue="0" maxValue="75420.585781141795"/>
    </cacheField>
    <cacheField name="tCO2eq_SF6" numFmtId="0">
      <sharedItems containsString="0" containsBlank="1" containsNumber="1" minValue="0" maxValue="11757.685210658799"/>
    </cacheField>
    <cacheField name="TJ_bio" numFmtId="0">
      <sharedItems containsString="0" containsBlank="1" containsNumber="1" minValue="0.31111547639018899" maxValue="44561.664837907301"/>
    </cacheField>
    <cacheField name="TJ_fossil" numFmtId="0">
      <sharedItems containsString="0" containsBlank="1" containsNumber="1" minValue="26.326639558708202" maxValue="37900.274798931598"/>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258">
  <r>
    <s v="01"/>
    <x v="0"/>
    <s v="Jordbruk, skogsbruk och fiske"/>
    <s v="2008"/>
    <x v="0"/>
    <n v="2317.1827441463902"/>
    <n v="608.86230165670497"/>
    <n v="170.46506894784599"/>
    <n v="2857.8304004172201"/>
    <n v="33764.477621980201"/>
    <n v="6606.9347869335197"/>
    <n v="76.603274212703596"/>
    <n v="12215.664630755"/>
    <n v="10721.061792230699"/>
    <n v="8033.03739356399"/>
    <n v="1545.38400657133"/>
    <n v="632.59895689699795"/>
    <n v="2310.18823424724"/>
    <n v="5590.0129636817601"/>
    <n v="0"/>
    <n v="0"/>
    <n v="130.67818112440401"/>
    <n v="6995.3829513921901"/>
  </r>
  <r>
    <s v="01"/>
    <x v="0"/>
    <s v="Jordbruk, skogsbruk och fiske"/>
    <s v="2008"/>
    <x v="1"/>
    <n v="2342.6139887965201"/>
    <n v="634.95000903028199"/>
    <n v="114.728689148667"/>
    <n v="2857.0113778592299"/>
    <n v="33748.783988209303"/>
    <n v="6729.4310004056497"/>
    <n v="59.775954800604701"/>
    <n v="12218.7688415551"/>
    <n v="10687.5541116527"/>
    <n v="7104.7911668107299"/>
    <n v="1424.7551891404701"/>
    <n v="501.25131047781099"/>
    <n v="2207.8425088592398"/>
    <n v="5590.0129636817601"/>
    <n v="0"/>
    <n v="0"/>
    <n v="287.73381837104"/>
    <n v="7690.4642277434396"/>
  </r>
  <r>
    <s v="01"/>
    <x v="0"/>
    <s v="Jordbruk, skogsbruk och fiske"/>
    <s v="2008"/>
    <x v="2"/>
    <n v="2328.79293172497"/>
    <n v="621.53792681580205"/>
    <n v="95.416839832240598"/>
    <n v="2856.01900132631"/>
    <n v="33743.569878357499"/>
    <n v="6521.8244202211899"/>
    <n v="61.6191638523444"/>
    <n v="12219.550357588299"/>
    <n v="10651.0507203296"/>
    <n v="6742.0145625294699"/>
    <n v="1365.1989581529101"/>
    <n v="450.030512653507"/>
    <n v="2139.80493797805"/>
    <n v="5590.0129636817601"/>
    <n v="0"/>
    <n v="0"/>
    <n v="304.16242938285302"/>
    <n v="7451.4667859887004"/>
  </r>
  <r>
    <s v="01"/>
    <x v="0"/>
    <s v="Jordbruk, skogsbruk och fiske"/>
    <s v="2008"/>
    <x v="3"/>
    <n v="2361.1224264880798"/>
    <n v="652.55962284612099"/>
    <n v="166.620277042895"/>
    <n v="2858.9356295467501"/>
    <n v="33762.673173156698"/>
    <n v="6600.7498757242402"/>
    <n v="97.887123533720299"/>
    <n v="12217.089075485999"/>
    <n v="10733.155311562599"/>
    <n v="7902.7663281100004"/>
    <n v="1540.6325321275101"/>
    <n v="614.71275636372502"/>
    <n v="2320.6955170245201"/>
    <n v="5590.0129636817601"/>
    <n v="0"/>
    <n v="0"/>
    <n v="289.84642974543999"/>
    <n v="7312.9256026007397"/>
  </r>
  <r>
    <s v="01"/>
    <x v="0"/>
    <s v="Jordbruk, skogsbruk och fiske"/>
    <s v="2009"/>
    <x v="4"/>
    <n v="2240.96973602564"/>
    <n v="594.46176570508499"/>
    <n v="135.19578368994701"/>
    <n v="2678.03194481432"/>
    <n v="33261.656187531502"/>
    <n v="5776.2679925107304"/>
    <n v="74.022487170310001"/>
    <n v="11580.8506798116"/>
    <n v="10476.6422219211"/>
    <n v="7032.4337079400002"/>
    <n v="1437.16920645562"/>
    <n v="542.588203793258"/>
    <n v="2192.8933337675899"/>
    <n v="5503.1316938806003"/>
    <n v="0"/>
    <n v="0"/>
    <n v="210.70361299754299"/>
    <n v="6745.9963213823803"/>
  </r>
  <r>
    <s v="01"/>
    <x v="0"/>
    <s v="Jordbruk, skogsbruk och fiske"/>
    <s v="2009"/>
    <x v="5"/>
    <n v="2255.89675123086"/>
    <n v="609.87665088477604"/>
    <n v="82.662268397959906"/>
    <n v="2677.1305211547901"/>
    <n v="33252.763590934999"/>
    <n v="5887.05024680105"/>
    <n v="54.183730828969701"/>
    <n v="11584.508099495"/>
    <n v="10515.496499638601"/>
    <n v="6586.3109289295899"/>
    <n v="1342.63143521334"/>
    <n v="440.98675537672102"/>
    <n v="2111.25833078799"/>
    <n v="5503.1316938806003"/>
    <n v="0"/>
    <n v="0"/>
    <n v="257.84750714466298"/>
    <n v="7383.1680335240198"/>
  </r>
  <r>
    <s v="01"/>
    <x v="0"/>
    <s v="Jordbruk, skogsbruk och fiske"/>
    <s v="2009"/>
    <x v="6"/>
    <n v="2255.7088290820402"/>
    <n v="609.924363006563"/>
    <n v="64.822857401432202"/>
    <n v="2676.58423748627"/>
    <n v="33249.5182659903"/>
    <n v="5895.1023385753097"/>
    <n v="46.820542938791696"/>
    <n v="11585.375746437199"/>
    <n v="10512.8638915253"/>
    <n v="6398.4269802588396"/>
    <n v="1306.17874142697"/>
    <n v="406.50885553383699"/>
    <n v="2074.0862973273001"/>
    <n v="5503.1316938806003"/>
    <n v="0"/>
    <n v="0"/>
    <n v="244.63482635301"/>
    <n v="7455.7729144498198"/>
  </r>
  <r>
    <s v="01"/>
    <x v="0"/>
    <s v="Jordbruk, skogsbruk och fiske"/>
    <s v="2009"/>
    <x v="7"/>
    <n v="2266.5053777919802"/>
    <n v="619.98471534098701"/>
    <n v="122.02901098034"/>
    <n v="2678.38982432889"/>
    <n v="33258.722403927"/>
    <n v="6029.9196505762202"/>
    <n v="57.143607003461497"/>
    <n v="11581.532480252699"/>
    <n v="10494.3856324427"/>
    <n v="6914.1785360547701"/>
    <n v="1431.41323029254"/>
    <n v="524.25095597853203"/>
    <n v="2203.9843433761498"/>
    <n v="5503.1316938806003"/>
    <n v="0"/>
    <n v="0"/>
    <n v="237.40743081974301"/>
    <n v="7331.63237575727"/>
  </r>
  <r>
    <s v="01"/>
    <x v="0"/>
    <s v="Jordbruk, skogsbruk och fiske"/>
    <s v="2010"/>
    <x v="8"/>
    <n v="2298.35385866462"/>
    <n v="631.82743031756104"/>
    <n v="161.63827041328199"/>
    <n v="2753.74345754559"/>
    <n v="33275.6590957835"/>
    <n v="6031.7850052537297"/>
    <n v="80.039589765592495"/>
    <n v="11758.809246274501"/>
    <n v="10538.0428502745"/>
    <n v="7390.2481542323603"/>
    <n v="1454.9873097719901"/>
    <n v="582.88578251842796"/>
    <n v="2222.1470333775401"/>
    <n v="5065.9574155422897"/>
    <n v="0"/>
    <n v="0"/>
    <n v="220.33439586202601"/>
    <n v="7041.9921610241199"/>
  </r>
  <r>
    <s v="01"/>
    <x v="0"/>
    <s v="Jordbruk, skogsbruk och fiske"/>
    <s v="2010"/>
    <x v="9"/>
    <n v="2287.8043461812699"/>
    <n v="622.20493678349396"/>
    <n v="94.207611289876297"/>
    <n v="2751.9121913224299"/>
    <n v="33259.882902921301"/>
    <n v="6156.8907971646104"/>
    <n v="44.4770494763128"/>
    <n v="11760.458038246699"/>
    <n v="10504.001695835001"/>
    <n v="6519.9424354254497"/>
    <n v="1326.0167415363701"/>
    <n v="450.65741884655102"/>
    <n v="2103.1496222379101"/>
    <n v="5065.9574155422897"/>
    <n v="0"/>
    <n v="0"/>
    <n v="240.029354884697"/>
    <n v="7657.6783379113003"/>
  </r>
  <r>
    <s v="01"/>
    <x v="0"/>
    <s v="Jordbruk, skogsbruk och fiske"/>
    <s v="2010"/>
    <x v="10"/>
    <n v="2302.1960000337399"/>
    <n v="636.69986990327504"/>
    <n v="74.210080845945697"/>
    <n v="2751.8299510973702"/>
    <n v="33256.972702647203"/>
    <n v="6236.4689932947203"/>
    <n v="46.527894322695403"/>
    <n v="11761.879351236201"/>
    <n v="10516.655487084799"/>
    <n v="6367.00672011199"/>
    <n v="1287.78978295153"/>
    <n v="412.92207271101103"/>
    <n v="2065.8093748582301"/>
    <n v="5065.9574155422897"/>
    <n v="0"/>
    <n v="0"/>
    <n v="247.41226148220099"/>
    <n v="7839.2341557088303"/>
  </r>
  <r>
    <s v="01"/>
    <x v="0"/>
    <s v="Jordbruk, skogsbruk och fiske"/>
    <s v="2010"/>
    <x v="11"/>
    <n v="2359.9897967208899"/>
    <n v="693.05551356219598"/>
    <n v="149.754764859761"/>
    <n v="2755.4411921923102"/>
    <n v="33274.1574932925"/>
    <n v="6380.3323867634099"/>
    <n v="85.853989291202396"/>
    <n v="11759.9053937834"/>
    <n v="10572.0584986904"/>
    <n v="7360.75067796433"/>
    <n v="1466.65316456202"/>
    <n v="576.14654273444603"/>
    <n v="2256.1987854752301"/>
    <n v="5065.9574155422897"/>
    <n v="0"/>
    <n v="0"/>
    <n v="260.05249862773798"/>
    <n v="7873.1824152171503"/>
  </r>
  <r>
    <s v="01"/>
    <x v="0"/>
    <s v="Jordbruk, skogsbruk och fiske"/>
    <s v="2011"/>
    <x v="12"/>
    <n v="2292.12992631011"/>
    <n v="632.52445449116499"/>
    <n v="188.34286686506201"/>
    <n v="2758.2061759789299"/>
    <n v="32983.454978752699"/>
    <n v="6089.6104317590998"/>
    <n v="65.466333606994397"/>
    <n v="11793.6142813924"/>
    <n v="10555.8908961693"/>
    <n v="7529.6643798735904"/>
    <n v="1526.65386573756"/>
    <n v="605.19425523731798"/>
    <n v="2351.8797508869602"/>
    <n v="5144.0957794511996"/>
    <n v="0"/>
    <n v="0"/>
    <n v="265.92849741611599"/>
    <n v="7344.4624562870304"/>
  </r>
  <r>
    <s v="01"/>
    <x v="0"/>
    <s v="Jordbruk, skogsbruk och fiske"/>
    <s v="2011"/>
    <x v="13"/>
    <n v="2320.6969997116398"/>
    <n v="661.86570144555697"/>
    <n v="102.008978011743"/>
    <n v="2757.1006765145698"/>
    <n v="32966.268686081203"/>
    <n v="6209.2070653493702"/>
    <n v="63.645867206305503"/>
    <n v="11795.458392816599"/>
    <n v="10500.651234797901"/>
    <n v="6552.1765836568502"/>
    <n v="1391.1996598727901"/>
    <n v="462.049653624511"/>
    <n v="2230.7761891179198"/>
    <n v="5144.0957794511996"/>
    <n v="0"/>
    <n v="0"/>
    <n v="303.21775947293997"/>
    <n v="8009.3013488677097"/>
  </r>
  <r>
    <s v="01"/>
    <x v="0"/>
    <s v="Jordbruk, skogsbruk och fiske"/>
    <s v="2011"/>
    <x v="14"/>
    <n v="2307.4866027473799"/>
    <n v="649.16319632611396"/>
    <n v="82.1504443025066"/>
    <n v="2755.7851126499199"/>
    <n v="32960.580563913798"/>
    <n v="6150.0170341646499"/>
    <n v="41.138384565541699"/>
    <n v="11795.2374506095"/>
    <n v="10465.4004509141"/>
    <n v="6202.5078912846602"/>
    <n v="1346.0432463408399"/>
    <n v="419.428961737603"/>
    <n v="2185.1691750376099"/>
    <n v="5144.0957794511996"/>
    <n v="0"/>
    <n v="0"/>
    <n v="323.63964953377001"/>
    <n v="8023.5515323257996"/>
  </r>
  <r>
    <s v="01"/>
    <x v="0"/>
    <s v="Jordbruk, skogsbruk och fiske"/>
    <s v="2011"/>
    <x v="15"/>
    <n v="2309.23920089383"/>
    <n v="650.07178280195399"/>
    <n v="147.62988725704901"/>
    <n v="2757.8057504626399"/>
    <n v="32971.599944279398"/>
    <n v="6197.0864140744497"/>
    <n v="57.303542216599297"/>
    <n v="11792.7359671875"/>
    <n v="10473.754522367401"/>
    <n v="6776.78517518424"/>
    <n v="1467.52261628425"/>
    <n v="536.04647775577098"/>
    <n v="2307.6622932209898"/>
    <n v="5144.0957794511996"/>
    <n v="0"/>
    <n v="0"/>
    <n v="320.78095771874098"/>
    <n v="7774.3611061115898"/>
  </r>
  <r>
    <s v="01"/>
    <x v="0"/>
    <s v="Jordbruk, skogsbruk och fiske"/>
    <s v="2012"/>
    <x v="16"/>
    <n v="2269.8718156944601"/>
    <n v="638.57881813627705"/>
    <n v="171.129163396904"/>
    <n v="2690.7083665073801"/>
    <n v="32617.4718599269"/>
    <n v="5830.4370551154698"/>
    <n v="82.922001592855395"/>
    <n v="11560.287262739699"/>
    <n v="10337.959399106399"/>
    <n v="6944.9883264841601"/>
    <n v="1452.5971280276101"/>
    <n v="556.57318671028895"/>
    <n v="2248.2515753910802"/>
    <n v="4966.0683557699704"/>
    <n v="0"/>
    <n v="0"/>
    <n v="290.97191801878301"/>
    <n v="7251.6774328893998"/>
  </r>
  <r>
    <s v="01"/>
    <x v="0"/>
    <s v="Jordbruk, skogsbruk och fiske"/>
    <s v="2012"/>
    <x v="17"/>
    <n v="2246.4660219092102"/>
    <n v="616.33568202267497"/>
    <n v="116.539997321006"/>
    <n v="2687.8372361325501"/>
    <n v="32603.121569844101"/>
    <n v="5744.2100788980697"/>
    <n v="36.115185095148703"/>
    <n v="11561.1039256446"/>
    <n v="10278.507467219601"/>
    <n v="6163.0452810945799"/>
    <n v="1335.34365882881"/>
    <n v="440.42789657438999"/>
    <n v="2135.6854384969602"/>
    <n v="4966.0683557699704"/>
    <n v="0"/>
    <n v="0"/>
    <n v="434.58956869641202"/>
    <n v="7542.3680516306904"/>
  </r>
  <r>
    <s v="01"/>
    <x v="0"/>
    <s v="Jordbruk, skogsbruk och fiske"/>
    <s v="2012"/>
    <x v="18"/>
    <n v="2266.66402604517"/>
    <n v="636.66587974604602"/>
    <n v="96.758401491617704"/>
    <n v="2687.8295865364198"/>
    <n v="32598.472768257401"/>
    <n v="5905.6480031964602"/>
    <n v="42.176324468525998"/>
    <n v="11561.8007684243"/>
    <n v="10257.1281969706"/>
    <n v="5889.4615134687101"/>
    <n v="1293.9008012004299"/>
    <n v="401.19211180664098"/>
    <n v="2093.1751710090598"/>
    <n v="4966.0683557699704"/>
    <n v="0"/>
    <n v="0"/>
    <n v="503.780532752954"/>
    <n v="7709.2084700182804"/>
  </r>
  <r>
    <s v="01"/>
    <x v="0"/>
    <s v="Jordbruk, skogsbruk och fiske"/>
    <s v="2012"/>
    <x v="19"/>
    <n v="2277.6664482542101"/>
    <n v="646.60241305024203"/>
    <n v="172.082153970832"/>
    <n v="2690.3030401061501"/>
    <n v="32613.130757859501"/>
    <n v="5961.7437249056402"/>
    <n v="58.945620992364702"/>
    <n v="11559.942297932599"/>
    <n v="10316.516328952401"/>
    <n v="6697.8923432904603"/>
    <n v="1434.2301744767401"/>
    <n v="532.72784902667001"/>
    <n v="2238.6365263560201"/>
    <n v="4966.0683557699704"/>
    <n v="0"/>
    <n v="0"/>
    <n v="511.82589362940899"/>
    <n v="7571.2609133715396"/>
  </r>
  <r>
    <s v="01"/>
    <x v="0"/>
    <s v="Jordbruk, skogsbruk och fiske"/>
    <s v="2013"/>
    <x v="20"/>
    <n v="2248.79181254473"/>
    <n v="603.67450130458303"/>
    <n v="190.295874339195"/>
    <n v="2725.1346956068901"/>
    <n v="32800.993497490803"/>
    <n v="5853.00209068597"/>
    <n v="76.237229212637004"/>
    <n v="11874.3949613488"/>
    <n v="10237.6932532668"/>
    <n v="6501.5773508211396"/>
    <n v="1448.40432194241"/>
    <n v="534.64976295245299"/>
    <n v="2278.8924432686199"/>
    <n v="4528.79897458504"/>
    <n v="0"/>
    <n v="0"/>
    <n v="465.78631510432899"/>
    <n v="6777.9952059409597"/>
  </r>
  <r>
    <s v="01"/>
    <x v="0"/>
    <s v="Jordbruk, skogsbruk och fiske"/>
    <s v="2013"/>
    <x v="21"/>
    <n v="2253.95385417738"/>
    <n v="609.68133763872504"/>
    <n v="119.245125243346"/>
    <n v="2723.29865961005"/>
    <n v="32788.199027407398"/>
    <n v="5879.3702045159298"/>
    <n v="44.6322832951221"/>
    <n v="11875.3253847706"/>
    <n v="10195.771328209699"/>
    <n v="5806.5204500017198"/>
    <n v="1343.58019382609"/>
    <n v="420.86332549013798"/>
    <n v="2190.1051784799201"/>
    <n v="4528.79897458504"/>
    <n v="0"/>
    <n v="0"/>
    <n v="561.22712208658197"/>
    <n v="7355.8444656376396"/>
  </r>
  <r>
    <s v="01"/>
    <x v="0"/>
    <s v="Jordbruk, skogsbruk och fiske"/>
    <s v="2013"/>
    <x v="22"/>
    <n v="2260.7053266927101"/>
    <n v="616.63101594285001"/>
    <n v="101.920880166047"/>
    <n v="2722.8572237315002"/>
    <n v="32785.298124515102"/>
    <n v="5903.7629708275699"/>
    <n v="43.665448762488801"/>
    <n v="11875.9404808242"/>
    <n v="10190.007109804401"/>
    <n v="5657.8932145211602"/>
    <n v="1310.2659146410799"/>
    <n v="389.10856158041702"/>
    <n v="2156.2230645967002"/>
    <n v="4528.79897458504"/>
    <n v="0"/>
    <n v="0"/>
    <n v="612.09859245517703"/>
    <n v="7443.39463441915"/>
  </r>
  <r>
    <s v="01"/>
    <x v="0"/>
    <s v="Jordbruk, skogsbruk och fiske"/>
    <s v="2013"/>
    <x v="23"/>
    <n v="2255.0098877401902"/>
    <n v="610.33477179846102"/>
    <n v="159.20032718081299"/>
    <n v="2724.37963659247"/>
    <n v="32792.346902504898"/>
    <n v="5853.2574701940703"/>
    <n v="63.432545942190302"/>
    <n v="11873.7664237518"/>
    <n v="10179.133121172499"/>
    <n v="5935.4433095926297"/>
    <n v="1396.12573959424"/>
    <n v="474.56128796130503"/>
    <n v="2238.6179142289402"/>
    <n v="4528.79897458504"/>
    <n v="0"/>
    <n v="0"/>
    <n v="617.512575038725"/>
    <n v="7073.3921876832501"/>
  </r>
  <r>
    <s v="01"/>
    <x v="0"/>
    <s v="Jordbruk, skogsbruk och fiske"/>
    <s v="2014"/>
    <x v="24"/>
    <n v="2227.3277118324199"/>
    <n v="557.73433713227496"/>
    <n v="201.40897848905399"/>
    <n v="2822.8787411951998"/>
    <n v="32758.196222672999"/>
    <n v="5728.0222473441199"/>
    <n v="64.808406639408901"/>
    <n v="11921.4238675819"/>
    <n v="10325.666978138401"/>
    <n v="6257.0118631934702"/>
    <n v="1406.9974674349601"/>
    <n v="499.07237193944002"/>
    <n v="2210.8258717138301"/>
    <n v="4301.0140485725096"/>
    <n v="0"/>
    <n v="0"/>
    <n v="739.16200609423197"/>
    <n v="6362.2205314761804"/>
  </r>
  <r>
    <s v="01"/>
    <x v="0"/>
    <s v="Jordbruk, skogsbruk och fiske"/>
    <s v="2014"/>
    <x v="25"/>
    <n v="2243.61914579831"/>
    <n v="574.54235237858995"/>
    <n v="145.718315463522"/>
    <n v="2821.8153627138499"/>
    <n v="32749.811008999099"/>
    <n v="5898.8738762989296"/>
    <n v="38.790124415814503"/>
    <n v="11923.019040318601"/>
    <n v="10331.9514019446"/>
    <n v="5925.1367077795403"/>
    <n v="1330.2598405968999"/>
    <n v="412.00215855502802"/>
    <n v="2150.62971123036"/>
    <n v="4301.0140485725096"/>
    <n v="0"/>
    <n v="0"/>
    <n v="888.31121147733199"/>
    <n v="7077.5950335399903"/>
  </r>
  <r>
    <s v="01"/>
    <x v="0"/>
    <s v="Jordbruk, skogsbruk och fiske"/>
    <s v="2014"/>
    <x v="26"/>
    <n v="2262.4081471097902"/>
    <n v="593.45847413831405"/>
    <n v="124.61239073057"/>
    <n v="2821.6884684349998"/>
    <n v="32746.471956700902"/>
    <n v="6010.3484018178096"/>
    <n v="45.417316809070797"/>
    <n v="11923.379962134401"/>
    <n v="10316.421125733499"/>
    <n v="5727.1617984268796"/>
    <n v="1297.04127682392"/>
    <n v="380.50710878937599"/>
    <n v="2116.5346486201001"/>
    <n v="4301.0140485725096"/>
    <n v="0"/>
    <n v="0"/>
    <n v="921.12743461141599"/>
    <n v="7203.3709025833896"/>
  </r>
  <r>
    <s v="01"/>
    <x v="0"/>
    <s v="Jordbruk, skogsbruk och fiske"/>
    <s v="2014"/>
    <x v="27"/>
    <n v="2269.89721294626"/>
    <n v="600.02196853093301"/>
    <n v="188.75322351390801"/>
    <n v="2824.2039228454901"/>
    <n v="32755.721100453498"/>
    <n v="6158.5074175026703"/>
    <n v="64.048938298598898"/>
    <n v="11921.963747705"/>
    <n v="10340.100268665899"/>
    <n v="6194.5476660403101"/>
    <n v="1406.0632666798899"/>
    <n v="483.25668916789601"/>
    <n v="2228.7517609759898"/>
    <n v="4301.0140485725096"/>
    <n v="0"/>
    <n v="0"/>
    <n v="866.53931009971802"/>
    <n v="7106.91085834163"/>
  </r>
  <r>
    <s v="01"/>
    <x v="0"/>
    <s v="Jordbruk, skogsbruk och fiske"/>
    <s v="2015"/>
    <x v="28"/>
    <n v="2229.8441735004299"/>
    <n v="557.49704015324505"/>
    <n v="199.86501187536501"/>
    <n v="2848.6397937725401"/>
    <n v="32629.7127075143"/>
    <n v="5913.12919861307"/>
    <n v="62.884807995056399"/>
    <n v="11981.1744064616"/>
    <n v="10430.197295669301"/>
    <n v="6025.9484099587999"/>
    <n v="1400.01983292154"/>
    <n v="477.29772491723099"/>
    <n v="2253.9805763453901"/>
    <n v="3825.6321870647798"/>
    <n v="0"/>
    <n v="0"/>
    <n v="828.36919104692299"/>
    <n v="6554.1697416115403"/>
  </r>
  <r>
    <s v="01"/>
    <x v="0"/>
    <s v="Jordbruk, skogsbruk och fiske"/>
    <s v="2015"/>
    <x v="29"/>
    <n v="2252.6357310605699"/>
    <n v="580.72327382939602"/>
    <n v="158.65806070488699"/>
    <n v="2847.6487534732701"/>
    <n v="32623.568049060599"/>
    <n v="5900.9731213770501"/>
    <n v="51.865725839738801"/>
    <n v="11982.573069038101"/>
    <n v="10439.552190754601"/>
    <n v="5788.03093043024"/>
    <n v="1330.4373078835099"/>
    <n v="401.15068383873501"/>
    <n v="2195.3847342650502"/>
    <n v="3825.6321870647798"/>
    <n v="0"/>
    <n v="0"/>
    <n v="1066.14895398623"/>
    <n v="6996.7776796901799"/>
  </r>
  <r>
    <s v="01"/>
    <x v="0"/>
    <s v="Jordbruk, skogsbruk och fiske"/>
    <s v="2015"/>
    <x v="30"/>
    <n v="2242.1168502158398"/>
    <n v="570.66312832516701"/>
    <n v="146.18906728815"/>
    <n v="2846.2751138625199"/>
    <n v="32620.185161787202"/>
    <n v="5817.9529398299201"/>
    <n v="36.1480584864142"/>
    <n v="11982.932486477999"/>
    <n v="10433.4630036912"/>
    <n v="5628.5582306553097"/>
    <n v="1285.3581783520599"/>
    <n v="360.54120825243598"/>
    <n v="2146.99605169709"/>
    <n v="3825.6321870647798"/>
    <n v="0"/>
    <n v="0"/>
    <n v="1253.6903074581901"/>
    <n v="6985.7845368099797"/>
  </r>
  <r>
    <s v="01"/>
    <x v="0"/>
    <s v="Jordbruk, skogsbruk och fiske"/>
    <s v="2015"/>
    <x v="31"/>
    <n v="2259.36297953242"/>
    <n v="586.97989335178897"/>
    <n v="199.30973937950401"/>
    <n v="2848.9027746483198"/>
    <n v="32628.507811134099"/>
    <n v="5836.25737388585"/>
    <n v="66.860155071638204"/>
    <n v="11982.1753889108"/>
    <n v="10449.402849406701"/>
    <n v="6017.3846263864898"/>
    <n v="1385.33350933765"/>
    <n v="452.90048982367802"/>
    <n v="2251.5288718255701"/>
    <n v="3825.6321870647798"/>
    <n v="0"/>
    <n v="0"/>
    <n v="1124.68855734811"/>
    <n v="6829.8442746218498"/>
  </r>
  <r>
    <s v="01"/>
    <x v="0"/>
    <s v="Jordbruk, skogsbruk och fiske"/>
    <s v="2016"/>
    <x v="32"/>
    <n v="2175.3284780300901"/>
    <n v="511.13318774678498"/>
    <n v="247.381191422141"/>
    <n v="2822.14409315894"/>
    <n v="32605.822807636399"/>
    <n v="5584.76627216418"/>
    <n v="63.027756532927"/>
    <n v="11682.340436741901"/>
    <n v="10012.1616902961"/>
    <n v="6297.1898058076004"/>
    <n v="1395.54963036872"/>
    <n v="483.71364810268102"/>
    <n v="2256.95745853262"/>
    <n v="3364.0669823674102"/>
    <n v="0"/>
    <n v="0"/>
    <n v="1308.23019530682"/>
    <n v="5853.1229757535903"/>
  </r>
  <r>
    <s v="01"/>
    <x v="0"/>
    <s v="Jordbruk, skogsbruk och fiske"/>
    <s v="2016"/>
    <x v="33"/>
    <n v="2205.3709328609798"/>
    <n v="541.62454099682395"/>
    <n v="186.183930383562"/>
    <n v="2821.4691118005899"/>
    <n v="32596.1789376655"/>
    <n v="5722.3233998188198"/>
    <n v="49.676526573573099"/>
    <n v="11682.7675473775"/>
    <n v="9986.3716493790398"/>
    <n v="5787.5358982213402"/>
    <n v="1315.89667753497"/>
    <n v="391.58013454358598"/>
    <n v="2196.1778905613"/>
    <n v="3364.0669823674102"/>
    <n v="0"/>
    <n v="0"/>
    <n v="1491.5943933918099"/>
    <n v="6502.6676735052297"/>
  </r>
  <r>
    <s v="01"/>
    <x v="0"/>
    <s v="Jordbruk, skogsbruk och fiske"/>
    <s v="2016"/>
    <x v="34"/>
    <n v="2208.72644121964"/>
    <n v="545.22425731542899"/>
    <n v="160.54170130244799"/>
    <n v="2820.89464628205"/>
    <n v="32592.894130610599"/>
    <n v="5726.3452423749604"/>
    <n v="37.938703148541698"/>
    <n v="11682.7379394952"/>
    <n v="9974.9031246885097"/>
    <n v="5605.5792515026296"/>
    <n v="1287.29386357153"/>
    <n v="360.60071304661301"/>
    <n v="2172.0153667654099"/>
    <n v="3364.0669823674102"/>
    <n v="0"/>
    <n v="0"/>
    <n v="1456.38185380442"/>
    <n v="6653.6747129498599"/>
  </r>
  <r>
    <s v="01"/>
    <x v="0"/>
    <s v="Jordbruk, skogsbruk och fiske"/>
    <s v="2016"/>
    <x v="35"/>
    <n v="2237.4701945493698"/>
    <n v="572.81978844468495"/>
    <n v="242.801316492128"/>
    <n v="2824.1363762247702"/>
    <n v="32603.221407955501"/>
    <n v="5819.5784331902296"/>
    <n v="81.351255935670295"/>
    <n v="11682.650871530999"/>
    <n v="10008.009371939101"/>
    <n v="6140.3889678484402"/>
    <n v="1400.7312857071099"/>
    <n v="468.15009585863902"/>
    <n v="2287.1033100282998"/>
    <n v="3364.0669823674102"/>
    <n v="0"/>
    <n v="0"/>
    <n v="1578.4117797521601"/>
    <n v="6483.9672238515896"/>
  </r>
  <r>
    <s v="01"/>
    <x v="0"/>
    <s v="Jordbruk, skogsbruk och fiske"/>
    <s v="2017"/>
    <x v="36"/>
    <n v="2187.52163383367"/>
    <n v="494.23093075069698"/>
    <n v="273.75105393037597"/>
    <n v="2900.9571036493699"/>
    <n v="32919.6721871384"/>
    <n v="5546.6823996123903"/>
    <n v="55.121722576350898"/>
    <n v="11746.6554667196"/>
    <n v="9911.9763239169206"/>
    <n v="6351.2409554920996"/>
    <n v="1397.3673035052"/>
    <n v="487.919641481773"/>
    <n v="2247.2390501308901"/>
    <n v="2786.2493760126099"/>
    <n v="0"/>
    <n v="0"/>
    <n v="1462.46280050929"/>
    <n v="5727.0807970131"/>
  </r>
  <r>
    <s v="01"/>
    <x v="0"/>
    <s v="Jordbruk, skogsbruk och fiske"/>
    <s v="2017"/>
    <x v="37"/>
    <n v="2214.96629254557"/>
    <n v="522.11130103514097"/>
    <n v="208.85139848188501"/>
    <n v="2900.1944526000698"/>
    <n v="32911.3290069785"/>
    <n v="5699.5579829825301"/>
    <n v="39.009233419609103"/>
    <n v="11747.068378578"/>
    <n v="9903.1299931558497"/>
    <n v="5949.3085724165503"/>
    <n v="1319.1262636593899"/>
    <n v="398.32487657442999"/>
    <n v="2186.54846850077"/>
    <n v="2786.2493760126099"/>
    <n v="0"/>
    <n v="0"/>
    <n v="1592.7966748291201"/>
    <n v="6378.0188265194602"/>
  </r>
  <r>
    <s v="01"/>
    <x v="0"/>
    <s v="Jordbruk, skogsbruk och fiske"/>
    <s v="2017"/>
    <x v="38"/>
    <n v="2239.3839370877099"/>
    <n v="546.635613505891"/>
    <n v="184.48578249628599"/>
    <n v="2900.1367712840902"/>
    <n v="32908.065350554301"/>
    <n v="5706.0766658598995"/>
    <n v="59.788528485849397"/>
    <n v="11747.086515765999"/>
    <n v="9883.5458078719603"/>
    <n v="5726.9842202623404"/>
    <n v="1283.7741386039299"/>
    <n v="364.39786718695598"/>
    <n v="2150.0446747783099"/>
    <n v="2786.2493760126099"/>
    <n v="0"/>
    <n v="0"/>
    <n v="1643.7584604855899"/>
    <n v="6412.14983660299"/>
  </r>
  <r>
    <s v="01"/>
    <x v="0"/>
    <s v="Jordbruk, skogsbruk och fiske"/>
    <s v="2017"/>
    <x v="39"/>
    <n v="2237.6960247893899"/>
    <n v="544.09104058523906"/>
    <n v="272.34938708998999"/>
    <n v="2902.3375869675401"/>
    <n v="32917.831224347901"/>
    <n v="5697.0417953047299"/>
    <n v="80.721325381751299"/>
    <n v="11747.188514567501"/>
    <n v="9916.0552929937403"/>
    <n v="6260.2077337349301"/>
    <n v="1387.62305919402"/>
    <n v="466.78240024521199"/>
    <n v="2251.1281100412698"/>
    <n v="2786.2493760126099"/>
    <n v="0"/>
    <n v="0"/>
    <n v="1793.6017811280101"/>
    <n v="6124.7631798659504"/>
  </r>
  <r>
    <s v="01"/>
    <x v="0"/>
    <s v="Jordbruk, skogsbruk och fiske"/>
    <s v="2018"/>
    <x v="40"/>
    <n v="2087.7191112056898"/>
    <n v="441.43969334632499"/>
    <n v="271.22900505809901"/>
    <n v="2739.0562001992598"/>
    <n v="32790.709112742501"/>
    <n v="5185.5278710357497"/>
    <n v="44.832360673590102"/>
    <n v="11756.9748162304"/>
    <n v="9814.9921946256909"/>
    <n v="6092.2271895280901"/>
    <n v="1376.4202877207299"/>
    <n v="465.04152218791302"/>
    <n v="2233.5322789813599"/>
    <n v="2289.6696497660901"/>
    <n v="0"/>
    <n v="0"/>
    <n v="1501.4990816853599"/>
    <n v="5262.97379947232"/>
  </r>
  <r>
    <s v="01"/>
    <x v="0"/>
    <s v="Jordbruk, skogsbruk och fiske"/>
    <s v="2018"/>
    <x v="41"/>
    <n v="2130.0667875763802"/>
    <n v="484.04142267246903"/>
    <n v="225.79497378566299"/>
    <n v="2738.9268474481401"/>
    <n v="32782.8600242994"/>
    <n v="5358.4086244549799"/>
    <n v="33.568186317030403"/>
    <n v="11757.194260764199"/>
    <n v="9806.9434552480798"/>
    <n v="5702.88403556907"/>
    <n v="1311.5557007672901"/>
    <n v="382.71683315274799"/>
    <n v="2193.1639273624201"/>
    <n v="2289.6696497660901"/>
    <n v="0"/>
    <n v="0"/>
    <n v="1843.8211762113201"/>
    <n v="5998.0011772356502"/>
  </r>
  <r>
    <s v="01"/>
    <x v="0"/>
    <s v="Jordbruk, skogsbruk och fiske"/>
    <s v="2018"/>
    <x v="42"/>
    <n v="2150.50684609159"/>
    <n v="504.59039134638101"/>
    <n v="189.742663761448"/>
    <n v="2738.7274100166101"/>
    <n v="32780.857908608799"/>
    <n v="5394.8620267040897"/>
    <n v="45.340701774785899"/>
    <n v="11757.5268856657"/>
    <n v="9813.6312326655207"/>
    <n v="5629.4025306542298"/>
    <n v="1278.63721067911"/>
    <n v="350.58838130135803"/>
    <n v="2160.1264051443"/>
    <n v="2289.6696497660901"/>
    <n v="0"/>
    <n v="0"/>
    <n v="1711.69699398745"/>
    <n v="6108.2942714579603"/>
  </r>
  <r>
    <s v="01"/>
    <x v="0"/>
    <s v="Jordbruk, skogsbruk och fiske"/>
    <s v="2018"/>
    <x v="43"/>
    <n v="2133.6210543321299"/>
    <n v="487.01680601308999"/>
    <n v="266.43573996178702"/>
    <n v="2740.3807836739802"/>
    <n v="32789.773964131098"/>
    <n v="5338.7016957280402"/>
    <n v="59.324583658778003"/>
    <n v="11757.6156658248"/>
    <n v="9836.8123453657809"/>
    <n v="6099.66943625145"/>
    <n v="1369.48252291739"/>
    <n v="444.72970035330599"/>
    <n v="2242.9626501139401"/>
    <n v="2289.6696497660901"/>
    <n v="0"/>
    <n v="0"/>
    <n v="1765.5708820606001"/>
    <n v="5723.5542673319896"/>
  </r>
  <r>
    <s v="01"/>
    <x v="0"/>
    <s v="Jordbruk, skogsbruk och fiske"/>
    <s v="2019"/>
    <x v="44"/>
    <n v="2105.3779057187699"/>
    <n v="450.99306873647402"/>
    <n v="290.06921033659597"/>
    <n v="2821.20135768002"/>
    <n v="32315.3774088461"/>
    <n v="5023.7818363290298"/>
    <n v="49.508221217626698"/>
    <n v="11619.4496979742"/>
    <n v="9847.8194137910104"/>
    <n v="6236.8171251736503"/>
    <n v="1396.7415095020301"/>
    <n v="479.53114208417901"/>
    <n v="2292.41126617293"/>
    <n v="1935.90974939633"/>
    <n v="0"/>
    <n v="0"/>
    <n v="1442.5287873900199"/>
    <n v="5393.7050286172298"/>
  </r>
  <r>
    <s v="01"/>
    <x v="0"/>
    <s v="Jordbruk, skogsbruk och fiske"/>
    <s v="2019"/>
    <x v="45"/>
    <n v="2147.2425110805102"/>
    <n v="493.220894754884"/>
    <n v="234.93048742660301"/>
    <n v="2820.8146000367201"/>
    <n v="32306.065627374901"/>
    <n v="5166.8733722072902"/>
    <n v="36.407164814937801"/>
    <n v="11619.044545253601"/>
    <n v="9818.8334166453296"/>
    <n v="5686.8603394128204"/>
    <n v="1319.0038968261399"/>
    <n v="385.26216010547898"/>
    <n v="2238.4734474984298"/>
    <n v="1935.90974939633"/>
    <n v="0"/>
    <n v="0"/>
    <n v="1770.5750330880201"/>
    <n v="6141.7807000768598"/>
  </r>
  <r>
    <s v="01"/>
    <x v="0"/>
    <s v="Jordbruk, skogsbruk och fiske"/>
    <s v="2019"/>
    <x v="46"/>
    <n v="2170.0295997039302"/>
    <n v="516.12937140674603"/>
    <n v="195.82787970712599"/>
    <n v="2820.6177644557702"/>
    <n v="32303.5932488219"/>
    <n v="5206.54660373352"/>
    <n v="50.4946699871074"/>
    <n v="11619.181670944099"/>
    <n v="9817.8806552621809"/>
    <n v="5556.31214210496"/>
    <n v="1282.5660524862999"/>
    <n v="349.60262732936201"/>
    <n v="2201.9411104513802"/>
    <n v="1935.90974939633"/>
    <n v="0"/>
    <n v="0"/>
    <n v="1641.9155580664301"/>
    <n v="6249.9507830985203"/>
  </r>
  <r>
    <s v="01"/>
    <x v="0"/>
    <s v="Jordbruk, skogsbruk och fiske"/>
    <s v="2019"/>
    <x v="47"/>
    <n v="2154.0708768323502"/>
    <n v="499.366695685293"/>
    <n v="281.79300401095003"/>
    <n v="2822.5489636618499"/>
    <n v="32314.0284295452"/>
    <n v="5150.7243709837803"/>
    <n v="66.335339681077301"/>
    <n v="11619.9233893401"/>
    <n v="9861.9915728332599"/>
    <n v="6190.9850450842096"/>
    <n v="1385.5820614312299"/>
    <n v="455.40526586529302"/>
    <n v="2297.0994172850601"/>
    <n v="1935.90974939633"/>
    <n v="0"/>
    <n v="0"/>
    <n v="1698.98354521634"/>
    <n v="5854.8243636916905"/>
  </r>
  <r>
    <s v="01"/>
    <x v="0"/>
    <s v="Jordbruk, skogsbruk och fiske"/>
    <s v="2020"/>
    <x v="48"/>
    <n v="2131.47780618961"/>
    <n v="452.59765039437201"/>
    <n v="305.44456191910302"/>
    <n v="2937.1684801685701"/>
    <n v="32102.538890269399"/>
    <n v="5350.0218368778496"/>
    <n v="47.009933490774003"/>
    <n v="11728.681426565299"/>
    <n v="9859.0073416709893"/>
    <n v="6236.25628126432"/>
    <n v="1386.5310201832899"/>
    <n v="465.14574080531997"/>
    <n v="2281.4872532027498"/>
    <n v="1659.41962302555"/>
    <n v="0"/>
    <n v="0"/>
    <n v="1793.8033116970801"/>
    <n v="5469.4629458090203"/>
  </r>
  <r>
    <s v="01"/>
    <x v="0"/>
    <s v="Jordbruk, skogsbruk och fiske"/>
    <s v="2020"/>
    <x v="49"/>
    <n v="2120.24191307816"/>
    <n v="442.44034309920499"/>
    <n v="229.0556658616"/>
    <n v="2934.4077303009099"/>
    <n v="32090.146493792399"/>
    <n v="5222.0087739770697"/>
    <n v="32.088349044261797"/>
    <n v="11726.707338132301"/>
    <n v="9757.8011414805205"/>
    <n v="5317.3229687576504"/>
    <n v="1282.15268600268"/>
    <n v="364.66384105369298"/>
    <n v="2176.4252260813"/>
    <n v="1659.41962302555"/>
    <n v="0"/>
    <n v="0"/>
    <n v="1779.1996331436001"/>
    <n v="5469.8216971158099"/>
  </r>
  <r>
    <s v="01"/>
    <x v="0"/>
    <s v="Jordbruk, skogsbruk och fiske"/>
    <s v="2020"/>
    <x v="50"/>
    <n v="2164.3788573239599"/>
    <n v="486.33122621146902"/>
    <n v="200.04758532684599"/>
    <n v="2935.2170266922899"/>
    <n v="32091.274979143302"/>
    <n v="5341.1078822257195"/>
    <n v="45.252580139656303"/>
    <n v="11727.663019080001"/>
    <n v="9819.8144659267691"/>
    <n v="5545.2710939039298"/>
    <n v="1263.4045273061599"/>
    <n v="338.00489072690903"/>
    <n v="2167.7802105035598"/>
    <n v="1659.41962302555"/>
    <n v="0"/>
    <n v="0"/>
    <n v="1771.35920198495"/>
    <n v="5884.1467454882404"/>
  </r>
  <r>
    <s v="01"/>
    <x v="0"/>
    <s v="Jordbruk, skogsbruk och fiske"/>
    <s v="2020"/>
    <x v="51"/>
    <n v="2166.93777073811"/>
    <n v="487.89332126335501"/>
    <n v="252.7276355111"/>
    <n v="2938.2497810303398"/>
    <n v="32098.1727813816"/>
    <n v="5391.6801990609902"/>
    <n v="61.012543716109001"/>
    <n v="11728.164193209101"/>
    <n v="9812.8684679141206"/>
    <n v="5854.4909205030499"/>
    <n v="1373.4790255759599"/>
    <n v="440.31516015314401"/>
    <n v="2282.8507504919899"/>
    <n v="1659.41962302555"/>
    <n v="0"/>
    <n v="0"/>
    <n v="1419.91228411204"/>
    <n v="5762.1309135874499"/>
  </r>
  <r>
    <s v="01"/>
    <x v="0"/>
    <s v="Jordbruk, skogsbruk och fiske"/>
    <s v="2021"/>
    <x v="52"/>
    <n v="2078.8696032283501"/>
    <n v="431.31724119466298"/>
    <n v="301.250197847452"/>
    <n v="2808.6479353638501"/>
    <n v="32209.873299334999"/>
    <n v="4954.7034874704405"/>
    <n v="47.794609559501502"/>
    <n v="11478.453272602101"/>
    <n v="9697.3404931738096"/>
    <n v="5815.3289440278704"/>
    <n v="1346.29469023004"/>
    <n v="453.49056368637599"/>
    <n v="2155.8574646480502"/>
    <n v="1384.2067808881"/>
    <n v="0"/>
    <n v="0"/>
    <n v="1626.30018347297"/>
    <n v="5126.95316872068"/>
  </r>
  <r>
    <s v="01"/>
    <x v="0"/>
    <s v="Jordbruk, skogsbruk och fiske"/>
    <s v="2021"/>
    <x v="53"/>
    <n v="2126.0087033630898"/>
    <n v="478.77116094949599"/>
    <n v="215.61181149743899"/>
    <n v="2808.41320108318"/>
    <n v="32200.8513337738"/>
    <n v="5059.0790654297798"/>
    <n v="32.049420325445297"/>
    <n v="11477.7042910174"/>
    <n v="9695.9647084805292"/>
    <n v="5442.0308677846297"/>
    <n v="1276.57872926651"/>
    <n v="365.74529301496301"/>
    <n v="2111.6563391316599"/>
    <n v="1384.2067808881"/>
    <n v="0"/>
    <n v="0"/>
    <n v="1655.5956547328101"/>
    <n v="5924.5591808975696"/>
  </r>
  <r>
    <s v="01"/>
    <x v="0"/>
    <s v="Jordbruk, skogsbruk och fiske"/>
    <s v="2021"/>
    <x v="54"/>
    <n v="2132.91568014634"/>
    <n v="485.99966010413698"/>
    <n v="203.00572654399701"/>
    <n v="2807.3546759854898"/>
    <n v="32199.386575898501"/>
    <n v="5026.8605940562602"/>
    <n v="40.710254879492403"/>
    <n v="11477.931365587299"/>
    <n v="9723.8448014392507"/>
    <n v="5482.7540948128299"/>
    <n v="1234.1317799795099"/>
    <n v="329.02921255718599"/>
    <n v="2063.5180256703502"/>
    <n v="1384.2067808881"/>
    <n v="0"/>
    <n v="0"/>
    <n v="1940.3825490223901"/>
    <n v="5909.98754039298"/>
  </r>
  <r>
    <s v="01"/>
    <x v="0"/>
    <s v="Jordbruk, skogsbruk och fiske"/>
    <s v="2021"/>
    <x v="55"/>
    <n v="2117.0369963521898"/>
    <n v="469.249779403373"/>
    <n v="293.94418075531797"/>
    <n v="2809.6290260014798"/>
    <n v="32208.975652769299"/>
    <n v="5065.3005849432402"/>
    <n v="58.547261228926097"/>
    <n v="11479.032585774299"/>
    <n v="9729.85334071129"/>
    <n v="5885.5916885645602"/>
    <n v="1332.82880853903"/>
    <n v="429.31617401708701"/>
    <n v="2155.8934747499902"/>
    <n v="1384.2067808881"/>
    <n v="0"/>
    <n v="0"/>
    <n v="1939.6669106885199"/>
    <n v="5567.6405223963302"/>
  </r>
  <r>
    <s v="01"/>
    <x v="0"/>
    <s v="Jordbruk, skogsbruk och fiske"/>
    <s v="2022"/>
    <x v="56"/>
    <n v="2059.6585378683799"/>
    <n v="413.38859068574999"/>
    <n v="270.611851619476"/>
    <n v="2805.7861261355902"/>
    <n v="32192.934897553499"/>
    <n v="4830.3095924720301"/>
    <n v="38.483082306939501"/>
    <n v="11477.2776657584"/>
    <n v="9602.0954431608006"/>
    <n v="5080.9944068266896"/>
    <n v="1268.3345916810999"/>
    <n v="386.67308683450301"/>
    <n v="2067.1578592452101"/>
    <n v="1384.2067808881"/>
    <n v="0"/>
    <n v="0"/>
    <n v="1781.60991135056"/>
    <n v="4842.1619648936103"/>
  </r>
  <r>
    <s v="01"/>
    <x v="0"/>
    <s v="Jordbruk, skogsbruk och fiske"/>
    <s v="2022"/>
    <x v="57"/>
    <n v="2052.9989713519599"/>
    <n v="408.05994202024499"/>
    <n v="225.65194247744401"/>
    <n v="2801.7566464219799"/>
    <n v="32183.5382644534"/>
    <n v="4737.4739971095196"/>
    <n v="25.2470235276087"/>
    <n v="11476.1837669002"/>
    <n v="9602.2778648520798"/>
    <n v="4845.1480175710103"/>
    <n v="1195.4829414635501"/>
    <n v="318.30349341994702"/>
    <n v="1991.93236043866"/>
    <n v="1384.2067808881"/>
    <n v="0"/>
    <n v="0"/>
    <n v="2098.7094259383898"/>
    <n v="4924.5712417296099"/>
  </r>
  <r>
    <s v="01"/>
    <x v="0"/>
    <s v="Jordbruk, skogsbruk och fiske"/>
    <s v="2022"/>
    <x v="58"/>
    <n v="2067.22429344393"/>
    <n v="422.54692415143501"/>
    <n v="203.94650802435399"/>
    <n v="2801.0461164593198"/>
    <n v="32180.917921627599"/>
    <n v="4745.06356793943"/>
    <n v="32.185995210614102"/>
    <n v="11476.190298704099"/>
    <n v="9612.9259763220798"/>
    <n v="4822.3132803937497"/>
    <n v="1171.3122314139"/>
    <n v="294.94681746927199"/>
    <n v="1967.5692875499401"/>
    <n v="1384.2067808881"/>
    <n v="0"/>
    <n v="0"/>
    <n v="2152.8224404697298"/>
    <n v="4998.24492078194"/>
  </r>
  <r>
    <s v="01"/>
    <x v="0"/>
    <s v="Jordbruk, skogsbruk och fiske"/>
    <s v="2022"/>
    <x v="59"/>
    <n v="2078.63025817177"/>
    <n v="432.45646815347999"/>
    <n v="260.47641661198401"/>
    <n v="2805.5633026196501"/>
    <n v="32191.609578531501"/>
    <n v="4861.1326101895702"/>
    <n v="46.568330576610101"/>
    <n v="11477.6266945387"/>
    <n v="9629.2541995893898"/>
    <n v="5162.4413087944404"/>
    <n v="1251.7312025751"/>
    <n v="367.78718615122602"/>
    <n v="2053.8454676175502"/>
    <n v="1384.2067808881"/>
    <n v="0"/>
    <n v="0"/>
    <n v="1961.5056280047399"/>
    <n v="5013.6191079086102"/>
  </r>
  <r>
    <s v="01"/>
    <x v="0"/>
    <s v="Jordbruk, skogsbruk och fiske"/>
    <s v="2023"/>
    <x v="60"/>
    <n v="2055.8066089712902"/>
    <n v="409.59173782102198"/>
    <n v="282.31791717672201"/>
    <n v="2805.4476551931698"/>
    <n v="32194.171282102699"/>
    <n v="4806.0208731590801"/>
    <n v="38.338752494814898"/>
    <n v="11477.529756632601"/>
    <n v="9625.3011925829305"/>
    <n v="5216.28664100272"/>
    <n v="1264.41808720174"/>
    <n v="385.66769539495101"/>
    <n v="2059.7917799614502"/>
    <n v="1384.2067808881"/>
    <n v="0"/>
    <n v="0"/>
    <n v="1943.9754220769601"/>
    <n v="4789.70372057861"/>
  </r>
  <r>
    <s v="02"/>
    <x v="1"/>
    <s v="Utvinning av mineral"/>
    <s v="2008"/>
    <x v="0"/>
    <n v="186.69951978846501"/>
    <n v="184.84629319434401"/>
    <n v="0.31401107024917901"/>
    <n v="5.9696900835169497"/>
    <n v="15.603966091189401"/>
    <n v="1035.7663638921699"/>
    <n v="546.90852658134497"/>
    <n v="2.5318140575245498"/>
    <n v="24.533918974727801"/>
    <n v="129.149447575588"/>
    <n v="694.75896634706805"/>
    <n v="553.73272698630899"/>
    <n v="881.58464999227499"/>
    <n v="92.169692645989997"/>
    <n v="0"/>
    <n v="0"/>
    <n v="4.15362091391835"/>
    <n v="366.10067538244999"/>
  </r>
  <r>
    <s v="02"/>
    <x v="1"/>
    <s v="Utvinning av mineral"/>
    <s v="2008"/>
    <x v="1"/>
    <n v="201.06334616286799"/>
    <n v="199.02127378703901"/>
    <n v="1.09982736541767"/>
    <n v="6.6576689084744798"/>
    <n v="15.8372301302711"/>
    <n v="1087.2125660813199"/>
    <n v="547.69296566691196"/>
    <n v="2.5994421701806498"/>
    <n v="25.999903306193598"/>
    <n v="135.75979844581701"/>
    <n v="695.04286844331205"/>
    <n v="555.02379595191496"/>
    <n v="881.06746393089395"/>
    <n v="92.169692645989997"/>
    <n v="0"/>
    <n v="0"/>
    <n v="14.5480256796554"/>
    <n v="404.963865209868"/>
  </r>
  <r>
    <s v="02"/>
    <x v="1"/>
    <s v="Utvinning av mineral"/>
    <s v="2008"/>
    <x v="2"/>
    <n v="196.373266449384"/>
    <n v="194.39771888785"/>
    <n v="1.1311580787795901"/>
    <n v="6.4113554557836601"/>
    <n v="15.7925247969652"/>
    <n v="1086.7857388637999"/>
    <n v="552.27948276875702"/>
    <n v="2.6301083854352698"/>
    <n v="25.728576872771999"/>
    <n v="135.07719104898101"/>
    <n v="695.80851306646696"/>
    <n v="554.82438875907098"/>
    <n v="882.57649477956897"/>
    <n v="92.169692645989997"/>
    <n v="0"/>
    <n v="0"/>
    <n v="14.962458246315901"/>
    <n v="388.81501550463503"/>
  </r>
  <r>
    <s v="02"/>
    <x v="1"/>
    <s v="Utvinning av mineral"/>
    <s v="2008"/>
    <x v="3"/>
    <n v="195.372190128716"/>
    <n v="193.56178647820801"/>
    <n v="1.17559212734124"/>
    <n v="5.7970284933423599"/>
    <n v="15.7086938691459"/>
    <n v="1050.5565852315799"/>
    <n v="552.22809821987903"/>
    <n v="2.69571558000075"/>
    <n v="26.500957106671599"/>
    <n v="139.675272796092"/>
    <n v="696.97410226790601"/>
    <n v="554.77206138658096"/>
    <n v="884.88475764040402"/>
    <n v="92.169692645989997"/>
    <n v="0"/>
    <n v="0"/>
    <n v="15.5501996999862"/>
    <n v="397.31350947299899"/>
  </r>
  <r>
    <s v="02"/>
    <x v="1"/>
    <s v="Utvinning av mineral"/>
    <s v="2009"/>
    <x v="4"/>
    <n v="145.81955178739901"/>
    <n v="144.25708684939499"/>
    <n v="1.0840910510430199"/>
    <n v="4.9525329116400201"/>
    <n v="13.537533632742001"/>
    <n v="761.92739461452095"/>
    <n v="366.98015270600598"/>
    <n v="1.7125162341820701"/>
    <n v="21.030321236097301"/>
    <n v="110.870995696794"/>
    <n v="440.27322689738099"/>
    <n v="346.49220835585101"/>
    <n v="559.27651165729799"/>
    <n v="87.246045823507202"/>
    <n v="0"/>
    <n v="0"/>
    <n v="14.3398704897435"/>
    <n v="371.85197882679398"/>
  </r>
  <r>
    <s v="02"/>
    <x v="1"/>
    <s v="Utvinning av mineral"/>
    <s v="2009"/>
    <x v="5"/>
    <n v="140.426515395037"/>
    <n v="139.03670644793399"/>
    <n v="1.30892750299592"/>
    <n v="4.3080439963199604"/>
    <n v="13.470875477695801"/>
    <n v="768.38599528202496"/>
    <n v="374.42338141207699"/>
    <n v="1.8309424552539"/>
    <n v="23.372518861107"/>
    <n v="124.27577840958"/>
    <n v="444.14710280007603"/>
    <n v="347.44794165764898"/>
    <n v="565.66436050643995"/>
    <n v="87.246045823507202"/>
    <n v="0"/>
    <n v="0"/>
    <n v="17.313912650590101"/>
    <n v="400.85885455804402"/>
  </r>
  <r>
    <s v="02"/>
    <x v="1"/>
    <s v="Utvinning av mineral"/>
    <s v="2009"/>
    <x v="6"/>
    <n v="143.701444591929"/>
    <n v="142.324982041852"/>
    <n v="1.2167838305668099"/>
    <n v="4.2522439404670296"/>
    <n v="13.522326112560901"/>
    <n v="775.77152190295806"/>
    <n v="377.26149351808198"/>
    <n v="1.9128533044934"/>
    <n v="23.656447134893799"/>
    <n v="126.395518634119"/>
    <n v="444.80075715977603"/>
    <n v="347.63318711391503"/>
    <n v="566.699326250426"/>
    <n v="87.246045823507202"/>
    <n v="0"/>
    <n v="0"/>
    <n v="16.0950851645628"/>
    <n v="399.90391455519602"/>
  </r>
  <r>
    <s v="02"/>
    <x v="1"/>
    <s v="Utvinning av mineral"/>
    <s v="2009"/>
    <x v="7"/>
    <n v="213.342939450822"/>
    <n v="211.324409267611"/>
    <n v="1.20362597983051"/>
    <n v="6.5103221898809904"/>
    <n v="15.0822152924985"/>
    <n v="1223.2512402462501"/>
    <n v="458.052818938916"/>
    <n v="3.1409801000170798"/>
    <n v="28.448374397645999"/>
    <n v="154.77356709712399"/>
    <n v="457.39410969677499"/>
    <n v="354.447368074959"/>
    <n v="583.25034937464102"/>
    <n v="87.246045823507202"/>
    <n v="0"/>
    <n v="0"/>
    <n v="15.921030482857899"/>
    <n v="407.61073507156999"/>
  </r>
  <r>
    <s v="02"/>
    <x v="1"/>
    <s v="Utvinning av mineral"/>
    <s v="2010"/>
    <x v="8"/>
    <n v="228.54448065860001"/>
    <n v="226.52644043917101"/>
    <n v="1.26530939423304"/>
    <n v="6.3151860864343901"/>
    <n v="15.598527678053699"/>
    <n v="1196.7640631803899"/>
    <n v="619.64244241070196"/>
    <n v="3.2050645700374498"/>
    <n v="27.502589304807898"/>
    <n v="154.10020193045099"/>
    <n v="436.01952575761499"/>
    <n v="336.696943856578"/>
    <n v="559.76012656733405"/>
    <n v="81.762124281145802"/>
    <n v="0"/>
    <n v="0"/>
    <n v="15.758812644199599"/>
    <n v="406.30865348690901"/>
  </r>
  <r>
    <s v="02"/>
    <x v="1"/>
    <s v="Utvinning av mineral"/>
    <s v="2010"/>
    <x v="9"/>
    <n v="211.226781225325"/>
    <n v="209.28225450801"/>
    <n v="1.30477559522054"/>
    <n v="6.0656673503997496"/>
    <n v="15.33456206858"/>
    <n v="1165.26476091572"/>
    <n v="611.51500795925699"/>
    <n v="2.9627024574879899"/>
    <n v="28.0812313715249"/>
    <n v="156.26923678486"/>
    <n v="436.104877025012"/>
    <n v="336.62916765175999"/>
    <n v="560.06557765907201"/>
    <n v="81.762124281145802"/>
    <n v="0"/>
    <n v="0"/>
    <n v="16.863408612892201"/>
    <n v="432.78293212405202"/>
  </r>
  <r>
    <s v="02"/>
    <x v="1"/>
    <s v="Utvinning av mineral"/>
    <s v="2010"/>
    <x v="10"/>
    <n v="205.67964265147"/>
    <n v="203.66635453637801"/>
    <n v="1.33297693499362"/>
    <n v="6.3315970622575"/>
    <n v="15.273491501954201"/>
    <n v="1168.5642507979001"/>
    <n v="607.82655803900695"/>
    <n v="2.8191254817819398"/>
    <n v="27.651128028613702"/>
    <n v="152.93154917295701"/>
    <n v="435.06078434640898"/>
    <n v="336.49259021775799"/>
    <n v="558.23861669312305"/>
    <n v="81.762124281145802"/>
    <n v="0"/>
    <n v="0"/>
    <n v="17.410239922419699"/>
    <n v="435.70223960614902"/>
  </r>
  <r>
    <s v="02"/>
    <x v="1"/>
    <s v="Utvinning av mineral"/>
    <s v="2010"/>
    <x v="11"/>
    <n v="234.97223475500499"/>
    <n v="232.80562807192001"/>
    <n v="1.47113740500624"/>
    <n v="6.8592191955600503"/>
    <n v="15.7555880257966"/>
    <n v="1267.1281523738801"/>
    <n v="626.15500277080105"/>
    <n v="3.2294988553009101"/>
    <n v="29.7810383244144"/>
    <n v="165.10535989015199"/>
    <n v="438.08096996863401"/>
    <n v="338.48862831093101"/>
    <n v="562.04565916544402"/>
    <n v="81.762124281145802"/>
    <n v="0"/>
    <n v="0"/>
    <n v="18.607080066191799"/>
    <n v="461.28656925173499"/>
  </r>
  <r>
    <s v="02"/>
    <x v="1"/>
    <s v="Utvinning av mineral"/>
    <s v="2011"/>
    <x v="12"/>
    <n v="244.95006595256001"/>
    <n v="242.69554757954899"/>
    <n v="1.52039883806198"/>
    <n v="7.2167826599586302"/>
    <n v="15.407643454748399"/>
    <n v="1345.8016443291201"/>
    <n v="610.02227388564802"/>
    <n v="3.4622278195276901"/>
    <n v="30.334876641684399"/>
    <n v="173.62135374453001"/>
    <n v="548.28896233969203"/>
    <n v="450.24126330848702"/>
    <n v="669.39441287311195"/>
    <n v="81.207252745406393"/>
    <n v="0"/>
    <n v="0"/>
    <n v="20.111154013070198"/>
    <n v="440.04042111406102"/>
  </r>
  <r>
    <s v="02"/>
    <x v="1"/>
    <s v="Utvinning av mineral"/>
    <s v="2011"/>
    <x v="13"/>
    <n v="205.52809566985599"/>
    <n v="203.57733647824901"/>
    <n v="1.7157849763373201"/>
    <n v="6.1607524569320598"/>
    <n v="14.5536728261037"/>
    <n v="1122.8691574786201"/>
    <n v="565.04227561494395"/>
    <n v="2.74092934296183"/>
    <n v="29.127892360278398"/>
    <n v="165.48573002270601"/>
    <n v="542.55105503520201"/>
    <n v="447.42368949937702"/>
    <n v="661.74665709781596"/>
    <n v="81.207252745406393"/>
    <n v="0"/>
    <n v="0"/>
    <n v="22.695648782831199"/>
    <n v="472.461471233569"/>
  </r>
  <r>
    <s v="02"/>
    <x v="1"/>
    <s v="Utvinning av mineral"/>
    <s v="2011"/>
    <x v="14"/>
    <n v="214.96739369305101"/>
    <n v="212.979715147288"/>
    <n v="1.8379284866280401"/>
    <n v="6.2817441202082902"/>
    <n v="14.7271215185201"/>
    <n v="1160.1842281572799"/>
    <n v="572.45805046666703"/>
    <n v="2.9193761657430399"/>
    <n v="29.740547694317101"/>
    <n v="169.812757436379"/>
    <n v="544.03353735851294"/>
    <n v="448.10606167668402"/>
    <n v="663.82894002331"/>
    <n v="81.207252745406393"/>
    <n v="0"/>
    <n v="0"/>
    <n v="24.311305304626"/>
    <n v="472.001060977522"/>
  </r>
  <r>
    <s v="02"/>
    <x v="1"/>
    <s v="Utvinning av mineral"/>
    <s v="2011"/>
    <x v="15"/>
    <n v="222.8919681715"/>
    <n v="220.83568959338101"/>
    <n v="1.8360938659667401"/>
    <n v="6.5181941591764501"/>
    <n v="14.9392919481337"/>
    <n v="1234.2034513051401"/>
    <n v="588.52162129886199"/>
    <n v="3.0997685871197298"/>
    <n v="30.5665214795211"/>
    <n v="174.111168110737"/>
    <n v="546.525777825869"/>
    <n v="449.192117840425"/>
    <n v="667.34790565184903"/>
    <n v="81.207252745406393"/>
    <n v="0"/>
    <n v="0"/>
    <n v="24.287025426618001"/>
    <n v="472.23439008699398"/>
  </r>
  <r>
    <s v="02"/>
    <x v="1"/>
    <s v="Utvinning av mineral"/>
    <s v="2012"/>
    <x v="16"/>
    <n v="254.25205795260899"/>
    <n v="251.84708282908301"/>
    <n v="1.8792380525607"/>
    <n v="7.6480742066892704"/>
    <n v="16.646402773232701"/>
    <n v="1407.92697505415"/>
    <n v="555.41342218097896"/>
    <n v="3.5399484142659698"/>
    <n v="34.393364335264501"/>
    <n v="205.40553502579101"/>
    <n v="573.46997908903302"/>
    <n v="500.40522088183701"/>
    <n v="665.61812189223804"/>
    <n v="78.996431508669104"/>
    <n v="0"/>
    <n v="0"/>
    <n v="25.321537106203198"/>
    <n v="503.42725899454001"/>
  </r>
  <r>
    <s v="02"/>
    <x v="1"/>
    <s v="Utvinning av mineral"/>
    <s v="2012"/>
    <x v="17"/>
    <n v="207.49721739391401"/>
    <n v="205.53676371467799"/>
    <n v="2.8289103265202602"/>
    <n v="6.0836245066526402"/>
    <n v="15.5770358525092"/>
    <n v="1101.7246114284501"/>
    <n v="501.74865302546698"/>
    <n v="2.6993585778625602"/>
    <n v="31.934268576052698"/>
    <n v="190.70370135902499"/>
    <n v="565.43583817824697"/>
    <n v="496.15305877188899"/>
    <n v="655.07601679894299"/>
    <n v="78.996431508669104"/>
    <n v="0"/>
    <n v="0"/>
    <n v="38.153975033745901"/>
    <n v="517.41601047521203"/>
  </r>
  <r>
    <s v="02"/>
    <x v="1"/>
    <s v="Utvinning av mineral"/>
    <s v="2012"/>
    <x v="18"/>
    <n v="214.55551672236399"/>
    <n v="212.47705933790701"/>
    <n v="3.3009680877184899"/>
    <n v="6.50858146537119"/>
    <n v="15.7695398225107"/>
    <n v="1168.86848358262"/>
    <n v="512.20599264075702"/>
    <n v="2.8178950950427701"/>
    <n v="32.300679508908502"/>
    <n v="192.64231601396401"/>
    <n v="566.81809702125202"/>
    <n v="497.01107362622503"/>
    <n v="656.74613440291205"/>
    <n v="78.996431508669104"/>
    <n v="0"/>
    <n v="0"/>
    <n v="44.530306711718801"/>
    <n v="515.440039819758"/>
  </r>
  <r>
    <s v="02"/>
    <x v="1"/>
    <s v="Utvinning av mineral"/>
    <s v="2012"/>
    <x v="19"/>
    <n v="239.532795913"/>
    <n v="237.320486815522"/>
    <n v="3.3791814455722702"/>
    <n v="6.9615406778726898"/>
    <n v="16.263022740665001"/>
    <n v="1291.51243466253"/>
    <n v="535.43482236337195"/>
    <n v="3.26978477301865"/>
    <n v="34.405055344288499"/>
    <n v="205.58654075723899"/>
    <n v="571.211111619902"/>
    <n v="499.19355963061298"/>
    <n v="662.79405557885502"/>
    <n v="78.996431508669104"/>
    <n v="0"/>
    <n v="0"/>
    <n v="45.561848746127197"/>
    <n v="526.60596120886999"/>
  </r>
  <r>
    <s v="02"/>
    <x v="1"/>
    <s v="Utvinning av mineral"/>
    <s v="2013"/>
    <x v="20"/>
    <n v="229.79405027879099"/>
    <n v="227.66084859394499"/>
    <n v="4.00366824079883"/>
    <n v="7.2769463614651997"/>
    <n v="13.8257413553265"/>
    <n v="1258.7904911015501"/>
    <n v="533.03676571004803"/>
    <n v="3.0631028178130002"/>
    <n v="41.802155811399601"/>
    <n v="270.79850349131402"/>
    <n v="554.12637792035298"/>
    <n v="468.77507898824899"/>
    <n v="663.62551666114803"/>
    <n v="66.367520704366996"/>
    <n v="0"/>
    <n v="0"/>
    <n v="54.684703121859798"/>
    <n v="616.36470284115296"/>
  </r>
  <r>
    <s v="02"/>
    <x v="1"/>
    <s v="Utvinning av mineral"/>
    <s v="2013"/>
    <x v="21"/>
    <n v="217.40940401568801"/>
    <n v="215.41363931932301"/>
    <n v="4.8195958217630004"/>
    <n v="6.7858114909155001"/>
    <n v="13.5655182201202"/>
    <n v="1210.1654093705699"/>
    <n v="519.34279723863699"/>
    <n v="2.8987965955088599"/>
    <n v="43.957680833917699"/>
    <n v="285.45753298027302"/>
    <n v="555.00616584080001"/>
    <n v="469.10463981835102"/>
    <n v="665.169921877972"/>
    <n v="66.367520704366996"/>
    <n v="0"/>
    <n v="0"/>
    <n v="65.827073147088001"/>
    <n v="664.92506656631099"/>
  </r>
  <r>
    <s v="02"/>
    <x v="1"/>
    <s v="Utvinning av mineral"/>
    <s v="2013"/>
    <x v="22"/>
    <n v="231.27106562461401"/>
    <n v="229.11867151868"/>
    <n v="5.2632574940188803"/>
    <n v="7.3424746966944996"/>
    <n v="13.891006078607999"/>
    <n v="1308.7550856165301"/>
    <n v="529.80738598270102"/>
    <n v="3.1423057987247001"/>
    <n v="44.783864011062597"/>
    <n v="290.44022610355501"/>
    <n v="557.484096104169"/>
    <n v="470.50235062378499"/>
    <n v="668.345780868068"/>
    <n v="66.367520704366996"/>
    <n v="0"/>
    <n v="0"/>
    <n v="71.8848706268531"/>
    <n v="663.70212667912494"/>
  </r>
  <r>
    <s v="02"/>
    <x v="1"/>
    <s v="Utvinning av mineral"/>
    <s v="2013"/>
    <x v="23"/>
    <n v="222.033498301094"/>
    <n v="220.07566460320001"/>
    <n v="5.3316306416195403"/>
    <n v="6.6334607747720202"/>
    <n v="13.6527304096994"/>
    <n v="1223.2983889622799"/>
    <n v="518.51851863214495"/>
    <n v="3.03730769504834"/>
    <n v="43.916132722707403"/>
    <n v="285.15042110017401"/>
    <n v="556.05673243210504"/>
    <n v="469.21203245403802"/>
    <n v="666.95996276466406"/>
    <n v="66.367520704366996"/>
    <n v="0"/>
    <n v="0"/>
    <n v="72.819931554959297"/>
    <n v="652.49229896872896"/>
  </r>
  <r>
    <s v="02"/>
    <x v="1"/>
    <s v="Utvinning av mineral"/>
    <s v="2014"/>
    <x v="24"/>
    <n v="245.88318246627199"/>
    <n v="243.68360352647599"/>
    <n v="6.8010330132844699"/>
    <n v="7.7009177682452901"/>
    <n v="15.244665568621601"/>
    <n v="1312.2883757101899"/>
    <n v="327.43109010004201"/>
    <n v="3.3733096052299398"/>
    <n v="46.122480642436003"/>
    <n v="310.19587783267798"/>
    <n v="231.18599655902599"/>
    <n v="166.21026275070199"/>
    <n v="313.66197395005202"/>
    <n v="62.007889725802897"/>
    <n v="0"/>
    <n v="0"/>
    <n v="92.866613923865899"/>
    <n v="634.23097740328001"/>
  </r>
  <r>
    <s v="02"/>
    <x v="1"/>
    <s v="Utvinning av mineral"/>
    <s v="2014"/>
    <x v="25"/>
    <n v="220.10289309390799"/>
    <n v="218.121822495956"/>
    <n v="8.1600207217095608"/>
    <n v="6.9371412603435099"/>
    <n v="14.669395309661301"/>
    <n v="1172.0556921193099"/>
    <n v="307.95449616820002"/>
    <n v="2.9056474885739298"/>
    <n v="47.592140569213797"/>
    <n v="321.53495675224701"/>
    <n v="228.86116122256701"/>
    <n v="165.25770460799899"/>
    <n v="310.59134609536898"/>
    <n v="62.007889725802897"/>
    <n v="0"/>
    <n v="0"/>
    <n v="111.421842178592"/>
    <n v="690.09059370060595"/>
  </r>
  <r>
    <s v="02"/>
    <x v="1"/>
    <s v="Utvinning av mineral"/>
    <s v="2014"/>
    <x v="26"/>
    <n v="226.550011271139"/>
    <n v="224.38140538623"/>
    <n v="8.4672069343523599"/>
    <n v="7.6260961902839801"/>
    <n v="14.846617828336701"/>
    <n v="1233.9021084224801"/>
    <n v="319.87029731057203"/>
    <n v="2.9314123896897302"/>
    <n v="47.384534674164797"/>
    <n v="319.61014609233803"/>
    <n v="228.834988491345"/>
    <n v="165.87395741796101"/>
    <n v="309.88733239686502"/>
    <n v="62.007889725802897"/>
    <n v="0"/>
    <n v="0"/>
    <n v="115.615710920898"/>
    <n v="687.82704512333203"/>
  </r>
  <r>
    <s v="02"/>
    <x v="1"/>
    <s v="Utvinning av mineral"/>
    <s v="2014"/>
    <x v="27"/>
    <n v="250.51183359030099"/>
    <n v="248.20661189712601"/>
    <n v="8.0205915329162405"/>
    <n v="8.0895020398460797"/>
    <n v="15.3399484758972"/>
    <n v="1359.84746406558"/>
    <n v="330.22158308995398"/>
    <n v="3.3810134191282599"/>
    <n v="49.536738791101399"/>
    <n v="333.436409623516"/>
    <n v="233.36673598012601"/>
    <n v="168.094529684957"/>
    <n v="316.13214493909697"/>
    <n v="62.007889725802897"/>
    <n v="0"/>
    <n v="0"/>
    <n v="109.518519009998"/>
    <n v="696.87154499312499"/>
  </r>
  <r>
    <s v="02"/>
    <x v="1"/>
    <s v="Utvinning av mineral"/>
    <s v="2015"/>
    <x v="28"/>
    <n v="237.58988421195801"/>
    <n v="235.50862544014601"/>
    <n v="8.00670172048358"/>
    <n v="7.3097277799942404"/>
    <n v="15.7638432195824"/>
    <n v="1199.3363584813701"/>
    <n v="295.515353694103"/>
    <n v="3.18654593129917"/>
    <n v="46.722198274145498"/>
    <n v="318.64613282301798"/>
    <n v="184.94444503568499"/>
    <n v="136.41374283063701"/>
    <n v="244.201449918945"/>
    <n v="50.367788130806403"/>
    <n v="0"/>
    <n v="0"/>
    <n v="108.312319473231"/>
    <n v="664.57180389570897"/>
  </r>
  <r>
    <s v="02"/>
    <x v="1"/>
    <s v="Utvinning av mineral"/>
    <s v="2015"/>
    <x v="29"/>
    <n v="225.11007051717701"/>
    <n v="223.10671819559099"/>
    <n v="10.210829956967901"/>
    <n v="7.0429479396480099"/>
    <n v="15.5063506290969"/>
    <n v="1149.90960294662"/>
    <n v="287.009817068247"/>
    <n v="2.9663387386945201"/>
    <n v="48.1173446296389"/>
    <n v="328.83330954460899"/>
    <n v="184.547300020036"/>
    <n v="136.404160944898"/>
    <n v="243.645751031337"/>
    <n v="50.367788130806403"/>
    <n v="0"/>
    <n v="0"/>
    <n v="139.513477398102"/>
    <n v="702.70143487215296"/>
  </r>
  <r>
    <s v="02"/>
    <x v="1"/>
    <s v="Utvinning av mineral"/>
    <s v="2015"/>
    <x v="30"/>
    <n v="217.884176090484"/>
    <n v="215.85329178173899"/>
    <n v="12.5338915546594"/>
    <n v="7.1378814605065504"/>
    <n v="15.5911579195215"/>
    <n v="1121.97544125849"/>
    <n v="287.44387312870299"/>
    <n v="2.81795951495815"/>
    <n v="46.979784466546498"/>
    <n v="321.40138890543801"/>
    <n v="182.607624178934"/>
    <n v="135.627269821884"/>
    <n v="240.749916085862"/>
    <n v="50.367788130806403"/>
    <n v="0"/>
    <n v="0"/>
    <n v="164.771232519964"/>
    <n v="692.01625832507204"/>
  </r>
  <r>
    <s v="02"/>
    <x v="1"/>
    <s v="Utvinning av mineral"/>
    <s v="2015"/>
    <x v="31"/>
    <n v="240.806911774821"/>
    <n v="238.69156610884201"/>
    <n v="11.3672653826694"/>
    <n v="7.4132531843467397"/>
    <n v="16.001438291541401"/>
    <n v="1212.0507068975401"/>
    <n v="294.53018048409302"/>
    <n v="3.2254733869096102"/>
    <n v="49.147559043222898"/>
    <n v="335.83082153250899"/>
    <n v="186.316978016788"/>
    <n v="137.47839451473001"/>
    <n v="245.88742398707299"/>
    <n v="50.367788130806403"/>
    <n v="0"/>
    <n v="0"/>
    <n v="148.020533497537"/>
    <n v="706.235648576323"/>
  </r>
  <r>
    <s v="02"/>
    <x v="1"/>
    <s v="Utvinning av mineral"/>
    <s v="2016"/>
    <x v="32"/>
    <n v="240.76890336965701"/>
    <n v="238.60336523150301"/>
    <n v="13.5501881983761"/>
    <n v="7.6990510924402296"/>
    <n v="16.028156556279601"/>
    <n v="1260.10086729923"/>
    <n v="152.21787108983401"/>
    <n v="4.0751289709959604"/>
    <n v="45.291268217922699"/>
    <n v="306.73016750060901"/>
    <n v="257.43209926063798"/>
    <n v="200.95375397278599"/>
    <n v="330.12529710930602"/>
    <n v="43.12214415599"/>
    <n v="0"/>
    <n v="0"/>
    <n v="170.22887045422601"/>
    <n v="676.13090050911705"/>
  </r>
  <r>
    <s v="02"/>
    <x v="1"/>
    <s v="Utvinning av mineral"/>
    <s v="2016"/>
    <x v="33"/>
    <n v="219.403632743804"/>
    <n v="217.33111665216501"/>
    <n v="15.281242562236301"/>
    <n v="7.3984072028318399"/>
    <n v="15.5513202788275"/>
    <n v="1138.9773032077101"/>
    <n v="139.59986521583201"/>
    <n v="3.4720075581574701"/>
    <n v="46.806723610547799"/>
    <n v="318.61131466460603"/>
    <n v="254.41333523041001"/>
    <n v="200.26694828012501"/>
    <n v="325.51706719589401"/>
    <n v="43.12214415599"/>
    <n v="0"/>
    <n v="0"/>
    <n v="193.48293896451599"/>
    <n v="744.43770969940999"/>
  </r>
  <r>
    <s v="02"/>
    <x v="1"/>
    <s v="Utvinning av mineral"/>
    <s v="2016"/>
    <x v="34"/>
    <n v="228.47338347449499"/>
    <n v="226.35482643543699"/>
    <n v="14.3417693133614"/>
    <n v="7.5636241672382098"/>
    <n v="15.6319792734821"/>
    <n v="1194.79617941214"/>
    <n v="142.91153958600299"/>
    <n v="3.6843648453117401"/>
    <n v="48.237783250047499"/>
    <n v="328.07825725630499"/>
    <n v="256.70906785648498"/>
    <n v="201.408203146689"/>
    <n v="328.70698670480198"/>
    <n v="43.12214415599"/>
    <n v="0"/>
    <n v="0"/>
    <n v="188.687077990284"/>
    <n v="760.53961250991404"/>
  </r>
  <r>
    <s v="02"/>
    <x v="1"/>
    <s v="Utvinning av mineral"/>
    <s v="2016"/>
    <x v="35"/>
    <n v="230.210032013849"/>
    <n v="228.10492662798899"/>
    <n v="16.186466860443499"/>
    <n v="7.50419352715417"/>
    <n v="15.7140316457848"/>
    <n v="1164.52158755295"/>
    <n v="141.03319346821399"/>
    <n v="3.6709041915147398"/>
    <n v="48.247945118780102"/>
    <n v="328.85616894761"/>
    <n v="255.73133026428201"/>
    <n v="201.10446429108501"/>
    <n v="327.24264154361703"/>
    <n v="43.12214415599"/>
    <n v="0"/>
    <n v="0"/>
    <n v="206.05109096001101"/>
    <n v="765.26907092843101"/>
  </r>
  <r>
    <s v="02"/>
    <x v="1"/>
    <s v="Utvinning av mineral"/>
    <s v="2017"/>
    <x v="36"/>
    <n v="242.83603306114301"/>
    <n v="240.62234164240201"/>
    <n v="14.512951347358401"/>
    <n v="7.7237547464354099"/>
    <n v="16.6578460305718"/>
    <n v="1260.0686277181701"/>
    <n v="165.68955416982499"/>
    <n v="4.1974012608365099"/>
    <n v="41.9629668892889"/>
    <n v="276.87011602038098"/>
    <n v="378.80123540065699"/>
    <n v="310.13441689776198"/>
    <n v="480.97934278023803"/>
    <n v="35.390437319897202"/>
    <n v="0"/>
    <n v="0"/>
    <n v="181.52796300795001"/>
    <n v="651.79293206418697"/>
  </r>
  <r>
    <s v="02"/>
    <x v="1"/>
    <s v="Utvinning av mineral"/>
    <s v="2017"/>
    <x v="37"/>
    <n v="233.77430151694401"/>
    <n v="231.738928238895"/>
    <n v="15.6428493148249"/>
    <n v="7.0798859804682497"/>
    <n v="16.383098969491702"/>
    <n v="1164.68124487875"/>
    <n v="149.88801245662"/>
    <n v="3.9975902348839698"/>
    <n v="44.242447447162498"/>
    <n v="293.07848722102"/>
    <n v="378.689874967023"/>
    <n v="310.03334973609401"/>
    <n v="481.22103215769903"/>
    <n v="35.390437319897202"/>
    <n v="0"/>
    <n v="0"/>
    <n v="196.86771621077699"/>
    <n v="711.77768984613999"/>
  </r>
  <r>
    <s v="02"/>
    <x v="1"/>
    <s v="Utvinning av mineral"/>
    <s v="2017"/>
    <x v="38"/>
    <n v="228.21840395756001"/>
    <n v="226.15230112145201"/>
    <n v="16.037984916726799"/>
    <n v="7.20895149555695"/>
    <n v="16.2590702752134"/>
    <n v="1138.6030587410301"/>
    <n v="150.9360568893"/>
    <n v="3.79506606894186"/>
    <n v="43.315688545689198"/>
    <n v="287.27633179425999"/>
    <n v="376.64849568258199"/>
    <n v="309.44224996573098"/>
    <n v="477.97454064959197"/>
    <n v="35.390437319897202"/>
    <n v="0"/>
    <n v="0"/>
    <n v="203.688492536696"/>
    <n v="708.68704762991899"/>
  </r>
  <r>
    <s v="02"/>
    <x v="1"/>
    <s v="Utvinning av mineral"/>
    <s v="2017"/>
    <x v="39"/>
    <n v="226.926456239864"/>
    <n v="224.732290633909"/>
    <n v="17.721847041210399"/>
    <n v="7.6880559128113699"/>
    <n v="16.298359535024201"/>
    <n v="1125.95113437227"/>
    <n v="157.426081067647"/>
    <n v="3.5980629858833"/>
    <n v="41.816204340531698"/>
    <n v="277.91365667431398"/>
    <n v="373.54020759804001"/>
    <n v="308.79011381187797"/>
    <n v="472.738715493943"/>
    <n v="35.390437319897202"/>
    <n v="0"/>
    <n v="0"/>
    <n v="223.35923773150199"/>
    <n v="698.16978995822899"/>
  </r>
  <r>
    <s v="02"/>
    <x v="1"/>
    <s v="Utvinning av mineral"/>
    <s v="2018"/>
    <x v="40"/>
    <n v="245.57587596387401"/>
    <n v="243.25693200529699"/>
    <n v="15.0054569245787"/>
    <n v="8.0484509054740592"/>
    <n v="16.447257711716802"/>
    <n v="1260.50263456325"/>
    <n v="165.820685279191"/>
    <n v="4.3690861653597004"/>
    <n v="38.848587545469599"/>
    <n v="252.67465318510801"/>
    <n v="365.18290318812399"/>
    <n v="312.97270572989697"/>
    <n v="447.37401920558801"/>
    <n v="29.7404092559673"/>
    <n v="0"/>
    <n v="0"/>
    <n v="183.25322062281501"/>
    <n v="596.01610772936397"/>
  </r>
  <r>
    <s v="02"/>
    <x v="1"/>
    <s v="Utvinning av mineral"/>
    <s v="2018"/>
    <x v="41"/>
    <n v="210.97786237178599"/>
    <n v="208.920811251971"/>
    <n v="17.896100745111401"/>
    <n v="7.1505503440824896"/>
    <n v="15.5919294976611"/>
    <n v="1040.9908312668999"/>
    <n v="139.90434044004101"/>
    <n v="3.4762274257536898"/>
    <n v="39.783098194893597"/>
    <n v="260.359770548433"/>
    <n v="360.2727697693"/>
    <n v="310.98250266343501"/>
    <n v="440.60920306853302"/>
    <n v="29.7404092559673"/>
    <n v="0"/>
    <n v="0"/>
    <n v="224.88998218715901"/>
    <n v="673.813533974248"/>
  </r>
  <r>
    <s v="02"/>
    <x v="1"/>
    <s v="Utvinning av mineral"/>
    <s v="2018"/>
    <x v="42"/>
    <n v="216.72079214683299"/>
    <n v="214.47656374535299"/>
    <n v="15.8448279212052"/>
    <n v="7.8520268460914897"/>
    <n v="15.637858377397"/>
    <n v="1105.38251524611"/>
    <n v="151.421336451439"/>
    <n v="3.4923033466172502"/>
    <n v="39.580445896752302"/>
    <n v="258.85158789958803"/>
    <n v="360.21926182687901"/>
    <n v="311.64571935756999"/>
    <n v="439.78304263517902"/>
    <n v="29.7404092559673"/>
    <n v="0"/>
    <n v="0"/>
    <n v="208.23321877183301"/>
    <n v="673.91433971621905"/>
  </r>
  <r>
    <s v="02"/>
    <x v="1"/>
    <s v="Utvinning av mineral"/>
    <s v="2018"/>
    <x v="43"/>
    <n v="212.17347964867301"/>
    <n v="210.03125873661301"/>
    <n v="17.0268224217286"/>
    <n v="7.4717498958045301"/>
    <n v="15.5937834633375"/>
    <n v="1052.5511030586299"/>
    <n v="145.882121808025"/>
    <n v="3.4333419934408602"/>
    <n v="38.2284421576664"/>
    <n v="250.333519025252"/>
    <n v="358.75258734526898"/>
    <n v="310.57808474591297"/>
    <n v="438.04919447504"/>
    <n v="29.7404092559673"/>
    <n v="0"/>
    <n v="0"/>
    <n v="216.564688663878"/>
    <n v="647.84745664529601"/>
  </r>
  <r>
    <s v="02"/>
    <x v="1"/>
    <s v="Utvinning av mineral"/>
    <s v="2019"/>
    <x v="44"/>
    <n v="218.11214244278199"/>
    <n v="216.08704309241"/>
    <n v="15.378197512228899"/>
    <n v="7.2537572777893899"/>
    <n v="13.7969020406249"/>
    <n v="999.76854776756795"/>
    <n v="153.07813932157501"/>
    <n v="3.3894054529494899"/>
    <n v="36.947426815251603"/>
    <n v="247.89422311333399"/>
    <n v="241.71549505289201"/>
    <n v="181.53345076174901"/>
    <n v="323.43896623424098"/>
    <n v="24.2085786206931"/>
    <n v="0"/>
    <n v="0"/>
    <n v="186.35249613088101"/>
    <n v="638.04318435501204"/>
  </r>
  <r>
    <s v="02"/>
    <x v="1"/>
    <s v="Utvinning av mineral"/>
    <s v="2019"/>
    <x v="45"/>
    <n v="218.71887158976301"/>
    <n v="216.609684446843"/>
    <n v="17.447845308117401"/>
    <n v="7.5840764286950302"/>
    <n v="13.6738026677042"/>
    <n v="1048.54544266735"/>
    <n v="153.09023426568501"/>
    <n v="3.3452073043495401"/>
    <n v="40.686609005074303"/>
    <n v="272.79915996461301"/>
    <n v="244.599776958993"/>
    <n v="183.42267509581501"/>
    <n v="327.19494655335097"/>
    <n v="24.2085786206931"/>
    <n v="0"/>
    <n v="0"/>
    <n v="228.701917696468"/>
    <n v="721.32619289096704"/>
  </r>
  <r>
    <s v="02"/>
    <x v="1"/>
    <s v="Utvinning av mineral"/>
    <s v="2019"/>
    <x v="46"/>
    <n v="227.88311719319901"/>
    <n v="225.80745589466801"/>
    <n v="15.9680518213864"/>
    <n v="7.43742080592357"/>
    <n v="13.864441797899699"/>
    <n v="1115.2306435966"/>
    <n v="154.37702614518699"/>
    <n v="3.70057992583288"/>
    <n v="42.043550676747998"/>
    <n v="280.93675555139998"/>
    <n v="248.38550512101401"/>
    <n v="184.58779077917001"/>
    <n v="333.075661255385"/>
    <n v="24.2085786206931"/>
    <n v="0"/>
    <n v="0"/>
    <n v="211.76098081840499"/>
    <n v="721.43263748161098"/>
  </r>
  <r>
    <s v="02"/>
    <x v="1"/>
    <s v="Utvinning av mineral"/>
    <s v="2019"/>
    <x v="47"/>
    <n v="233.81371088066999"/>
    <n v="231.60275819361601"/>
    <n v="16.965369699122199"/>
    <n v="7.9266040675946599"/>
    <n v="14.066506947169801"/>
    <n v="1160.2967437261"/>
    <n v="164.759251137738"/>
    <n v="3.7753039447354002"/>
    <n v="40.857145440449003"/>
    <n v="272.48724549333599"/>
    <n v="247.818818407409"/>
    <n v="184.66828189810801"/>
    <n v="331.79974080774502"/>
    <n v="24.2085786206931"/>
    <n v="0"/>
    <n v="0"/>
    <n v="220.23144925743699"/>
    <n v="693.52970851543398"/>
  </r>
  <r>
    <s v="02"/>
    <x v="1"/>
    <s v="Utvinning av mineral"/>
    <s v="2020"/>
    <x v="48"/>
    <n v="239.19101282484601"/>
    <n v="236.79468835785599"/>
    <n v="24.468488386440399"/>
    <n v="8.6533672477698094"/>
    <n v="15.276584042268199"/>
    <n v="1207.9393551461101"/>
    <n v="168.28152830586399"/>
    <n v="4.1288769100543696"/>
    <n v="41.7965426994514"/>
    <n v="281.350145824675"/>
    <n v="289.02426282885"/>
    <n v="246.775286988956"/>
    <n v="342.68035436247902"/>
    <n v="21.794154490351701"/>
    <n v="0"/>
    <n v="0"/>
    <n v="257.35778004095903"/>
    <n v="728.43368317751299"/>
  </r>
  <r>
    <s v="02"/>
    <x v="1"/>
    <s v="Utvinning av mineral"/>
    <s v="2020"/>
    <x v="49"/>
    <n v="218.33836613441301"/>
    <n v="216.183898930829"/>
    <n v="21.858915619085298"/>
    <n v="7.8035898458910404"/>
    <n v="14.681360759816"/>
    <n v="1034.67352360526"/>
    <n v="149.88516638026499"/>
    <n v="3.5897758409648701"/>
    <n v="39.953618109695"/>
    <n v="270.84771642018802"/>
    <n v="284.00342707422101"/>
    <n v="244.25896961401699"/>
    <n v="335.92142192791903"/>
    <n v="21.794154490351701"/>
    <n v="0"/>
    <n v="0"/>
    <n v="254.85025867833599"/>
    <n v="726.49092958381596"/>
  </r>
  <r>
    <s v="02"/>
    <x v="1"/>
    <s v="Utvinning av mineral"/>
    <s v="2020"/>
    <x v="50"/>
    <n v="220.03575120903199"/>
    <n v="217.89093344813799"/>
    <n v="21.2290175626718"/>
    <n v="7.7649560672082503"/>
    <n v="14.7023789262641"/>
    <n v="1054.6023317404799"/>
    <n v="147.65535659657101"/>
    <n v="3.6552061932696902"/>
    <n v="42.025960273638503"/>
    <n v="284.67702137504102"/>
    <n v="286.02861660110102"/>
    <n v="245.178825527919"/>
    <n v="338.90037269087497"/>
    <n v="21.794154490351701"/>
    <n v="0"/>
    <n v="0"/>
    <n v="252.782530963249"/>
    <n v="766.35697312566003"/>
  </r>
  <r>
    <s v="02"/>
    <x v="1"/>
    <s v="Utvinning av mineral"/>
    <s v="2020"/>
    <x v="51"/>
    <n v="229.85293123687401"/>
    <n v="227.599051349505"/>
    <n v="20.3080047558126"/>
    <n v="8.1490588772730792"/>
    <n v="14.9621961336974"/>
    <n v="1100.5012817002601"/>
    <n v="153.739950321008"/>
    <n v="3.8289074622288499"/>
    <n v="43.222721148750097"/>
    <n v="292.60493799746803"/>
    <n v="287.23632974115299"/>
    <n v="246.105310066904"/>
    <n v="340.28148793844099"/>
    <n v="21.794154490351701"/>
    <n v="0"/>
    <n v="0"/>
    <n v="202.72812293740699"/>
    <n v="785.60736978967896"/>
  </r>
  <r>
    <s v="02"/>
    <x v="1"/>
    <s v="Utvinning av mineral"/>
    <s v="2021"/>
    <x v="52"/>
    <n v="221.21031512265699"/>
    <n v="219.18997212902701"/>
    <n v="24.970107753278501"/>
    <n v="7.2844918117847302"/>
    <n v="14.911112876051201"/>
    <n v="986.95349050199104"/>
    <n v="151.654941970126"/>
    <n v="4.1258051861645102"/>
    <n v="37.862500629159598"/>
    <n v="259.30098374084702"/>
    <n v="204.22201793071"/>
    <n v="142.65130452695601"/>
    <n v="283.04167912406899"/>
    <n v="18.7978643199008"/>
    <n v="0"/>
    <n v="0"/>
    <n v="236.93086882581301"/>
    <n v="717.68823342063797"/>
  </r>
  <r>
    <s v="02"/>
    <x v="1"/>
    <s v="Utvinning av mineral"/>
    <s v="2021"/>
    <x v="53"/>
    <n v="216.31572010880799"/>
    <n v="214.05657683303801"/>
    <n v="29.991588907730002"/>
    <n v="8.1955372577112993"/>
    <n v="14.8172999821304"/>
    <n v="955.16601505465496"/>
    <n v="156.359668293402"/>
    <n v="3.8130316042220298"/>
    <n v="40.506792169864397"/>
    <n v="279.44716253558499"/>
    <n v="202.02102404988301"/>
    <n v="143.07864633709599"/>
    <n v="278.81921642238302"/>
    <n v="18.7978643199008"/>
    <n v="0"/>
    <n v="0"/>
    <n v="240.96659914099499"/>
    <n v="825.75085045084802"/>
  </r>
  <r>
    <s v="02"/>
    <x v="1"/>
    <s v="Utvinning av mineral"/>
    <s v="2021"/>
    <x v="54"/>
    <n v="228.56962544382699"/>
    <n v="226.18510049259299"/>
    <n v="31.976371498772899"/>
    <n v="8.6397807263653696"/>
    <n v="15.0907698489399"/>
    <n v="1083.99310561692"/>
    <n v="169.205304705016"/>
    <n v="4.1894714867058802"/>
    <n v="40.938637878489899"/>
    <n v="280.55867175980899"/>
    <n v="205.66320122364201"/>
    <n v="144.63344421530499"/>
    <n v="283.91113969861601"/>
    <n v="18.7978643199008"/>
    <n v="0"/>
    <n v="0"/>
    <n v="280.45671886530198"/>
    <n v="803.54823865345395"/>
  </r>
  <r>
    <s v="02"/>
    <x v="1"/>
    <s v="Utvinning av mineral"/>
    <s v="2021"/>
    <x v="55"/>
    <n v="216.48497605465101"/>
    <n v="214.19134129545799"/>
    <n v="37.496237240048302"/>
    <n v="8.3103244194775208"/>
    <n v="14.962760180522"/>
    <n v="962.30486571254801"/>
    <n v="161.136506253313"/>
    <n v="4.0137630925782801"/>
    <n v="38.952232837842601"/>
    <n v="268.40457767228799"/>
    <n v="201.831074123138"/>
    <n v="142.717443338386"/>
    <n v="278.68853699036299"/>
    <n v="18.7978643199008"/>
    <n v="0"/>
    <n v="0"/>
    <n v="279.25849153856802"/>
    <n v="774.323231404014"/>
  </r>
  <r>
    <s v="02"/>
    <x v="1"/>
    <s v="Utvinning av mineral"/>
    <s v="2022"/>
    <x v="56"/>
    <n v="233.562893545733"/>
    <n v="231.24376598739701"/>
    <n v="36.399689262867"/>
    <n v="8.3239200959549091"/>
    <n v="15.483845499288901"/>
    <n v="1099.6766265567601"/>
    <n v="171.62465140280901"/>
    <n v="4.7302757006277902"/>
    <n v="37.380492284413698"/>
    <n v="255.22923340604601"/>
    <n v="205.299963678132"/>
    <n v="143.59550946861901"/>
    <n v="283.58329714665598"/>
    <n v="18.7978643199008"/>
    <n v="0"/>
    <n v="0"/>
    <n v="259.637739068229"/>
    <n v="670.93134042468103"/>
  </r>
  <r>
    <s v="02"/>
    <x v="1"/>
    <s v="Utvinning av mineral"/>
    <s v="2022"/>
    <x v="57"/>
    <n v="208.609601569272"/>
    <n v="206.421375447777"/>
    <n v="36.414789826357001"/>
    <n v="7.9458878584694004"/>
    <n v="14.8071836386172"/>
    <n v="944.558252845987"/>
    <n v="160.024808306789"/>
    <n v="3.8789994034708002"/>
    <n v="34.645105909088102"/>
    <n v="238.397330020749"/>
    <n v="200.182876176549"/>
    <n v="141.283198106756"/>
    <n v="276.87293342765997"/>
    <n v="18.7978643199008"/>
    <n v="0"/>
    <n v="0"/>
    <n v="305.68485363971701"/>
    <n v="666.76029319774602"/>
  </r>
  <r>
    <s v="02"/>
    <x v="1"/>
    <s v="Utvinning av mineral"/>
    <s v="2022"/>
    <x v="58"/>
    <n v="207.39077225434301"/>
    <n v="205.20917075036201"/>
    <n v="38.702175112793"/>
    <n v="7.9098764953076497"/>
    <n v="14.721827971701099"/>
    <n v="921.08425084065198"/>
    <n v="158.54710937643901"/>
    <n v="3.89189353313528"/>
    <n v="34.538964683164501"/>
    <n v="238.252800256445"/>
    <n v="198.91374625120301"/>
    <n v="140.87938289559099"/>
    <n v="274.71550479128302"/>
    <n v="18.7978643199008"/>
    <n v="0"/>
    <n v="0"/>
    <n v="311.27000113047501"/>
    <n v="668.05233967600202"/>
  </r>
  <r>
    <s v="02"/>
    <x v="1"/>
    <s v="Utvinning av mineral"/>
    <s v="2022"/>
    <x v="59"/>
    <n v="214.789251563693"/>
    <n v="212.68128468748699"/>
    <n v="38.043340481898497"/>
    <n v="7.41619825498426"/>
    <n v="14.8531300718446"/>
    <n v="884.45059081724003"/>
    <n v="150.86261775656999"/>
    <n v="4.1028396828401901"/>
    <n v="35.663299052966401"/>
    <n v="247.000377341334"/>
    <n v="192.44470072388"/>
    <n v="139.56773323013601"/>
    <n v="261.78960939904101"/>
    <n v="18.7978643199008"/>
    <n v="0"/>
    <n v="0"/>
    <n v="282.43683074398598"/>
    <n v="686.29219255868702"/>
  </r>
  <r>
    <s v="02"/>
    <x v="1"/>
    <s v="Utvinning av mineral"/>
    <s v="2023"/>
    <x v="60"/>
    <n v="258.45313609172899"/>
    <n v="256.19373222114803"/>
    <n v="35.604062938331197"/>
    <n v="8.1015191791334793"/>
    <n v="15.317401850586201"/>
    <n v="977.18052423779602"/>
    <n v="157.24527669115099"/>
    <n v="3.8302813354255498"/>
    <n v="36.008343275579698"/>
    <n v="251.48261808700599"/>
    <n v="199.13837474853199"/>
    <n v="141.08115172193001"/>
    <n v="274.32491322210802"/>
    <n v="18.7326288253638"/>
    <n v="0"/>
    <n v="0"/>
    <n v="283.40316620526897"/>
    <n v="656.66524096710896"/>
  </r>
  <r>
    <s v="03"/>
    <x v="2"/>
    <s v="Tillverkningsindustri"/>
    <s v="2008"/>
    <x v="0"/>
    <n v="205.596214167488"/>
    <n v="147.846549458944"/>
    <n v="39.207012524756401"/>
    <n v="3.1590537186097598"/>
    <n v="15.470533512467201"/>
    <n v="397.17756513871399"/>
    <n v="47.600892953896903"/>
    <n v="3.2224043425275202"/>
    <n v="379.452368169799"/>
    <n v="179.27519876633099"/>
    <n v="33.440871829414498"/>
    <n v="20.359974403094999"/>
    <n v="46.213347450223203"/>
    <n v="56619.096693346401"/>
    <n v="0"/>
    <n v="0"/>
    <n v="4.9938227103650403"/>
    <n v="452.55438456392301"/>
  </r>
  <r>
    <s v="03"/>
    <x v="2"/>
    <s v="Tillverkningsindustri"/>
    <s v="2008"/>
    <x v="1"/>
    <n v="183.29640010573601"/>
    <n v="125.56452384239"/>
    <n v="42.269487717444498"/>
    <n v="3.1522129607508802"/>
    <n v="14.8999747851861"/>
    <n v="397.92036140053699"/>
    <n v="40.657315651785702"/>
    <n v="2.9269887420312299"/>
    <n v="381.14460247090102"/>
    <n v="187.15289909437399"/>
    <n v="34.993424909124002"/>
    <n v="20.848075161210399"/>
    <n v="49.054074463397797"/>
    <n v="56619.096693346401"/>
    <n v="0"/>
    <n v="0"/>
    <n v="16.986038698483501"/>
    <n v="501.789428962464"/>
  </r>
  <r>
    <s v="03"/>
    <x v="2"/>
    <s v="Tillverkningsindustri"/>
    <s v="2008"/>
    <x v="2"/>
    <n v="185.418361449287"/>
    <n v="127.75277922676"/>
    <n v="38.702390820646599"/>
    <n v="2.9599653634465102"/>
    <n v="14.3518166589597"/>
    <n v="387.60839432911598"/>
    <n v="39.652732977097003"/>
    <n v="2.9850127413361198"/>
    <n v="380.27568339053897"/>
    <n v="184.848616603924"/>
    <n v="33.218493983740998"/>
    <n v="19.7720112870756"/>
    <n v="46.6763018087468"/>
    <n v="56619.096693346401"/>
    <n v="0"/>
    <n v="0"/>
    <n v="17.4794820727376"/>
    <n v="484.26607227888002"/>
  </r>
  <r>
    <s v="03"/>
    <x v="2"/>
    <s v="Tillverkningsindustri"/>
    <s v="2008"/>
    <x v="3"/>
    <n v="292.50824298543398"/>
    <n v="234.46424982464401"/>
    <n v="48.767348991452998"/>
    <n v="4.0173421709331896"/>
    <n v="17.859176811776699"/>
    <n v="501.57536942978999"/>
    <n v="93.898924283902204"/>
    <n v="4.7212466776879696"/>
    <n v="385.16245592808002"/>
    <n v="210.87111893125501"/>
    <n v="39.060470255027397"/>
    <n v="24.458117532671299"/>
    <n v="53.198443936458602"/>
    <n v="56619.096693346401"/>
    <n v="0"/>
    <n v="0"/>
    <n v="18.182642904197699"/>
    <n v="489.77559509782401"/>
  </r>
  <r>
    <s v="03"/>
    <x v="2"/>
    <s v="Tillverkningsindustri"/>
    <s v="2009"/>
    <x v="4"/>
    <n v="224.68779209185499"/>
    <n v="165.25756288454801"/>
    <n v="39.164911742883298"/>
    <n v="3.1702643436848201"/>
    <n v="14.051418958653001"/>
    <n v="375.02280692274098"/>
    <n v="62.787051125700998"/>
    <n v="3.4306212926315802"/>
    <n v="385.97721670113901"/>
    <n v="177.62255909571101"/>
    <n v="31.925517176057699"/>
    <n v="19.376262701957799"/>
    <n v="44.110972905376101"/>
    <n v="58293.687529269802"/>
    <n v="0"/>
    <n v="0"/>
    <n v="15.690845717348299"/>
    <n v="429.02223812509101"/>
  </r>
  <r>
    <s v="03"/>
    <x v="2"/>
    <s v="Tillverkningsindustri"/>
    <s v="2009"/>
    <x v="5"/>
    <n v="183.599780450232"/>
    <n v="124.31642763927699"/>
    <n v="35.508642259706399"/>
    <n v="2.8244725848203101"/>
    <n v="12.078505378194199"/>
    <n v="346.59396231867299"/>
    <n v="40.506736547877999"/>
    <n v="2.8172002807324699"/>
    <n v="385.78752390682399"/>
    <n v="175.74143960973501"/>
    <n v="30.644639336325099"/>
    <n v="17.801975245076498"/>
    <n v="43.701846552623202"/>
    <n v="58293.687529269802"/>
    <n v="0"/>
    <n v="0"/>
    <n v="18.904841587560401"/>
    <n v="465.48184410468701"/>
  </r>
  <r>
    <s v="03"/>
    <x v="2"/>
    <s v="Tillverkningsindustri"/>
    <s v="2009"/>
    <x v="6"/>
    <n v="195.62508319859199"/>
    <n v="136.37175451398301"/>
    <n v="34.290210048099297"/>
    <n v="2.7749269101808598"/>
    <n v="11.4751295722617"/>
    <n v="353.64431809075597"/>
    <n v="41.680036794452697"/>
    <n v="3.0162991319028598"/>
    <n v="386.00980991097998"/>
    <n v="176.49886291580501"/>
    <n v="30.238858129431001"/>
    <n v="17.500059808441399"/>
    <n v="43.248027569073301"/>
    <n v="58293.687529269802"/>
    <n v="0"/>
    <n v="0"/>
    <n v="17.615418931905001"/>
    <n v="465.77687931698603"/>
  </r>
  <r>
    <s v="03"/>
    <x v="2"/>
    <s v="Tillverkningsindustri"/>
    <s v="2009"/>
    <x v="7"/>
    <n v="282.548595023475"/>
    <n v="223.106082145405"/>
    <n v="36.588223877647799"/>
    <n v="3.1678566119992002"/>
    <n v="14.512908946501"/>
    <n v="435.951027837205"/>
    <n v="70.610110212334803"/>
    <n v="4.4054396496702601"/>
    <n v="387.619602430425"/>
    <n v="199.41431115282501"/>
    <n v="32.590134538439401"/>
    <n v="19.300155735388"/>
    <n v="45.884712760981301"/>
    <n v="58293.687529269802"/>
    <n v="0"/>
    <n v="0"/>
    <n v="17.470610512741999"/>
    <n v="468.695530302598"/>
  </r>
  <r>
    <s v="03"/>
    <x v="2"/>
    <s v="Tillverkningsindustri"/>
    <s v="2010"/>
    <x v="8"/>
    <n v="223.108976624625"/>
    <n v="162.79183573173"/>
    <n v="44.809645520956899"/>
    <n v="3.4391862984853798"/>
    <n v="13.496378000543899"/>
    <n v="340.56231031654602"/>
    <n v="61.203072227478998"/>
    <n v="3.2223933355067"/>
    <n v="416.88495316177301"/>
    <n v="158.85225704139901"/>
    <n v="29.646859320953201"/>
    <n v="18.390241147667201"/>
    <n v="40.071537903875601"/>
    <n v="59118.424098283896"/>
    <n v="0"/>
    <n v="0"/>
    <n v="14.5467150052425"/>
    <n v="387.47185891640697"/>
  </r>
  <r>
    <s v="03"/>
    <x v="2"/>
    <s v="Tillverkningsindustri"/>
    <s v="2010"/>
    <x v="9"/>
    <n v="177.22076687113901"/>
    <n v="117.04789231354199"/>
    <n v="40.663658037918601"/>
    <n v="3.0118875706258099"/>
    <n v="12.3880861285905"/>
    <n v="301.98558164136699"/>
    <n v="37.716359600464898"/>
    <n v="2.54373137016045"/>
    <n v="415.84800558710401"/>
    <n v="158.412823208394"/>
    <n v="27.8362208512488"/>
    <n v="16.5352228167257"/>
    <n v="38.859296405911302"/>
    <n v="59118.424098283896"/>
    <n v="0"/>
    <n v="0"/>
    <n v="15.5894106959087"/>
    <n v="414.73277170586601"/>
  </r>
  <r>
    <s v="03"/>
    <x v="2"/>
    <s v="Tillverkningsindustri"/>
    <s v="2010"/>
    <x v="10"/>
    <n v="181.57511475904201"/>
    <n v="121.53361935868401"/>
    <n v="32.601636502003103"/>
    <n v="2.6636076964483602"/>
    <n v="10.9921936077941"/>
    <n v="301.54729111849201"/>
    <n v="35.701116512313099"/>
    <n v="2.5483734994785801"/>
    <n v="414.84134886852303"/>
    <n v="156.62297652433"/>
    <n v="26.375889202551601"/>
    <n v="15.4192232828805"/>
    <n v="37.393462161381599"/>
    <n v="59118.424098283896"/>
    <n v="0"/>
    <n v="0"/>
    <n v="16.0946720434318"/>
    <n v="418.828774181722"/>
  </r>
  <r>
    <s v="03"/>
    <x v="2"/>
    <s v="Tillverkningsindustri"/>
    <s v="2010"/>
    <x v="11"/>
    <n v="279.05904569488598"/>
    <n v="218.765979728986"/>
    <n v="37.697761244384601"/>
    <n v="3.2930459007624999"/>
    <n v="14.0196736577425"/>
    <n v="402.31270271239902"/>
    <n v="71.339699115936298"/>
    <n v="4.11240646805369"/>
    <n v="417.88494098590598"/>
    <n v="183.611579478317"/>
    <n v="30.351732024457998"/>
    <n v="18.316160227819498"/>
    <n v="42.062174981376003"/>
    <n v="59118.424098283896"/>
    <n v="0"/>
    <n v="0"/>
    <n v="17.2272311688149"/>
    <n v="438.18597809286098"/>
  </r>
  <r>
    <s v="03"/>
    <x v="2"/>
    <s v="Tillverkningsindustri"/>
    <s v="2011"/>
    <x v="12"/>
    <n v="214.31021228951499"/>
    <n v="154.492318962703"/>
    <n v="39.725849968695897"/>
    <n v="3.11350196249946"/>
    <n v="12.854370005774101"/>
    <n v="311.82937455098403"/>
    <n v="56.504994687249301"/>
    <n v="2.9383630738928002"/>
    <n v="367.60595873094002"/>
    <n v="147.92096723771701"/>
    <n v="27.463655034202802"/>
    <n v="15.952150359646801"/>
    <n v="39.1308039966002"/>
    <n v="58738.306845996798"/>
    <n v="0"/>
    <n v="0"/>
    <n v="15.8256556433669"/>
    <n v="353.72921753425197"/>
  </r>
  <r>
    <s v="03"/>
    <x v="2"/>
    <s v="Tillverkningsindustri"/>
    <s v="2011"/>
    <x v="13"/>
    <n v="190.20837939295001"/>
    <n v="130.710249967332"/>
    <n v="23.7207557406193"/>
    <n v="2.1720735891643899"/>
    <n v="10.344177782212901"/>
    <n v="281.74452670964803"/>
    <n v="33.280159806782699"/>
    <n v="2.4763114279555598"/>
    <n v="364.61643000385499"/>
    <n v="146.73649423511699"/>
    <n v="24.253531127988399"/>
    <n v="12.9398896409787"/>
    <n v="36.578970296952697"/>
    <n v="58738.306845996798"/>
    <n v="0"/>
    <n v="0"/>
    <n v="17.830179805938201"/>
    <n v="381.64193206254299"/>
  </r>
  <r>
    <s v="03"/>
    <x v="2"/>
    <s v="Tillverkningsindustri"/>
    <s v="2011"/>
    <x v="14"/>
    <n v="187.986885208308"/>
    <n v="128.53087358462801"/>
    <n v="22.299196049591298"/>
    <n v="2.1063043536433899"/>
    <n v="9.4624294062772893"/>
    <n v="276.63743667474802"/>
    <n v="31.535491209556199"/>
    <n v="2.4087140534307001"/>
    <n v="364.398927778776"/>
    <n v="142.606692537985"/>
    <n v="23.729337485227799"/>
    <n v="12.5445107830331"/>
    <n v="36.030734267434099"/>
    <n v="58738.306845996798"/>
    <n v="0"/>
    <n v="0"/>
    <n v="19.065999317755502"/>
    <n v="381.73937674518299"/>
  </r>
  <r>
    <s v="03"/>
    <x v="2"/>
    <s v="Tillverkningsindustri"/>
    <s v="2011"/>
    <x v="15"/>
    <n v="260.83852496849403"/>
    <n v="201.24387701665401"/>
    <n v="24.652440637144"/>
    <n v="2.43631185527278"/>
    <n v="11.2904415572663"/>
    <n v="340.16026212853097"/>
    <n v="55.999264074134899"/>
    <n v="3.56931115864821"/>
    <n v="365.848526536679"/>
    <n v="157.094875815352"/>
    <n v="25.129724542732301"/>
    <n v="13.700634868507301"/>
    <n v="37.4891887796175"/>
    <n v="58738.306845996798"/>
    <n v="0"/>
    <n v="0"/>
    <n v="19.086644433373198"/>
    <n v="378.76834619403297"/>
  </r>
  <r>
    <s v="03"/>
    <x v="2"/>
    <s v="Tillverkningsindustri"/>
    <s v="2012"/>
    <x v="16"/>
    <n v="206.43810633458401"/>
    <n v="146.763349730881"/>
    <n v="33.704520883758001"/>
    <n v="2.7991713210281999"/>
    <n v="11.1086441749386"/>
    <n v="277.53968452718101"/>
    <n v="48.851227827919601"/>
    <n v="2.7062465386983399"/>
    <n v="412.37140426118299"/>
    <n v="139.07257150288899"/>
    <n v="23.745083782775701"/>
    <n v="13.4650450701405"/>
    <n v="34.197181958495896"/>
    <n v="58719.8411603196"/>
    <n v="0"/>
    <n v="0"/>
    <n v="16.3553710226346"/>
    <n v="334.71354540058297"/>
  </r>
  <r>
    <s v="03"/>
    <x v="2"/>
    <s v="Tillverkningsindustri"/>
    <s v="2012"/>
    <x v="17"/>
    <n v="177.21980544508099"/>
    <n v="117.72230484323499"/>
    <n v="28.296427483110101"/>
    <n v="2.3035863013875999"/>
    <n v="9.4684309016266308"/>
    <n v="248.45034930320799"/>
    <n v="28.367896263351199"/>
    <n v="2.2401339943081502"/>
    <n v="410.62368037888302"/>
    <n v="133.969317933441"/>
    <n v="21.9154407536092"/>
    <n v="11.8482326030542"/>
    <n v="32.5693054555393"/>
    <n v="58719.8411603196"/>
    <n v="0"/>
    <n v="0"/>
    <n v="24.5084414935986"/>
    <n v="345.53993356832802"/>
  </r>
  <r>
    <s v="03"/>
    <x v="2"/>
    <s v="Tillverkningsindustri"/>
    <s v="2012"/>
    <x v="18"/>
    <n v="176.077487422384"/>
    <n v="116.609240734778"/>
    <n v="26.834642249932301"/>
    <n v="2.2315405994386501"/>
    <n v="9.1055093579506607"/>
    <n v="246.093224077754"/>
    <n v="27.946967911269301"/>
    <n v="2.2119736293341599"/>
    <n v="410.408301733298"/>
    <n v="133.503561459991"/>
    <n v="21.501040117961001"/>
    <n v="11.566199928147"/>
    <n v="32.0986940044357"/>
    <n v="58719.8411603196"/>
    <n v="0"/>
    <n v="0"/>
    <n v="28.557614744168198"/>
    <n v="344.96986410599601"/>
  </r>
  <r>
    <s v="03"/>
    <x v="2"/>
    <s v="Tillverkningsindustri"/>
    <s v="2012"/>
    <x v="19"/>
    <n v="266.12992991753401"/>
    <n v="206.34751088911"/>
    <n v="36.670026701842197"/>
    <n v="2.9898455994720301"/>
    <n v="13.149134922549401"/>
    <n v="328.27336651957899"/>
    <n v="59.5643014880756"/>
    <n v="3.81208740752303"/>
    <n v="414.09559670876899"/>
    <n v="164.19472248740001"/>
    <n v="24.098337984780802"/>
    <n v="13.483565591365799"/>
    <n v="35.039061113282699"/>
    <n v="58719.8411603196"/>
    <n v="0"/>
    <n v="0"/>
    <n v="29.227484521802801"/>
    <n v="349.58780516945097"/>
  </r>
  <r>
    <s v="03"/>
    <x v="2"/>
    <s v="Tillverkningsindustri"/>
    <s v="2013"/>
    <x v="20"/>
    <n v="197.183157334453"/>
    <n v="138.04365182178799"/>
    <n v="38.948545218547899"/>
    <n v="2.9619428081629202"/>
    <n v="12.316448483816"/>
    <n v="254.39883633220001"/>
    <n v="42.3149818831792"/>
    <n v="2.6574888851324601"/>
    <n v="423.79647623948"/>
    <n v="145.04420708805901"/>
    <n v="23.261874967150799"/>
    <n v="12.4625689058233"/>
    <n v="34.209658702588797"/>
    <n v="58104.580855233296"/>
    <n v="0"/>
    <n v="0"/>
    <n v="26.541434381304501"/>
    <n v="302.82703829561399"/>
  </r>
  <r>
    <s v="03"/>
    <x v="2"/>
    <s v="Tillverkningsindustri"/>
    <s v="2013"/>
    <x v="21"/>
    <n v="162.45383368566499"/>
    <n v="103.478124753586"/>
    <n v="31.533718803843399"/>
    <n v="2.52099534144214"/>
    <n v="10.6398234157448"/>
    <n v="229.86223463469599"/>
    <n v="26.8689000046116"/>
    <n v="2.0466073663887001"/>
    <n v="422.24213894239102"/>
    <n v="142.575451325497"/>
    <n v="22.710334834159799"/>
    <n v="11.5738166438526"/>
    <n v="34.512322702619201"/>
    <n v="58104.580855233296"/>
    <n v="0"/>
    <n v="0"/>
    <n v="31.818280682478498"/>
    <n v="327.74361603994299"/>
  </r>
  <r>
    <s v="03"/>
    <x v="2"/>
    <s v="Tillverkningsindustri"/>
    <s v="2013"/>
    <x v="22"/>
    <n v="174.202122880676"/>
    <n v="115.19093907520799"/>
    <n v="33.385943913346203"/>
    <n v="2.65265440933028"/>
    <n v="10.6607241442861"/>
    <n v="239.47393173647001"/>
    <n v="29.670081361363199"/>
    <n v="2.2513828886423801"/>
    <n v="422.996158252246"/>
    <n v="145.20236305866601"/>
    <n v="22.872760944102598"/>
    <n v="11.7126073268248"/>
    <n v="34.654016557695002"/>
    <n v="58104.580855233296"/>
    <n v="0"/>
    <n v="0"/>
    <n v="34.628679298785798"/>
    <n v="327.80508801481301"/>
  </r>
  <r>
    <s v="03"/>
    <x v="2"/>
    <s v="Tillverkningsindustri"/>
    <s v="2013"/>
    <x v="23"/>
    <n v="249.03167281820001"/>
    <n v="189.88491684636901"/>
    <n v="35.852030621814897"/>
    <n v="2.98047585787624"/>
    <n v="12.399991376364801"/>
    <n v="296.19560732713899"/>
    <n v="52.022253818761001"/>
    <n v="3.4942079528373098"/>
    <n v="424.720202549595"/>
    <n v="159.81029656944199"/>
    <n v="23.441798341338298"/>
    <n v="12.2868037468309"/>
    <n v="35.040074024686902"/>
    <n v="58104.580855233296"/>
    <n v="0"/>
    <n v="0"/>
    <n v="35.1497211142959"/>
    <n v="320.29367782614401"/>
  </r>
  <r>
    <s v="03"/>
    <x v="2"/>
    <s v="Tillverkningsindustri"/>
    <s v="2014"/>
    <x v="24"/>
    <n v="191.11483729862599"/>
    <n v="130.281870741077"/>
    <n v="49.313062105307402"/>
    <n v="2.9890948193092601"/>
    <n v="12.163576391216401"/>
    <n v="231.38062434289299"/>
    <n v="34.393365686813901"/>
    <n v="2.6048869050586898"/>
    <n v="377.795201557854"/>
    <n v="137.800834602919"/>
    <n v="19.264348999399399"/>
    <n v="10.395771041865199"/>
    <n v="28.1457157942435"/>
    <n v="59799.994038049801"/>
    <n v="0"/>
    <n v="0"/>
    <n v="37.4250425193189"/>
    <n v="265.26164919551201"/>
  </r>
  <r>
    <s v="03"/>
    <x v="2"/>
    <s v="Tillverkningsindustri"/>
    <s v="2014"/>
    <x v="25"/>
    <n v="161.43923698388301"/>
    <n v="100.814548394909"/>
    <n v="36.886095311676897"/>
    <n v="2.4560718557141801"/>
    <n v="9.7697591333111493"/>
    <n v="212.582344955709"/>
    <n v="27.911554849995198"/>
    <n v="2.0204621096880802"/>
    <n v="375.844813393089"/>
    <n v="132.58388523977601"/>
    <n v="19.998638254010899"/>
    <n v="10.790801357094599"/>
    <n v="29.657591518310699"/>
    <n v="59799.994038049801"/>
    <n v="0"/>
    <n v="0"/>
    <n v="44.866550555499103"/>
    <n v="289.76846015181201"/>
  </r>
  <r>
    <s v="03"/>
    <x v="2"/>
    <s v="Tillverkningsindustri"/>
    <s v="2014"/>
    <x v="26"/>
    <n v="164.74192652772101"/>
    <n v="104.06841726058499"/>
    <n v="40.686800172541801"/>
    <n v="2.58497411748758"/>
    <n v="10.293386947294399"/>
    <n v="213.66986886864899"/>
    <n v="24.946076749759801"/>
    <n v="2.09207920296604"/>
    <n v="376.509224618286"/>
    <n v="136.41118580626801"/>
    <n v="19.1697060111014"/>
    <n v="9.9536138416420492"/>
    <n v="28.796650942090299"/>
    <n v="59799.994038049801"/>
    <n v="0"/>
    <n v="0"/>
    <n v="46.538162075832403"/>
    <n v="289.364041020287"/>
  </r>
  <r>
    <s v="03"/>
    <x v="2"/>
    <s v="Tillverkningsindustri"/>
    <s v="2014"/>
    <x v="27"/>
    <n v="239.661671784476"/>
    <n v="178.75181091317299"/>
    <n v="48.658993384690703"/>
    <n v="3.1325941277807501"/>
    <n v="13.551683427273099"/>
    <n v="274.40816963166202"/>
    <n v="51.4530565212646"/>
    <n v="3.4601545200201902"/>
    <n v="379.30656876371899"/>
    <n v="161.974576142681"/>
    <n v="20.447672852597499"/>
    <n v="10.8652312355444"/>
    <n v="30.2103052584627"/>
    <n v="59799.994038049801"/>
    <n v="0"/>
    <n v="0"/>
    <n v="44.107284383609297"/>
    <n v="291.03374797683"/>
  </r>
  <r>
    <s v="03"/>
    <x v="2"/>
    <s v="Tillverkningsindustri"/>
    <s v="2015"/>
    <x v="28"/>
    <n v="189.16067423178399"/>
    <n v="126.04839145064101"/>
    <n v="42.589924021168997"/>
    <n v="3.10514297642472"/>
    <n v="12.455291183158799"/>
    <n v="213.52668489836699"/>
    <n v="32.516403671868403"/>
    <n v="2.4962013912891599"/>
    <n v="362.87150931187301"/>
    <n v="135.335855078153"/>
    <n v="17.864183158019699"/>
    <n v="9.3246249547915401"/>
    <n v="26.8495933444378"/>
    <n v="62038.161740228803"/>
    <n v="0"/>
    <n v="0"/>
    <n v="41.373899603579197"/>
    <n v="260.862898472452"/>
  </r>
  <r>
    <s v="03"/>
    <x v="2"/>
    <s v="Tillverkningsindustri"/>
    <s v="2015"/>
    <x v="29"/>
    <n v="151.98196992975801"/>
    <n v="88.977898545640997"/>
    <n v="38.119458204305097"/>
    <n v="2.74239666515229"/>
    <n v="12.0237331639457"/>
    <n v="186.74713887296801"/>
    <n v="21.350070564093301"/>
    <n v="1.90941601245016"/>
    <n v="361.37303624315001"/>
    <n v="136.28590704628701"/>
    <n v="18.1731900908844"/>
    <n v="9.3489229370454208"/>
    <n v="27.645311341341099"/>
    <n v="62038.161740228803"/>
    <n v="0"/>
    <n v="0"/>
    <n v="53.170021583870003"/>
    <n v="277.023349862023"/>
  </r>
  <r>
    <s v="03"/>
    <x v="2"/>
    <s v="Tillverkningsindustri"/>
    <s v="2015"/>
    <x v="30"/>
    <n v="147.15900354354699"/>
    <n v="84.287803855958899"/>
    <n v="34.573498223190299"/>
    <n v="2.4535395852660402"/>
    <n v="10.0121413654183"/>
    <n v="177.87270837965801"/>
    <n v="17.470899110062799"/>
    <n v="1.76523722603217"/>
    <n v="360.28612131242699"/>
    <n v="126.529722877232"/>
    <n v="17.547664583968299"/>
    <n v="8.9973633734671399"/>
    <n v="26.858048702356399"/>
    <n v="62038.161740228803"/>
    <n v="0"/>
    <n v="0"/>
    <n v="62.7121417843437"/>
    <n v="273.68737497076501"/>
  </r>
  <r>
    <s v="03"/>
    <x v="2"/>
    <s v="Tillverkningsindustri"/>
    <s v="2015"/>
    <x v="31"/>
    <n v="205.84745658239501"/>
    <n v="142.726020157189"/>
    <n v="41.870072278032701"/>
    <n v="3.0541555018208699"/>
    <n v="13.2647670700945"/>
    <n v="226.44016756957299"/>
    <n v="34.132186326314098"/>
    <n v="2.8190551092027301"/>
    <n v="363.183189101925"/>
    <n v="149.99297868714399"/>
    <n v="18.14268449891"/>
    <n v="9.2611067575855994"/>
    <n v="27.6704445227946"/>
    <n v="62038.161740228803"/>
    <n v="0"/>
    <n v="0"/>
    <n v="56.373367798878299"/>
    <n v="277.453766582127"/>
  </r>
  <r>
    <s v="03"/>
    <x v="2"/>
    <s v="Tillverkningsindustri"/>
    <s v="2016"/>
    <x v="32"/>
    <n v="186.94127551201299"/>
    <n v="121.01225974660299"/>
    <n v="47.7212601372552"/>
    <n v="3.29872616404172"/>
    <n v="13.703905732598599"/>
    <n v="197.26204382154199"/>
    <n v="17.178531205052099"/>
    <n v="2.6012518730114298"/>
    <n v="386.48687916011102"/>
    <n v="132.443788211439"/>
    <n v="17.30510798793"/>
    <n v="9.0390522987914697"/>
    <n v="25.9426953389051"/>
    <n v="64776.710084318001"/>
    <n v="0"/>
    <n v="0"/>
    <n v="63.713935197689899"/>
    <n v="237.01079051171399"/>
  </r>
  <r>
    <s v="03"/>
    <x v="2"/>
    <s v="Tillverkningsindustri"/>
    <s v="2016"/>
    <x v="33"/>
    <n v="148.36255085833099"/>
    <n v="82.576220441141601"/>
    <n v="42.950544957731097"/>
    <n v="2.91861958512344"/>
    <n v="12.2054377037776"/>
    <n v="170.993926036895"/>
    <n v="15.3065556056986"/>
    <n v="1.8902083900593301"/>
    <n v="384.98793310801602"/>
    <n v="128.30465381942801"/>
    <n v="17.878216407897899"/>
    <n v="9.0468867871519105"/>
    <n v="27.3439110062628"/>
    <n v="64776.710084318001"/>
    <n v="0"/>
    <n v="0"/>
    <n v="72.394202079204305"/>
    <n v="261.48134913826499"/>
  </r>
  <r>
    <s v="03"/>
    <x v="2"/>
    <s v="Tillverkningsindustri"/>
    <s v="2016"/>
    <x v="34"/>
    <n v="161.00356289092201"/>
    <n v="95.163428360652304"/>
    <n v="44.461113501497202"/>
    <n v="3.1336333969271899"/>
    <n v="12.092061023506099"/>
    <n v="182.54105823564899"/>
    <n v="24.136620276170401"/>
    <n v="2.0602355237095602"/>
    <n v="386.11401957953302"/>
    <n v="130.92875749566599"/>
    <n v="18.2656089274195"/>
    <n v="9.2251652418382708"/>
    <n v="27.940233124017698"/>
    <n v="64776.710084318001"/>
    <n v="0"/>
    <n v="0"/>
    <n v="70.612561443729604"/>
    <n v="267.27502395665198"/>
  </r>
  <r>
    <s v="03"/>
    <x v="2"/>
    <s v="Tillverkningsindustri"/>
    <s v="2016"/>
    <x v="35"/>
    <n v="219.28124212111999"/>
    <n v="153.15995587462001"/>
    <n v="57.866391957496099"/>
    <n v="3.8605703381734999"/>
    <n v="15.253254837820201"/>
    <n v="231.60872711812701"/>
    <n v="52.4515918487145"/>
    <n v="3.1261127079293001"/>
    <n v="389.54704835754001"/>
    <n v="152.19793731362401"/>
    <n v="19.1888919682258"/>
    <n v="9.9063311509562197"/>
    <n v="28.9592123612574"/>
    <n v="64776.710084318001"/>
    <n v="0"/>
    <n v="0"/>
    <n v="77.097882366317506"/>
    <n v="267.19232937616903"/>
  </r>
  <r>
    <s v="03"/>
    <x v="2"/>
    <s v="Tillverkningsindustri"/>
    <s v="2017"/>
    <x v="36"/>
    <n v="167.59463076937101"/>
    <n v="102.66293099631901"/>
    <n v="58.509900684707297"/>
    <n v="3.7776400937857999"/>
    <n v="13.664758349015001"/>
    <n v="181.32956569540599"/>
    <n v="25.9828324770907"/>
    <n v="2.4132095670908602"/>
    <n v="390.02273918319901"/>
    <n v="119.452491993815"/>
    <n v="19.185273469815701"/>
    <n v="10.4438660597335"/>
    <n v="28.076013220082199"/>
    <n v="63650.869955669303"/>
    <n v="0"/>
    <n v="0"/>
    <n v="70.498488344910797"/>
    <n v="233.93579647997601"/>
  </r>
  <r>
    <s v="03"/>
    <x v="2"/>
    <s v="Tillverkningsindustri"/>
    <s v="2017"/>
    <x v="37"/>
    <n v="144.46096331001601"/>
    <n v="79.599305731744494"/>
    <n v="59.718790702444203"/>
    <n v="3.5280366795674301"/>
    <n v="13.525569419983499"/>
    <n v="164.11743887720101"/>
    <n v="17.989127117154698"/>
    <n v="2.0029105866024799"/>
    <n v="389.24773217957397"/>
    <n v="124.789443369803"/>
    <n v="18.108737706347299"/>
    <n v="8.9632758636054994"/>
    <n v="27.756098438499802"/>
    <n v="63650.869955669303"/>
    <n v="0"/>
    <n v="0"/>
    <n v="76.441591883043699"/>
    <n v="256.28578485515197"/>
  </r>
  <r>
    <s v="03"/>
    <x v="2"/>
    <s v="Tillverkningsindustri"/>
    <s v="2017"/>
    <x v="38"/>
    <n v="150.813472079935"/>
    <n v="85.977678621778296"/>
    <n v="53.0926969091147"/>
    <n v="3.4137507007128698"/>
    <n v="13.6834860014757"/>
    <n v="166.491936758647"/>
    <n v="21.603869211071999"/>
    <n v="2.0866477545784599"/>
    <n v="388.92807897780199"/>
    <n v="128.35711098015301"/>
    <n v="18.246411431735599"/>
    <n v="9.1568730472694106"/>
    <n v="27.847266233139699"/>
    <n v="63650.869955669303"/>
    <n v="0"/>
    <n v="0"/>
    <n v="79.053938961560505"/>
    <n v="255.645533782901"/>
  </r>
  <r>
    <s v="03"/>
    <x v="2"/>
    <s v="Tillverkningsindustri"/>
    <s v="2017"/>
    <x v="39"/>
    <n v="219.69616954055601"/>
    <n v="154.561188372689"/>
    <n v="64.975677604060493"/>
    <n v="4.2613121943006096"/>
    <n v="16.347197212515098"/>
    <n v="221.38748862321901"/>
    <n v="49.047447426125601"/>
    <n v="3.27947838604738"/>
    <n v="393.042067853736"/>
    <n v="146.884951828308"/>
    <n v="18.5220726515523"/>
    <n v="9.3317436764405599"/>
    <n v="28.020481020662999"/>
    <n v="63650.869955669303"/>
    <n v="0"/>
    <n v="0"/>
    <n v="86.652036197897502"/>
    <n v="250.44211810007101"/>
  </r>
  <r>
    <s v="03"/>
    <x v="2"/>
    <s v="Tillverkningsindustri"/>
    <s v="2018"/>
    <x v="40"/>
    <n v="163.63969259000501"/>
    <n v="100.201018132812"/>
    <n v="52.683100258140399"/>
    <n v="3.4405315897970801"/>
    <n v="14.209417382269899"/>
    <n v="164.514849517063"/>
    <n v="24.5764361104622"/>
    <n v="2.3692300944225102"/>
    <n v="377.28102952554502"/>
    <n v="113.636592640972"/>
    <n v="17.577641807600699"/>
    <n v="9.2055169568513406"/>
    <n v="26.298140925312602"/>
    <n v="62250.166653947497"/>
    <n v="0"/>
    <n v="0"/>
    <n v="70.674327964982197"/>
    <n v="212.775526004791"/>
  </r>
  <r>
    <s v="03"/>
    <x v="2"/>
    <s v="Tillverkningsindustri"/>
    <s v="2018"/>
    <x v="41"/>
    <n v="136.77390765359499"/>
    <n v="73.374328618782201"/>
    <n v="50.092692090680103"/>
    <n v="3.2290000627973598"/>
    <n v="14.8151471063619"/>
    <n v="145.37611986219599"/>
    <n v="19.007969766182399"/>
    <n v="1.9264598274312801"/>
    <n v="376.55235630679499"/>
    <n v="123.152289453694"/>
    <n v="17.5907257065472"/>
    <n v="8.47442668560379"/>
    <n v="27.393032092914499"/>
    <n v="62250.166653947497"/>
    <n v="0"/>
    <n v="0"/>
    <n v="86.632629228178502"/>
    <n v="241.017545233146"/>
  </r>
  <r>
    <s v="03"/>
    <x v="2"/>
    <s v="Tillverkningsindustri"/>
    <s v="2018"/>
    <x v="42"/>
    <n v="131.75090991839099"/>
    <n v="68.330305354213294"/>
    <n v="51.964941650957599"/>
    <n v="3.3497939979194999"/>
    <n v="14.422830554838599"/>
    <n v="141.53019001284599"/>
    <n v="15.610940076069999"/>
    <n v="1.8324746705555199"/>
    <n v="377.137439716046"/>
    <n v="120.49851027910201"/>
    <n v="17.218277436244701"/>
    <n v="8.092155556002"/>
    <n v="27.0240637462888"/>
    <n v="62250.166653947497"/>
    <n v="0"/>
    <n v="0"/>
    <n v="80.2533280214694"/>
    <n v="241.895649865872"/>
  </r>
  <r>
    <s v="03"/>
    <x v="2"/>
    <s v="Tillverkningsindustri"/>
    <s v="2018"/>
    <x v="43"/>
    <n v="217.752136203867"/>
    <n v="154.084753676682"/>
    <n v="58.533615151595598"/>
    <n v="3.9439069300078202"/>
    <n v="17.6134746978462"/>
    <n v="205.971999315348"/>
    <n v="43.906425925710202"/>
    <n v="3.3443899623051898"/>
    <n v="380.28583441545999"/>
    <n v="147.255885689678"/>
    <n v="17.780359253882601"/>
    <n v="8.7736249319157107"/>
    <n v="27.246105018820099"/>
    <n v="62250.166653947497"/>
    <n v="0"/>
    <n v="0"/>
    <n v="83.412851049438203"/>
    <n v="231.31083727945199"/>
  </r>
  <r>
    <s v="03"/>
    <x v="2"/>
    <s v="Tillverkningsindustri"/>
    <s v="2019"/>
    <x v="44"/>
    <n v="157.41610508724801"/>
    <n v="94.031665264415693"/>
    <n v="67.162903161805303"/>
    <n v="4.6049687742668599"/>
    <n v="20.401263488018799"/>
    <n v="156.68039670433299"/>
    <n v="30.669023295243299"/>
    <n v="2.5456042566932302"/>
    <n v="374.04682218188401"/>
    <n v="134.22341538924599"/>
    <n v="17.795396893312201"/>
    <n v="9.3326619097359504"/>
    <n v="26.1189865959917"/>
    <n v="61714.675550281798"/>
    <n v="0"/>
    <n v="0"/>
    <n v="64.5413895667307"/>
    <n v="209.06775768583901"/>
  </r>
  <r>
    <s v="03"/>
    <x v="2"/>
    <s v="Tillverkningsindustri"/>
    <s v="2019"/>
    <x v="45"/>
    <n v="140.70631240456601"/>
    <n v="77.815111336938699"/>
    <n v="48.375063994894703"/>
    <n v="3.2068673824021898"/>
    <n v="16.017624689433401"/>
    <n v="136.29344920592399"/>
    <n v="19.697220189676699"/>
    <n v="2.09689311420258"/>
    <n v="368.72103599560597"/>
    <n v="126.295027003106"/>
    <n v="17.375180061077401"/>
    <n v="8.6258722086437203"/>
    <n v="26.643840752617599"/>
    <n v="61714.675550281798"/>
    <n v="0"/>
    <n v="0"/>
    <n v="79.117007562723401"/>
    <n v="236.86825750323601"/>
  </r>
  <r>
    <s v="03"/>
    <x v="2"/>
    <s v="Tillverkningsindustri"/>
    <s v="2019"/>
    <x v="46"/>
    <n v="136.05637796295699"/>
    <n v="73.161492888189699"/>
    <n v="48.202194494829698"/>
    <n v="3.3086499304831101"/>
    <n v="15.1858972572231"/>
    <n v="132.50024578584799"/>
    <n v="16.847785183997001"/>
    <n v="1.9573455396298001"/>
    <n v="369.20974633935498"/>
    <n v="120.703341898822"/>
    <n v="16.699238995690799"/>
    <n v="7.9605770729218204"/>
    <n v="25.9682604568494"/>
    <n v="61714.675550281798"/>
    <n v="0"/>
    <n v="0"/>
    <n v="73.277591519647501"/>
    <n v="237.81821567357099"/>
  </r>
  <r>
    <s v="03"/>
    <x v="2"/>
    <s v="Tillverkningsindustri"/>
    <s v="2019"/>
    <x v="47"/>
    <n v="196.42991513156699"/>
    <n v="133.24104846914099"/>
    <n v="57.744788537401298"/>
    <n v="4.0288317988898497"/>
    <n v="18.8692327047474"/>
    <n v="179.18188791182399"/>
    <n v="45.6804999533109"/>
    <n v="3.1044173184201602"/>
    <n v="372.53383936728699"/>
    <n v="146.03770318488401"/>
    <n v="17.897074279520201"/>
    <n v="9.1855508250893898"/>
    <n v="26.863828902721099"/>
    <n v="61714.675550281798"/>
    <n v="0"/>
    <n v="0"/>
    <n v="76.131498444780206"/>
    <n v="227.28477150732601"/>
  </r>
  <r>
    <s v="03"/>
    <x v="2"/>
    <s v="Tillverkningsindustri"/>
    <s v="2020"/>
    <x v="48"/>
    <n v="165.501914237313"/>
    <n v="101.86106018220001"/>
    <n v="85.307758745746099"/>
    <n v="5.44610590973197"/>
    <n v="24.163700420031098"/>
    <n v="167.54513778966501"/>
    <n v="40.7824367740577"/>
    <n v="3.0661727906374501"/>
    <n v="383.16995122949402"/>
    <n v="156.15042644853"/>
    <n v="18.735880677981001"/>
    <n v="10.0951119562584"/>
    <n v="27.013494377594199"/>
    <n v="61634.6491330145"/>
    <n v="0"/>
    <n v="0"/>
    <n v="77.031255789561897"/>
    <n v="206.94534763607501"/>
  </r>
  <r>
    <s v="03"/>
    <x v="2"/>
    <s v="Tillverkningsindustri"/>
    <s v="2020"/>
    <x v="49"/>
    <n v="123.776759512007"/>
    <n v="60.521119437494697"/>
    <n v="75.195019321417902"/>
    <n v="4.4698080351259799"/>
    <n v="19.646020283241501"/>
    <n v="128.44434634750701"/>
    <n v="22.929116649709901"/>
    <n v="2.0793913114437799"/>
    <n v="378.54770524168401"/>
    <n v="125.41303733834501"/>
    <n v="17.851290438268101"/>
    <n v="9.51937308474389"/>
    <n v="26.054581629281302"/>
    <n v="61634.6491330145"/>
    <n v="0"/>
    <n v="0"/>
    <n v="76.313193826694004"/>
    <n v="207.12513833121099"/>
  </r>
  <r>
    <s v="03"/>
    <x v="2"/>
    <s v="Tillverkningsindustri"/>
    <s v="2020"/>
    <x v="50"/>
    <n v="131.096035415552"/>
    <n v="67.687560542559595"/>
    <n v="77.561494191692205"/>
    <n v="4.8460319308121198"/>
    <n v="21.543715501901598"/>
    <n v="139.03635498303501"/>
    <n v="30.123224902033201"/>
    <n v="2.2996613484541899"/>
    <n v="380.36556663359602"/>
    <n v="140.70768859849301"/>
    <n v="19.315839834792101"/>
    <n v="10.4461279743463"/>
    <n v="27.9811081067019"/>
    <n v="61634.6491330145"/>
    <n v="0"/>
    <n v="0"/>
    <n v="75.741817833282397"/>
    <n v="219.670665636688"/>
  </r>
  <r>
    <s v="03"/>
    <x v="2"/>
    <s v="Tillverkningsindustri"/>
    <s v="2020"/>
    <x v="51"/>
    <n v="200.06088976501499"/>
    <n v="136.26953105492601"/>
    <n v="87.4099923142617"/>
    <n v="5.7781352549348499"/>
    <n v="26.396446080641901"/>
    <n v="203.64583999814101"/>
    <n v="52.328073721859603"/>
    <n v="3.8819212749155101"/>
    <n v="385.11547096240997"/>
    <n v="181.48793348778099"/>
    <n v="20.719911492938099"/>
    <n v="11.3976126801559"/>
    <n v="29.644488188911801"/>
    <n v="61634.6491330145"/>
    <n v="0"/>
    <n v="0"/>
    <n v="60.870368147098503"/>
    <n v="222.21571321096999"/>
  </r>
  <r>
    <s v="03"/>
    <x v="2"/>
    <s v="Tillverkningsindustri"/>
    <s v="2021"/>
    <x v="52"/>
    <n v="146.857400341888"/>
    <n v="84.432608964647102"/>
    <n v="74.764328916562604"/>
    <n v="4.6465831600995502"/>
    <n v="21.2559663107719"/>
    <n v="140.941040156074"/>
    <n v="37.772353018720302"/>
    <n v="2.6062712518638702"/>
    <n v="372.93513634072099"/>
    <n v="130.20908027532101"/>
    <n v="16.676301782425"/>
    <n v="9.0908335753048402"/>
    <n v="23.9028796196068"/>
    <n v="60725.943978933799"/>
    <n v="0"/>
    <n v="0"/>
    <n v="65.5991841982907"/>
    <n v="187.83600951998301"/>
  </r>
  <r>
    <s v="03"/>
    <x v="2"/>
    <s v="Tillverkningsindustri"/>
    <s v="2021"/>
    <x v="53"/>
    <n v="112.71185598512"/>
    <n v="50.490542347024601"/>
    <n v="68.945335526784007"/>
    <n v="4.1008571135812604"/>
    <n v="19.153811424418201"/>
    <n v="113.959753347759"/>
    <n v="21.141553834571901"/>
    <n v="1.90330658315395"/>
    <n v="370.586312460312"/>
    <n v="120.427647741843"/>
    <n v="17.185801296482602"/>
    <n v="8.9279053837203008"/>
    <n v="25.417554294778999"/>
    <n v="60725.943978933799"/>
    <n v="0"/>
    <n v="0"/>
    <n v="66.700935723440196"/>
    <n v="216.97861032336499"/>
  </r>
  <r>
    <s v="03"/>
    <x v="2"/>
    <s v="Tillverkningsindustri"/>
    <s v="2021"/>
    <x v="54"/>
    <n v="116.519897235649"/>
    <n v="54.252187622161202"/>
    <n v="68.879394807149197"/>
    <n v="4.2879926760587601"/>
    <n v="19.0397061149778"/>
    <n v="114.980904887672"/>
    <n v="20.2922832891865"/>
    <n v="1.92885282333275"/>
    <n v="371.57640828769001"/>
    <n v="120.88237422085901"/>
    <n v="16.2756228851065"/>
    <n v="8.2113558276865994"/>
    <n v="24.292855242105801"/>
    <n v="60725.943978933799"/>
    <n v="0"/>
    <n v="0"/>
    <n v="77.682826561569897"/>
    <n v="213.26024451378001"/>
  </r>
  <r>
    <s v="03"/>
    <x v="2"/>
    <s v="Tillverkningsindustri"/>
    <s v="2021"/>
    <x v="55"/>
    <n v="182.608018984132"/>
    <n v="120.029844721987"/>
    <n v="75.841632765896193"/>
    <n v="4.8292313062911196"/>
    <n v="25.005292245209102"/>
    <n v="169.63759656849601"/>
    <n v="48.0363564644828"/>
    <n v="3.4026478403305802"/>
    <n v="374.59418612835901"/>
    <n v="167.30054993104901"/>
    <n v="16.751151406624501"/>
    <n v="8.7688648099413893"/>
    <n v="24.5137862579673"/>
    <n v="60725.943978933799"/>
    <n v="0"/>
    <n v="0"/>
    <n v="77.481845835143204"/>
    <n v="203.20734257189801"/>
  </r>
  <r>
    <s v="03"/>
    <x v="2"/>
    <s v="Tillverkningsindustri"/>
    <s v="2022"/>
    <x v="56"/>
    <n v="138.56778586623"/>
    <n v="79.201881790137193"/>
    <n v="72.828612734089504"/>
    <n v="4.31306268524175"/>
    <n v="20.207054815042799"/>
    <n v="129.14169672080001"/>
    <n v="27.342980217908401"/>
    <n v="2.4524643972112501"/>
    <n v="372.38013275338699"/>
    <n v="123.302238506051"/>
    <n v="14.6690770828432"/>
    <n v="7.6832576690985901"/>
    <n v="21.411594745770699"/>
    <n v="60725.943978933698"/>
    <n v="0"/>
    <n v="0"/>
    <n v="71.825893070741103"/>
    <n v="176.36214314538501"/>
  </r>
  <r>
    <s v="03"/>
    <x v="2"/>
    <s v="Tillverkningsindustri"/>
    <s v="2022"/>
    <x v="57"/>
    <n v="103.673529607277"/>
    <n v="44.591301456137401"/>
    <n v="64.912643363465406"/>
    <n v="3.4997983471593499"/>
    <n v="17.9175080788978"/>
    <n v="96.966703927088403"/>
    <n v="15.445633008592999"/>
    <n v="1.70454422848981"/>
    <n v="380.00853787851599"/>
    <n v="107.721240044136"/>
    <n v="13.803616876838801"/>
    <n v="7.1204601954417299"/>
    <n v="20.455830066297398"/>
    <n v="60725.943978933698"/>
    <n v="0"/>
    <n v="0"/>
    <n v="84.446864921282298"/>
    <n v="177.33809029730099"/>
  </r>
  <r>
    <s v="03"/>
    <x v="2"/>
    <s v="Tillverkningsindustri"/>
    <s v="2022"/>
    <x v="58"/>
    <n v="109.46989110595"/>
    <n v="50.2196633524105"/>
    <n v="70.641457760923004"/>
    <n v="4.1025066313158902"/>
    <n v="17.949965812290198"/>
    <n v="106.615555214152"/>
    <n v="19.284439091314098"/>
    <n v="1.8319908414830299"/>
    <n v="362.14515961920199"/>
    <n v="107.562524911533"/>
    <n v="14.6238852791314"/>
    <n v="7.6850069536842298"/>
    <n v="21.3307479180597"/>
    <n v="60725.943978933698"/>
    <n v="0"/>
    <n v="0"/>
    <n v="86.136055415853406"/>
    <n v="178.580882026235"/>
  </r>
  <r>
    <s v="03"/>
    <x v="2"/>
    <s v="Tillverkningsindustri"/>
    <s v="2022"/>
    <x v="59"/>
    <n v="164.06315228303001"/>
    <n v="104.274274743693"/>
    <n v="79.3677819682745"/>
    <n v="5.1916124354985103"/>
    <n v="26.863217829915001"/>
    <n v="160.550710306664"/>
    <n v="62.865952412213304"/>
    <n v="3.03386774920844"/>
    <n v="365.84404302931699"/>
    <n v="164.41982810726199"/>
    <n v="16.765631560537098"/>
    <n v="9.0431369073340804"/>
    <n v="23.714842625081399"/>
    <n v="60725.943978933698"/>
    <n v="0"/>
    <n v="0"/>
    <n v="78.337721169086805"/>
    <n v="181.293832843952"/>
  </r>
  <r>
    <s v="03"/>
    <x v="2"/>
    <s v="Tillverkningsindustri"/>
    <s v="2023"/>
    <x v="60"/>
    <n v="121.557529853624"/>
    <n v="63.766911409977702"/>
    <n v="73.778105873667698"/>
    <n v="3.27974445130002"/>
    <n v="14.1309189977756"/>
    <n v="120.407258293062"/>
    <n v="19.911941612161801"/>
    <n v="1.9922127325599199"/>
    <n v="361.15035641300801"/>
    <n v="91.002084932126607"/>
    <n v="14.4419750393723"/>
    <n v="7.9045284461813798"/>
    <n v="20.972431200654501"/>
    <n v="59534.404783831997"/>
    <n v="0"/>
    <n v="0"/>
    <n v="78.322733355629893"/>
    <n v="173.39156169359799"/>
  </r>
  <r>
    <s v="04"/>
    <x v="3"/>
    <s v="Tillverkningsindustri"/>
    <s v="2008"/>
    <x v="0"/>
    <n v="14.766243416823301"/>
    <n v="14.5954589696971"/>
    <n v="2.3486999848853999E-2"/>
    <n v="0.13638290818830001"/>
    <n v="0.51544998356984695"/>
    <n v="26.662728244344201"/>
    <n v="5.4652697096948497"/>
    <n v="0.74226852618765604"/>
    <n v="12.314190232674299"/>
    <n v="33.622888473476998"/>
    <n v="3.8018728554565202"/>
    <n v="1.6714426161926701"/>
    <n v="6.21161956814574"/>
    <n v="120.210376916333"/>
    <n v="0"/>
    <n v="0"/>
    <n v="0.31111547639018899"/>
    <n v="49.088107395185702"/>
  </r>
  <r>
    <s v="04"/>
    <x v="3"/>
    <s v="Tillverkningsindustri"/>
    <s v="2008"/>
    <x v="1"/>
    <n v="13.9425345724873"/>
    <n v="13.7714721025828"/>
    <n v="8.1118652671457597E-2"/>
    <n v="0.1362859898828"/>
    <n v="0.52629663104376401"/>
    <n v="27.0038823726508"/>
    <n v="4.3345246462816602"/>
    <n v="0.81011259716863204"/>
    <n v="12.951426810594"/>
    <n v="37.771310038218502"/>
    <n v="4.00640699395138"/>
    <n v="1.68226299914778"/>
    <n v="6.6709980108489502"/>
    <n v="120.210376916333"/>
    <n v="0"/>
    <n v="0"/>
    <n v="1.0735553205617101"/>
    <n v="55.1874010835853"/>
  </r>
  <r>
    <s v="04"/>
    <x v="3"/>
    <s v="Tillverkningsindustri"/>
    <s v="2008"/>
    <x v="2"/>
    <n v="11.417299267960599"/>
    <n v="11.2523313063139"/>
    <n v="8.3485485441079393E-2"/>
    <n v="0.117384345478177"/>
    <n v="0.487526184952562"/>
    <n v="23.727314249272801"/>
    <n v="3.03642551635786"/>
    <n v="0.795076696914231"/>
    <n v="12.9493544980969"/>
    <n v="38.044422463239698"/>
    <n v="3.73718950657253"/>
    <n v="1.5202641051793999"/>
    <n v="6.2937059270591797"/>
    <n v="120.210376916333"/>
    <n v="0"/>
    <n v="0"/>
    <n v="1.1049267912198899"/>
    <n v="54.804268292015898"/>
  </r>
  <r>
    <s v="04"/>
    <x v="3"/>
    <s v="Tillverkningsindustri"/>
    <s v="2008"/>
    <x v="3"/>
    <n v="14.2108198131496"/>
    <n v="14.0403320643419"/>
    <n v="8.6584470726222204E-2"/>
    <n v="0.13531107546555499"/>
    <n v="0.51499774617830996"/>
    <n v="26.922994791570702"/>
    <n v="5.0232265390823096"/>
    <n v="0.75566654416863399"/>
    <n v="12.5507517882538"/>
    <n v="34.885499358318"/>
    <n v="4.0261084154003504"/>
    <n v="1.7250811670638"/>
    <n v="6.6422431280954299"/>
    <n v="120.210376916333"/>
    <n v="0"/>
    <n v="0"/>
    <n v="1.14578748510785"/>
    <n v="52.251317177936102"/>
  </r>
  <r>
    <s v="04"/>
    <x v="3"/>
    <s v="Tillverkningsindustri"/>
    <s v="2009"/>
    <x v="4"/>
    <n v="14.883481898894001"/>
    <n v="14.717124910646399"/>
    <n v="8.0906416275327006E-2"/>
    <n v="0.12932601429707999"/>
    <n v="0.47779958578510001"/>
    <n v="25.919470273750498"/>
    <n v="4.98037434723134"/>
    <n v="0.67364653753711601"/>
    <n v="9.7688990440494603"/>
    <n v="29.994293006802199"/>
    <n v="3.6834265432684501"/>
    <n v="1.59411449473094"/>
    <n v="6.05155054501168"/>
    <n v="118.70720605685"/>
    <n v="0"/>
    <n v="0"/>
    <n v="1.07064209634977"/>
    <n v="48.277114807165603"/>
  </r>
  <r>
    <s v="04"/>
    <x v="3"/>
    <s v="Tillverkningsindustri"/>
    <s v="2009"/>
    <x v="5"/>
    <n v="12.3710095949123"/>
    <n v="12.2062062585362"/>
    <n v="9.7765692723535594E-2"/>
    <n v="0.12539727199193301"/>
    <n v="0.45949475862073302"/>
    <n v="24.549593038551201"/>
    <n v="3.91448356276759"/>
    <n v="0.71714879699470302"/>
    <n v="10.365863968533199"/>
    <n v="33.839605586033201"/>
    <n v="3.7993414155133198"/>
    <n v="1.5753164547971901"/>
    <n v="6.3502176450516803"/>
    <n v="118.70720605685"/>
    <n v="0"/>
    <n v="0"/>
    <n v="1.2938106947399599"/>
    <n v="54.17818027605"/>
  </r>
  <r>
    <s v="04"/>
    <x v="3"/>
    <s v="Tillverkningsindustri"/>
    <s v="2009"/>
    <x v="6"/>
    <n v="9.4634238403006705"/>
    <n v="9.3046659948215904"/>
    <n v="9.0985507985227004E-2"/>
    <n v="0.10743904276256"/>
    <n v="0.41354618179098701"/>
    <n v="21.404653753658401"/>
    <n v="2.4196042480506099"/>
    <n v="0.69703414874394398"/>
    <n v="10.4201062164587"/>
    <n v="34.243357810618498"/>
    <n v="3.6355319071341099"/>
    <n v="1.4380455590365899"/>
    <n v="6.1793692636159303"/>
    <n v="118.70720605685"/>
    <n v="0"/>
    <n v="0"/>
    <n v="1.20417066427764"/>
    <n v="55.039960170135998"/>
  </r>
  <r>
    <s v="04"/>
    <x v="3"/>
    <s v="Tillverkningsindustri"/>
    <s v="2009"/>
    <x v="7"/>
    <n v="12.668688319393301"/>
    <n v="12.504845924349601"/>
    <n v="8.9896706772518403E-2"/>
    <n v="0.12452671334602999"/>
    <n v="0.43341464107745997"/>
    <n v="24.8145778176189"/>
    <n v="3.7127300918372002"/>
    <n v="0.65568136229004503"/>
    <n v="9.9498954845965404"/>
    <n v="30.750720872881899"/>
    <n v="3.8283083136726801"/>
    <n v="1.57177389340143"/>
    <n v="6.425056890344"/>
    <n v="118.70720605685"/>
    <n v="0"/>
    <n v="0"/>
    <n v="1.18967087449524"/>
    <n v="51.772267285023503"/>
  </r>
  <r>
    <s v="04"/>
    <x v="3"/>
    <s v="Tillverkningsindustri"/>
    <s v="2010"/>
    <x v="8"/>
    <n v="14.369363084568599"/>
    <n v="14.213381904518201"/>
    <n v="0.11860602183097201"/>
    <n v="0.132276462572606"/>
    <n v="0.43016440202963502"/>
    <n v="25.003110957495998"/>
    <n v="4.3801037635632696"/>
    <n v="0.59877769912748302"/>
    <n v="9.7406255030723194"/>
    <n v="26.607167972528401"/>
    <n v="3.3557836024579801"/>
    <n v="1.45129814350257"/>
    <n v="5.5200504583256196"/>
    <n v="108.88331421189299"/>
    <n v="0"/>
    <n v="0"/>
    <n v="1.23134185176924"/>
    <n v="47.085597709085398"/>
  </r>
  <r>
    <s v="04"/>
    <x v="3"/>
    <s v="Tillverkningsindustri"/>
    <s v="2010"/>
    <x v="9"/>
    <n v="12.2150804478159"/>
    <n v="12.0635499016491"/>
    <n v="0.10894203592407201"/>
    <n v="0.118123823338922"/>
    <n v="0.40515781321755001"/>
    <n v="23.331861384411901"/>
    <n v="3.3792633982773301"/>
    <n v="0.63364677020691396"/>
    <n v="10.1687603738256"/>
    <n v="29.6072498944804"/>
    <n v="3.4280123692632198"/>
    <n v="1.4229889846599699"/>
    <n v="5.7307930706645998"/>
    <n v="108.88331421189299"/>
    <n v="0"/>
    <n v="0"/>
    <n v="1.3257467263873499"/>
    <n v="51.986502468511802"/>
  </r>
  <r>
    <s v="04"/>
    <x v="3"/>
    <s v="Tillverkningsindustri"/>
    <s v="2010"/>
    <x v="10"/>
    <n v="9.7763585931382195"/>
    <n v="9.6287826127973108"/>
    <n v="0.107180747638929"/>
    <n v="0.107103828409953"/>
    <n v="0.36821970001350202"/>
    <n v="21.060314664430901"/>
    <n v="2.3703282881171401"/>
    <n v="0.62651582909415904"/>
    <n v="10.303360082457299"/>
    <n v="30.493178689475599"/>
    <n v="3.3467639187668401"/>
    <n v="1.34671527020784"/>
    <n v="5.6641224230889904"/>
    <n v="108.88331421189299"/>
    <n v="0"/>
    <n v="0"/>
    <n v="1.36875067659997"/>
    <n v="53.513818784287999"/>
  </r>
  <r>
    <s v="04"/>
    <x v="3"/>
    <s v="Tillverkningsindustri"/>
    <s v="2010"/>
    <x v="11"/>
    <n v="13.8169196356573"/>
    <n v="13.6604376405609"/>
    <n v="0.132632287589218"/>
    <n v="0.134938477827176"/>
    <n v="0.42285658072502802"/>
    <n v="25.7855558783601"/>
    <n v="3.9548526965381301"/>
    <n v="0.60807347612696205"/>
    <n v="9.9987012542366909"/>
    <n v="27.948782781513099"/>
    <n v="3.6898071510747599"/>
    <n v="1.5438451149819401"/>
    <n v="6.14777865815726"/>
    <n v="108.88331421189299"/>
    <n v="0"/>
    <n v="0"/>
    <n v="1.47474248925816"/>
    <n v="51.887865928731898"/>
  </r>
  <r>
    <s v="04"/>
    <x v="3"/>
    <s v="Tillverkningsindustri"/>
    <s v="2011"/>
    <x v="12"/>
    <n v="13.4763379974233"/>
    <n v="13.3359896656935"/>
    <n v="0.136494848782441"/>
    <n v="0.129193575615903"/>
    <n v="0.39759829051392198"/>
    <n v="23.885637916847301"/>
    <n v="4.0010170567764103"/>
    <n v="0.52667779884140298"/>
    <n v="10.616679679615"/>
    <n v="24.2966201240793"/>
    <n v="3.7055152708827799"/>
    <n v="1.46960974338657"/>
    <n v="6.2861431100056704"/>
    <n v="94.9792820571802"/>
    <n v="0"/>
    <n v="0"/>
    <n v="1.5752955546618601"/>
    <n v="47.147069561912701"/>
  </r>
  <r>
    <s v="04"/>
    <x v="3"/>
    <s v="Tillverkningsindustri"/>
    <s v="2011"/>
    <x v="13"/>
    <n v="11.170316599089301"/>
    <n v="11.0347597641689"/>
    <n v="0.13649233164883401"/>
    <n v="0.114423395052937"/>
    <n v="0.36626261336584698"/>
    <n v="22.110591676862299"/>
    <n v="2.95037390139432"/>
    <n v="0.552971828818414"/>
    <n v="11.020021973737499"/>
    <n v="27.134477666041398"/>
    <n v="3.8266470386344298"/>
    <n v="1.4503023255998599"/>
    <n v="6.59470296791471"/>
    <n v="94.9792820571802"/>
    <n v="0"/>
    <n v="0"/>
    <n v="1.76291394513309"/>
    <n v="52.446873887364397"/>
  </r>
  <r>
    <s v="04"/>
    <x v="3"/>
    <s v="Tillverkningsindustri"/>
    <s v="2011"/>
    <x v="14"/>
    <n v="9.3779162478908997"/>
    <n v="9.2458316421461895"/>
    <n v="0.14144892576933699"/>
    <n v="0.104911621491655"/>
    <n v="0.33227657115153297"/>
    <n v="20.336925790799"/>
    <n v="2.0712032052541902"/>
    <n v="0.53552181668824805"/>
    <n v="11.0252265915015"/>
    <n v="27.153626275685301"/>
    <n v="3.7350820600366799"/>
    <n v="1.3771483763207"/>
    <n v="6.5000368251774701"/>
    <n v="94.9792820571802"/>
    <n v="0"/>
    <n v="0"/>
    <n v="1.87333046449828"/>
    <n v="52.849678120651802"/>
  </r>
  <r>
    <s v="04"/>
    <x v="3"/>
    <s v="Tillverkningsindustri"/>
    <s v="2011"/>
    <x v="15"/>
    <n v="11.294245017141"/>
    <n v="11.1580392793638"/>
    <n v="0.152655316130098"/>
    <n v="0.118257548521643"/>
    <n v="0.35315019149026"/>
    <n v="22.282200990120501"/>
    <n v="2.9287612419292901"/>
    <n v="0.50150067655883002"/>
    <n v="10.6733309979103"/>
    <n v="24.4750152531665"/>
    <n v="3.83188304274042"/>
    <n v="1.4540850685221201"/>
    <n v="6.6015074551141897"/>
    <n v="94.9792820571802"/>
    <n v="0"/>
    <n v="0"/>
    <n v="1.8909039744901399"/>
    <n v="49.735538381009803"/>
  </r>
  <r>
    <s v="04"/>
    <x v="3"/>
    <s v="Tillverkningsindustri"/>
    <s v="2012"/>
    <x v="16"/>
    <n v="12.0255294783303"/>
    <n v="11.8932530485929"/>
    <n v="4.1905520509145298"/>
    <n v="0.13525907099728099"/>
    <n v="0.517803407177026"/>
    <n v="24.220033988965898"/>
    <n v="3.8418975564925502"/>
    <n v="1.54326805887623"/>
    <n v="12.323078469914"/>
    <n v="40.923677466235702"/>
    <n v="3.3062781107585799"/>
    <n v="1.3632123301365699"/>
    <n v="5.5246170554586103"/>
    <n v="81.934280522207402"/>
    <n v="0"/>
    <n v="0"/>
    <n v="58.660106969328297"/>
    <n v="44.093872473330997"/>
  </r>
  <r>
    <s v="04"/>
    <x v="3"/>
    <s v="Tillverkningsindustri"/>
    <s v="2012"/>
    <x v="17"/>
    <n v="10.4726416154326"/>
    <n v="10.341895136590001"/>
    <n v="5.5298312992881398"/>
    <n v="0.12640947624575"/>
    <n v="0.546917396973161"/>
    <n v="23.5369726310375"/>
    <n v="2.99740879864004"/>
    <n v="1.9044007971875201"/>
    <n v="13.240023093054299"/>
    <n v="49.0428502154626"/>
    <n v="3.2977777282518801"/>
    <n v="1.3217914032843501"/>
    <n v="5.5759202715874299"/>
    <n v="81.934280522207402"/>
    <n v="0"/>
    <n v="0"/>
    <n v="77.671710688379804"/>
    <n v="46.898258410684299"/>
  </r>
  <r>
    <s v="04"/>
    <x v="3"/>
    <s v="Tillverkningsindustri"/>
    <s v="2012"/>
    <x v="18"/>
    <n v="8.72311769643097"/>
    <n v="8.5961308355473403"/>
    <n v="5.4215108023932101"/>
    <n v="0.11613120867939"/>
    <n v="0.50992178790639298"/>
    <n v="21.704443968512798"/>
    <n v="2.2854818290513799"/>
    <n v="1.85933446574025"/>
    <n v="13.186088618731"/>
    <n v="48.626714737078302"/>
    <n v="3.2166444587648502"/>
    <n v="1.2603309959336899"/>
    <n v="5.4854665099999398"/>
    <n v="81.934280522207402"/>
    <n v="0"/>
    <n v="0"/>
    <n v="76.200241508527697"/>
    <n v="47.497403676529103"/>
  </r>
  <r>
    <s v="04"/>
    <x v="3"/>
    <s v="Tillverkningsindustri"/>
    <s v="2012"/>
    <x v="19"/>
    <n v="10.7989596318171"/>
    <n v="10.6680030608726"/>
    <n v="4.2132858848293999"/>
    <n v="0.13328272293487101"/>
    <n v="0.48937031587735202"/>
    <n v="23.6445470129967"/>
    <n v="3.4326006402568598"/>
    <n v="1.5104197488220701"/>
    <n v="12.3195196691878"/>
    <n v="40.657394487154399"/>
    <n v="3.3893619639013699"/>
    <n v="1.3686305971896"/>
    <n v="5.7099093002683503"/>
    <n v="81.934280522207402"/>
    <n v="0"/>
    <n v="0"/>
    <n v="58.977542043186403"/>
    <n v="45.578757113178099"/>
  </r>
  <r>
    <s v="04"/>
    <x v="3"/>
    <s v="Tillverkningsindustri"/>
    <s v="2013"/>
    <x v="20"/>
    <n v="12.125726065756901"/>
    <n v="11.998428241535301"/>
    <n v="0.72770049324378705"/>
    <n v="0.150071299898794"/>
    <n v="0.42507559280983997"/>
    <n v="21.9859815632582"/>
    <n v="3.56981931953145"/>
    <n v="0.42695651060102702"/>
    <n v="8.50797647410133"/>
    <n v="19.7485436257119"/>
    <n v="3.4002908644393299"/>
    <n v="1.3270040751641501"/>
    <n v="5.7866067757576101"/>
    <n v="75.626813149732399"/>
    <n v="0"/>
    <n v="0"/>
    <n v="2.43974554533647"/>
    <n v="40.227990463972901"/>
  </r>
  <r>
    <s v="04"/>
    <x v="3"/>
    <s v="Tillverkningsindustri"/>
    <s v="2013"/>
    <x v="21"/>
    <n v="9.3230978151072801"/>
    <n v="9.1988828676511307"/>
    <n v="0.726088256794994"/>
    <n v="0.13846391043280001"/>
    <n v="0.42482850149006801"/>
    <n v="19.899810820804198"/>
    <n v="2.3539423796260301"/>
    <n v="0.43374363506119601"/>
    <n v="8.7360213636794803"/>
    <n v="21.8179974239461"/>
    <n v="3.5158944484774199"/>
    <n v="1.30302093681397"/>
    <n v="6.0897102264891698"/>
    <n v="75.626813149732399"/>
    <n v="0"/>
    <n v="0"/>
    <n v="2.9268946468971899"/>
    <n v="44.669407126380001"/>
  </r>
  <r>
    <s v="04"/>
    <x v="3"/>
    <s v="Tillverkningsindustri"/>
    <s v="2013"/>
    <x v="22"/>
    <n v="7.6128585123730996"/>
    <n v="7.4933117735907899"/>
    <n v="0.64029432805778197"/>
    <n v="0.126347801180029"/>
    <n v="0.37277708285212902"/>
    <n v="18.356552598744798"/>
    <n v="1.8411883735175301"/>
    <n v="0.42244548625540301"/>
    <n v="8.7514391902071793"/>
    <n v="21.9931700904603"/>
    <n v="3.4519116005331298"/>
    <n v="1.2549561371392901"/>
    <n v="6.0206749717140102"/>
    <n v="75.626813149732399"/>
    <n v="0"/>
    <n v="0"/>
    <n v="3.1865889923898001"/>
    <n v="45.389886764627498"/>
  </r>
  <r>
    <s v="04"/>
    <x v="3"/>
    <s v="Tillverkningsindustri"/>
    <s v="2013"/>
    <x v="23"/>
    <n v="9.8857325390871296"/>
    <n v="9.7572379900557493"/>
    <n v="0.90933424426748599"/>
    <n v="0.150627596243673"/>
    <n v="0.46255081703858603"/>
    <n v="20.504876019212599"/>
    <n v="2.6328280955361398"/>
    <n v="0.40921378868473501"/>
    <n v="8.5917099211454406"/>
    <n v="20.4188078088883"/>
    <n v="3.49485770897099"/>
    <n v="1.3143762962746"/>
    <n v="6.02116591360614"/>
    <n v="75.626813149732399"/>
    <n v="0"/>
    <n v="0"/>
    <n v="3.2321218396309499"/>
    <n v="42.321158716473498"/>
  </r>
  <r>
    <s v="04"/>
    <x v="3"/>
    <s v="Tillverkningsindustri"/>
    <s v="2014"/>
    <x v="24"/>
    <n v="10.205013702487101"/>
    <n v="10.077576737289601"/>
    <n v="1.2065349147443301"/>
    <n v="0.160441965126909"/>
    <n v="0.50403334942410405"/>
    <n v="19.413028976917001"/>
    <n v="2.4417654267927298"/>
    <n v="0.37565726899176499"/>
    <n v="9.3874527370512002"/>
    <n v="19.0016727384806"/>
    <n v="2.9172613368053701"/>
    <n v="1.1293167236103701"/>
    <n v="4.96568559196559"/>
    <n v="70.806910654975496"/>
    <n v="0"/>
    <n v="0"/>
    <n v="3.6790592131155599"/>
    <n v="37.3587197999015"/>
  </r>
  <r>
    <s v="04"/>
    <x v="3"/>
    <s v="Tillverkningsindustri"/>
    <s v="2014"/>
    <x v="25"/>
    <n v="8.3390162575801607"/>
    <n v="8.2193420909975394"/>
    <n v="0.98401072645031995"/>
    <n v="0.138549021267692"/>
    <n v="0.43399161756107002"/>
    <n v="17.978621908898798"/>
    <n v="1.7396411465170001"/>
    <n v="0.38955638693274802"/>
    <n v="9.5909459256071408"/>
    <n v="20.927990197100101"/>
    <n v="3.0648701437542298"/>
    <n v="1.1382487483774599"/>
    <n v="5.2933084500372098"/>
    <n v="70.806910654975496"/>
    <n v="0"/>
    <n v="0"/>
    <n v="4.40386588441676"/>
    <n v="42.007866203812803"/>
  </r>
  <r>
    <s v="04"/>
    <x v="3"/>
    <s v="Tillverkningsindustri"/>
    <s v="2014"/>
    <x v="26"/>
    <n v="7.6706521287779204"/>
    <n v="7.5565992459748896"/>
    <n v="0.77487734505900696"/>
    <n v="0.12529867250408999"/>
    <n v="0.35863656908851099"/>
    <n v="17.374202781718001"/>
    <n v="1.3742623177381701"/>
    <n v="0.38613201480985898"/>
    <n v="9.5791195995609595"/>
    <n v="20.957586916008299"/>
    <n v="3.0036852291866101"/>
    <n v="1.0974099158485"/>
    <n v="5.2246194137611299"/>
    <n v="70.806910654975496"/>
    <n v="0"/>
    <n v="0"/>
    <n v="4.5647766914887997"/>
    <n v="42.499530637543202"/>
  </r>
  <r>
    <s v="04"/>
    <x v="3"/>
    <s v="Tillverkningsindustri"/>
    <s v="2014"/>
    <x v="27"/>
    <n v="8.1561813665968703"/>
    <n v="8.0058645735427394"/>
    <n v="2.3477561042846302"/>
    <n v="0.20875964978546399"/>
    <n v="0.863877685928782"/>
    <n v="18.594939131491898"/>
    <n v="1.38534384900979"/>
    <n v="0.38757421993768199"/>
    <n v="9.7174174845505004"/>
    <n v="21.769099799552102"/>
    <n v="3.1289009124668699"/>
    <n v="1.16370641835183"/>
    <n v="5.3797952018076796"/>
    <n v="70.806910654975496"/>
    <n v="0"/>
    <n v="0"/>
    <n v="4.3307809282953604"/>
    <n v="40.571031139315998"/>
  </r>
  <r>
    <s v="04"/>
    <x v="3"/>
    <s v="Tillverkningsindustri"/>
    <s v="2015"/>
    <x v="28"/>
    <n v="8.1528324768766005"/>
    <n v="7.9925291946828398"/>
    <n v="3.0154906208434902"/>
    <n v="0.244395139492844"/>
    <n v="1.0177017046030701"/>
    <n v="18.085661707991399"/>
    <n v="1.5261047286490099"/>
    <n v="0.36541893659506403"/>
    <n v="9.1430327515865493"/>
    <n v="21.171508268067601"/>
    <n v="3.04450340366706"/>
    <n v="1.1044240823065901"/>
    <n v="5.2759634284779899"/>
    <n v="67.042922499269196"/>
    <n v="0"/>
    <n v="0"/>
    <n v="4.4748316712690697"/>
    <n v="39.623291195093103"/>
  </r>
  <r>
    <s v="04"/>
    <x v="3"/>
    <s v="Tillverkningsindustri"/>
    <s v="2015"/>
    <x v="29"/>
    <n v="7.51987318798371"/>
    <n v="7.3691049911280597"/>
    <n v="2.63145308520859"/>
    <n v="0.220265843175424"/>
    <n v="0.90552949696048701"/>
    <n v="17.732644801484199"/>
    <n v="1.2582756850379699"/>
    <n v="0.38592516635092999"/>
    <n v="9.2825019256207906"/>
    <n v="22.715326130555201"/>
    <n v="3.1567925273858402"/>
    <n v="1.12050021681229"/>
    <n v="5.5132288534329303"/>
    <n v="67.042922499269196"/>
    <n v="0"/>
    <n v="0"/>
    <n v="5.7462029576161298"/>
    <n v="43.502392359061801"/>
  </r>
  <r>
    <s v="04"/>
    <x v="3"/>
    <s v="Tillverkningsindustri"/>
    <s v="2015"/>
    <x v="30"/>
    <n v="6.7097979188102697"/>
    <n v="6.5764620952548096"/>
    <n v="1.9582505511108399"/>
    <n v="0.17974264944478199"/>
    <n v="0.666467819761416"/>
    <n v="16.717496343694101"/>
    <n v="1.0247959240537601"/>
    <n v="0.37456787040670603"/>
    <n v="9.1837200260010494"/>
    <n v="22.101489946647099"/>
    <n v="3.0614779627245401"/>
    <n v="1.0724051967266099"/>
    <n v="5.3789862848079704"/>
    <n v="67.042922499269196"/>
    <n v="0"/>
    <n v="0"/>
    <n v="6.7735856321516996"/>
    <n v="44.029266036482397"/>
  </r>
  <r>
    <s v="04"/>
    <x v="3"/>
    <s v="Tillverkningsindustri"/>
    <s v="2015"/>
    <x v="31"/>
    <n v="7.7992224985427603"/>
    <n v="7.6457251824756396"/>
    <n v="2.75452358817008"/>
    <n v="0.23023973696559899"/>
    <n v="0.908602259712741"/>
    <n v="18.401814069175799"/>
    <n v="1.47677244983453"/>
    <n v="0.36954590540723198"/>
    <n v="9.2130006343202293"/>
    <n v="21.7629858229398"/>
    <n v="3.19311932300648"/>
    <n v="1.14282266905457"/>
    <n v="5.5622787098577797"/>
    <n v="67.042922499269196"/>
    <n v="0"/>
    <n v="0"/>
    <n v="6.08997113026218"/>
    <n v="42.416748045811197"/>
  </r>
  <r>
    <s v="04"/>
    <x v="3"/>
    <s v="Tillverkningsindustri"/>
    <s v="2016"/>
    <x v="32"/>
    <n v="8.5798374413044201"/>
    <n v="8.4453301164196102"/>
    <n v="2.2699545482399102"/>
    <n v="0.20352999119724699"/>
    <n v="0.74242629638470803"/>
    <n v="17.1079056724708"/>
    <n v="1.3718149042033401"/>
    <n v="0.335421239782632"/>
    <n v="11.653817864754"/>
    <n v="19.1140809436769"/>
    <n v="2.80789493022202"/>
    <n v="1.00187417898094"/>
    <n v="4.9030952061180004"/>
    <n v="59.78394091877"/>
    <n v="0"/>
    <n v="0"/>
    <n v="6.9082573836611703"/>
    <n v="36.7244263380299"/>
  </r>
  <r>
    <s v="04"/>
    <x v="3"/>
    <s v="Tillverkningsindustri"/>
    <s v="2016"/>
    <x v="33"/>
    <n v="6.7382822146436299"/>
    <n v="6.6121104287202996"/>
    <n v="1.97000908591378"/>
    <n v="0.182712635274245"/>
    <n v="0.64174988060278004"/>
    <n v="15.9811851445456"/>
    <n v="0.95562051248644397"/>
    <n v="0.333950645345296"/>
    <n v="11.798060305782499"/>
    <n v="20.459130886705001"/>
    <n v="3.0125626524606801"/>
    <n v="1.03759862881929"/>
    <n v="5.3169293539966498"/>
    <n v="59.78394091877"/>
    <n v="0"/>
    <n v="0"/>
    <n v="7.84731496893773"/>
    <n v="41.179408851369899"/>
  </r>
  <r>
    <s v="04"/>
    <x v="3"/>
    <s v="Tillverkningsindustri"/>
    <s v="2016"/>
    <x v="34"/>
    <n v="6.1085485323443001"/>
    <n v="5.9914299354392604"/>
    <n v="1.56727855124696"/>
    <n v="0.16206230458939699"/>
    <n v="0.51386233107421297"/>
    <n v="15.5071225465687"/>
    <n v="0.78815012877451396"/>
    <n v="0.32397024273233399"/>
    <n v="11.7739012378167"/>
    <n v="20.2798344217092"/>
    <n v="3.0407740718955201"/>
    <n v="1.0328226961851901"/>
    <n v="5.3932660217663297"/>
    <n v="59.78394091877"/>
    <n v="0"/>
    <n v="0"/>
    <n v="7.6550880601499998"/>
    <n v="42.333194962569301"/>
  </r>
  <r>
    <s v="04"/>
    <x v="3"/>
    <s v="Tillverkningsindustri"/>
    <s v="2016"/>
    <x v="35"/>
    <n v="7.5091323326992496"/>
    <n v="7.3793147950092504"/>
    <n v="2.1301198566175801"/>
    <n v="0.19427037939414901"/>
    <n v="0.66256950827787597"/>
    <n v="16.966893380986999"/>
    <n v="1.0999295489671399"/>
    <n v="0.32144903717922801"/>
    <n v="11.728687666103999"/>
    <n v="19.4918901595961"/>
    <n v="3.1083126511624202"/>
    <n v="1.07465790336766"/>
    <n v="5.4780728936370204"/>
    <n v="59.78394091877"/>
    <n v="0"/>
    <n v="0"/>
    <n v="8.3578741183730507"/>
    <n v="40.394956923580402"/>
  </r>
  <r>
    <s v="04"/>
    <x v="3"/>
    <s v="Tillverkningsindustri"/>
    <s v="2017"/>
    <x v="36"/>
    <n v="7.4971247916660797"/>
    <n v="7.33919572939128"/>
    <n v="3.7069833082460302"/>
    <n v="0.27327618327636299"/>
    <n v="1.15599223503143"/>
    <n v="15.988146839812799"/>
    <n v="1.6664899165054801"/>
    <n v="0.33599131539014099"/>
    <n v="7.6517410134884001"/>
    <n v="20.009473840267699"/>
    <n v="2.9159667158388598"/>
    <n v="1.06075770214234"/>
    <n v="5.03875853482828"/>
    <n v="53.143091125680897"/>
    <n v="0"/>
    <n v="0"/>
    <n v="7.7288166583627502"/>
    <n v="36.068036529878199"/>
  </r>
  <r>
    <s v="04"/>
    <x v="3"/>
    <s v="Tillverkningsindustri"/>
    <s v="2017"/>
    <x v="37"/>
    <n v="6.2185859375201398"/>
    <n v="6.0808782230949303"/>
    <n v="2.83860166105501"/>
    <n v="0.22522313399337801"/>
    <n v="0.88858902826002795"/>
    <n v="14.972385827025599"/>
    <n v="1.13037856757114"/>
    <n v="0.33069254314555102"/>
    <n v="7.6867519750495097"/>
    <n v="20.594630534521301"/>
    <n v="3.0585832658158498"/>
    <n v="1.0610260087344601"/>
    <n v="5.3715072670777904"/>
    <n v="53.143091125680897"/>
    <n v="0"/>
    <n v="0"/>
    <n v="8.3737172499183092"/>
    <n v="40.466361158479202"/>
  </r>
  <r>
    <s v="04"/>
    <x v="3"/>
    <s v="Tillverkningsindustri"/>
    <s v="2017"/>
    <x v="38"/>
    <n v="6.0966677184139204"/>
    <n v="5.9757928314890902"/>
    <n v="2.0786043688187199"/>
    <n v="0.18703286956599"/>
    <n v="0.64886019157709895"/>
    <n v="14.6073609900057"/>
    <n v="1.02355560436335"/>
    <n v="0.32077240176538702"/>
    <n v="7.5740878813056502"/>
    <n v="19.816953734437"/>
    <n v="3.00372512253294"/>
    <n v="1.02994488482687"/>
    <n v="5.3035674956700296"/>
    <n v="53.143091125680897"/>
    <n v="0"/>
    <n v="0"/>
    <n v="8.6589134435039004"/>
    <n v="40.917619177070797"/>
  </r>
  <r>
    <s v="04"/>
    <x v="3"/>
    <s v="Tillverkningsindustri"/>
    <s v="2017"/>
    <x v="39"/>
    <n v="6.7655398135559697"/>
    <n v="6.6302463415797099"/>
    <n v="2.81878458306914"/>
    <n v="0.22219590364896999"/>
    <n v="0.83101665655730605"/>
    <n v="15.289892740447099"/>
    <n v="1.2542860026892999"/>
    <n v="0.314307203545442"/>
    <n v="7.5437771015444701"/>
    <n v="19.111454504058699"/>
    <n v="3.01632331430796"/>
    <n v="1.0553741745973799"/>
    <n v="5.2853150077460596"/>
    <n v="53.143091125680897"/>
    <n v="0"/>
    <n v="0"/>
    <n v="9.4936232960543503"/>
    <n v="38.5312299905518"/>
  </r>
  <r>
    <s v="04"/>
    <x v="3"/>
    <s v="Tillverkningsindustri"/>
    <s v="2018"/>
    <x v="40"/>
    <n v="5.8693762626106203"/>
    <n v="5.7349916052113796"/>
    <n v="3.0658432562136801"/>
    <n v="0.238989126723576"/>
    <n v="0.910513540391791"/>
    <n v="13.6449332906608"/>
    <n v="1.2103747638275799"/>
    <n v="0.267996374786235"/>
    <n v="7.3029671054404401"/>
    <n v="17.075771221520601"/>
    <n v="2.81359564308051"/>
    <n v="0.96645458322675104"/>
    <n v="4.9443891690195496"/>
    <n v="45.558159686514401"/>
    <n v="0"/>
    <n v="0"/>
    <n v="8.3815880097350703"/>
    <n v="34.1945659959637"/>
  </r>
  <r>
    <s v="04"/>
    <x v="3"/>
    <s v="Tillverkningsindustri"/>
    <s v="2018"/>
    <x v="41"/>
    <n v="5.1462937981378198"/>
    <n v="5.0273272065797601"/>
    <n v="2.4057996462394402"/>
    <n v="0.20465005183587001"/>
    <n v="0.68486314767977796"/>
    <n v="13.516175128042599"/>
    <n v="0.83613453015077099"/>
    <n v="0.26629684146690302"/>
    <n v="7.3638132138933203"/>
    <n v="17.789864675586202"/>
    <n v="3.0731226207772"/>
    <n v="1.0104481758644099"/>
    <n v="5.4773900500184398"/>
    <n v="45.558159686514401"/>
    <n v="0"/>
    <n v="0"/>
    <n v="10.263527795511299"/>
    <n v="39.157406557264302"/>
  </r>
  <r>
    <s v="04"/>
    <x v="3"/>
    <s v="Tillverkningsindustri"/>
    <s v="2018"/>
    <x v="42"/>
    <n v="4.7616515282327798"/>
    <n v="4.6461378720599003"/>
    <n v="2.2081424285884799"/>
    <n v="0.19545998895736499"/>
    <n v="0.64852140759486399"/>
    <n v="13.123925058913301"/>
    <n v="0.78915002667864897"/>
    <n v="0.26908923178260102"/>
    <n v="7.3986928573910102"/>
    <n v="18.254448749524698"/>
    <n v="3.0642645145826402"/>
    <n v="1.0038521155464799"/>
    <n v="5.4680065908610898"/>
    <n v="45.558159686514401"/>
    <n v="0"/>
    <n v="0"/>
    <n v="9.5071947834506094"/>
    <n v="40.049460301384997"/>
  </r>
  <r>
    <s v="04"/>
    <x v="3"/>
    <s v="Tillverkningsindustri"/>
    <s v="2018"/>
    <x v="43"/>
    <n v="5.5609381995565696"/>
    <n v="5.4357396014523696"/>
    <n v="2.6773134756977202"/>
    <n v="0.219992878822694"/>
    <n v="0.762225911774014"/>
    <n v="13.806856806012901"/>
    <n v="1.06472894964567"/>
    <n v="0.265875480963848"/>
    <n v="7.3337438765190903"/>
    <n v="17.340163840107099"/>
    <n v="2.9993528730210302"/>
    <n v="1.0058384317904501"/>
    <n v="5.3127245702504098"/>
    <n v="45.558159686514401"/>
    <n v="0"/>
    <n v="0"/>
    <n v="9.8901735328588103"/>
    <n v="37.205775122123903"/>
  </r>
  <r>
    <s v="04"/>
    <x v="3"/>
    <s v="Tillverkningsindustri"/>
    <s v="2019"/>
    <x v="44"/>
    <n v="5.6824741051989403"/>
    <n v="5.5648404839276804"/>
    <n v="2.9732671413982401"/>
    <n v="0.236022254918487"/>
    <n v="0.857657640570751"/>
    <n v="12.529545993904"/>
    <n v="1.20568716331903"/>
    <n v="0.24883888145376401"/>
    <n v="6.9484376736289297"/>
    <n v="16.3510858221169"/>
    <n v="2.6789077961418801"/>
    <n v="0.92167956092189496"/>
    <n v="4.7030357417946203"/>
    <n v="31.073309781877199"/>
    <n v="0"/>
    <n v="0"/>
    <n v="7.98716463265397"/>
    <n v="34.0269396628184"/>
  </r>
  <r>
    <s v="04"/>
    <x v="3"/>
    <s v="Tillverkningsindustri"/>
    <s v="2019"/>
    <x v="45"/>
    <n v="5.0151664449916398"/>
    <n v="4.9077103443872998"/>
    <n v="2.50759621349428"/>
    <n v="0.210347016684309"/>
    <n v="0.73717255004011795"/>
    <n v="12.1991685851361"/>
    <n v="0.79353545616038201"/>
    <n v="0.250602384080646"/>
    <n v="7.0330993027075897"/>
    <n v="17.571310861457899"/>
    <n v="2.92175068723571"/>
    <n v="0.95763880217268604"/>
    <n v="5.2060371013857498"/>
    <n v="31.073309781877199"/>
    <n v="0"/>
    <n v="0"/>
    <n v="9.7815809749231004"/>
    <n v="38.941324100276503"/>
  </r>
  <r>
    <s v="04"/>
    <x v="3"/>
    <s v="Tillverkningsindustri"/>
    <s v="2019"/>
    <x v="46"/>
    <n v="4.7996062891949496"/>
    <n v="4.705410022053"/>
    <n v="1.8407282722590399"/>
    <n v="0.17951875827597399"/>
    <n v="0.55537451489077205"/>
    <n v="11.7865611612668"/>
    <n v="0.67998596465886996"/>
    <n v="0.24683483178007101"/>
    <n v="6.9749555271828196"/>
    <n v="17.346936693510699"/>
    <n v="2.8854153686789501"/>
    <n v="0.93330311655396603"/>
    <n v="5.1673576359172602"/>
    <n v="31.073309781877199"/>
    <n v="0"/>
    <n v="0"/>
    <n v="9.0570658721733306"/>
    <n v="39.7856499913877"/>
  </r>
  <r>
    <s v="04"/>
    <x v="3"/>
    <s v="Tillverkningsindustri"/>
    <s v="2019"/>
    <x v="47"/>
    <n v="5.3539530334547099"/>
    <n v="5.2407282022030204"/>
    <n v="2.8231921313345398"/>
    <n v="0.22545927911900801"/>
    <n v="0.80017187511691401"/>
    <n v="12.3990062483598"/>
    <n v="0.97488806989252896"/>
    <n v="0.25060347760956603"/>
    <n v="7.0132906465810603"/>
    <n v="17.036411885647901"/>
    <n v="2.85594791460721"/>
    <n v="0.95577428277252496"/>
    <n v="5.0541226378108801"/>
    <n v="31.073309781877199"/>
    <n v="0"/>
    <n v="0"/>
    <n v="9.4182264556721602"/>
    <n v="37.021753990753297"/>
  </r>
  <r>
    <s v="04"/>
    <x v="3"/>
    <s v="Tillverkningsindustri"/>
    <s v="2020"/>
    <x v="48"/>
    <n v="5.1807385686280396"/>
    <n v="5.0732539918976203"/>
    <n v="3.2885561781707899"/>
    <n v="0.243206682819811"/>
    <n v="0.88059081851884502"/>
    <n v="11.405726959079701"/>
    <n v="1.0070701463168901"/>
    <n v="0.23615769458613001"/>
    <n v="6.7203062939677096"/>
    <n v="15.932136499396099"/>
    <n v="2.6013826474794901"/>
    <n v="0.88318426949817297"/>
    <n v="4.5759350950017996"/>
    <n v="18.378262864638799"/>
    <n v="0"/>
    <n v="0"/>
    <n v="9.3894849301777406"/>
    <n v="32.833152019663103"/>
  </r>
  <r>
    <s v="04"/>
    <x v="3"/>
    <s v="Tillverkningsindustri"/>
    <s v="2020"/>
    <x v="49"/>
    <n v="4.1654190476292898"/>
    <n v="4.0781230225948901"/>
    <n v="2.3512593212180901"/>
    <n v="0.19211698108749201"/>
    <n v="0.64309864934230199"/>
    <n v="10.1286135132806"/>
    <n v="0.73721188823967099"/>
    <n v="0.210907782907965"/>
    <n v="6.5549105790235096"/>
    <n v="15.1433955830397"/>
    <n v="2.5224996905023702"/>
    <n v="0.83032610434490395"/>
    <n v="4.4878524835200899"/>
    <n v="18.378262864638799"/>
    <n v="0"/>
    <n v="0"/>
    <n v="9.3000753893702903"/>
    <n v="33.367899240376197"/>
  </r>
  <r>
    <s v="04"/>
    <x v="3"/>
    <s v="Tillverkningsindustri"/>
    <s v="2020"/>
    <x v="50"/>
    <n v="4.4051025742220302"/>
    <n v="4.32446339603651"/>
    <n v="1.9219557287781901"/>
    <n v="0.176966016686181"/>
    <n v="0.54874717496593395"/>
    <n v="10.456753641272901"/>
    <n v="0.714851674160075"/>
    <n v="0.22500553206361201"/>
    <n v="6.6368181198479599"/>
    <n v="16.1846646520078"/>
    <n v="2.6262647292463099"/>
    <n v="0.85150266060586099"/>
    <n v="4.6971424198214402"/>
    <n v="18.378262864638799"/>
    <n v="0"/>
    <n v="0"/>
    <n v="9.2205864835747704"/>
    <n v="36.1980642388639"/>
  </r>
  <r>
    <s v="04"/>
    <x v="3"/>
    <s v="Tillverkningsindustri"/>
    <s v="2020"/>
    <x v="51"/>
    <n v="4.9048360831892204"/>
    <n v="4.7966691271779203"/>
    <n v="3.0617955860297199"/>
    <n v="0.24571440290212401"/>
    <n v="0.88122772777132896"/>
    <n v="11.664145834924501"/>
    <n v="1.0806142455108501"/>
    <n v="0.22871175954960901"/>
    <n v="6.74557731094154"/>
    <n v="16.084868791698899"/>
    <n v="2.7807240787791101"/>
    <n v="0.93238847206021103"/>
    <n v="4.9094002846749598"/>
    <n v="18.378262864638799"/>
    <n v="0"/>
    <n v="0"/>
    <n v="7.4384560302981102"/>
    <n v="34.597225843269797"/>
  </r>
  <r>
    <s v="04"/>
    <x v="3"/>
    <s v="Tillverkningsindustri"/>
    <s v="2021"/>
    <x v="52"/>
    <n v="4.9951360048231397"/>
    <n v="4.8828902064794502"/>
    <n v="3.7045621840598901"/>
    <n v="0.26162559738400598"/>
    <n v="1.02037388021474"/>
    <n v="10.5237302579991"/>
    <n v="1.2064409070170401"/>
    <n v="0.22362731964372301"/>
    <n v="6.5826207901207603"/>
    <n v="14.9310088120455"/>
    <n v="2.3592760183815402"/>
    <n v="0.83081125557426905"/>
    <n v="4.0960257468557204"/>
    <n v="14.3445463909169"/>
    <n v="0"/>
    <n v="0"/>
    <n v="8.2793890716876106"/>
    <n v="29.7374224840922"/>
  </r>
  <r>
    <s v="04"/>
    <x v="3"/>
    <s v="Tillverkningsindustri"/>
    <s v="2021"/>
    <x v="53"/>
    <n v="4.3832141615492999"/>
    <n v="4.2806759248589996"/>
    <n v="3.05939347171195"/>
    <n v="0.23779797682791101"/>
    <n v="0.89918665857123203"/>
    <n v="10.354698763577501"/>
    <n v="0.98250529463124103"/>
    <n v="0.22180745849469399"/>
    <n v="6.6590537078440404"/>
    <n v="16.121785170742999"/>
    <n v="2.6022501087218499"/>
    <n v="0.87056351405330501"/>
    <n v="4.5956403699389599"/>
    <n v="14.3445463909169"/>
    <n v="0"/>
    <n v="0"/>
    <n v="8.4090204239752406"/>
    <n v="34.786802445446497"/>
  </r>
  <r>
    <s v="04"/>
    <x v="3"/>
    <s v="Tillverkningsindustri"/>
    <s v="2021"/>
    <x v="54"/>
    <n v="4.0434535689656901"/>
    <n v="3.9688893778333401"/>
    <n v="1.92250384428307"/>
    <n v="0.17266635767225"/>
    <n v="0.51653785565337595"/>
    <n v="9.4064733504488593"/>
    <n v="0.69059038372675996"/>
    <n v="0.20618411731310801"/>
    <n v="6.47317411149709"/>
    <n v="14.990694718714799"/>
    <n v="2.4611263173461499"/>
    <n v="0.80053886062815904"/>
    <n v="4.3958415059232099"/>
    <n v="14.3445463909169"/>
    <n v="0"/>
    <n v="0"/>
    <n v="9.7487490660147404"/>
    <n v="35.255483963856797"/>
  </r>
  <r>
    <s v="04"/>
    <x v="3"/>
    <s v="Tillverkningsindustri"/>
    <s v="2021"/>
    <x v="55"/>
    <n v="4.7993030604103604"/>
    <n v="4.6945145786713001"/>
    <n v="3.3670585657647698"/>
    <n v="0.24536638789793599"/>
    <n v="0.90792294839955501"/>
    <n v="10.542916018176401"/>
    <n v="1.14543627825589"/>
    <n v="0.22301976839145199"/>
    <n v="6.6137160522364802"/>
    <n v="15.3587840969428"/>
    <n v="2.4918311151373"/>
    <n v="0.85647425263677601"/>
    <n v="4.3627840018933997"/>
    <n v="14.3445463909169"/>
    <n v="0"/>
    <n v="0"/>
    <n v="9.7179296567264402"/>
    <n v="32.449092684289397"/>
  </r>
  <r>
    <s v="04"/>
    <x v="3"/>
    <s v="Tillverkningsindustri"/>
    <s v="2022"/>
    <x v="56"/>
    <n v="4.83440982644185"/>
    <n v="4.7269846758912299"/>
    <n v="3.64534272351061"/>
    <n v="0.25010650113664101"/>
    <n v="0.97592247066327997"/>
    <n v="10.0334498171416"/>
    <n v="1.18326078776344"/>
    <n v="0.21795809315700901"/>
    <n v="6.49742682863931"/>
    <n v="14.469550638174001"/>
    <n v="2.2217081958585001"/>
    <n v="0.79071786428360102"/>
    <n v="3.8455121834149799"/>
    <n v="14.3445463909169"/>
    <n v="0"/>
    <n v="0"/>
    <n v="9.0560410597087504"/>
    <n v="28.307082924433299"/>
  </r>
  <r>
    <s v="04"/>
    <x v="3"/>
    <s v="Tillverkningsindustri"/>
    <s v="2022"/>
    <x v="57"/>
    <n v="4.32231851129254"/>
    <n v="4.22975397459272"/>
    <n v="3.0132227564670599"/>
    <n v="0.21009985762175301"/>
    <n v="0.82382056640043799"/>
    <n v="9.2206571112836908"/>
    <n v="1.0046188844520301"/>
    <n v="0.21281534609354599"/>
    <n v="6.1865691096881097"/>
    <n v="14.743098159157899"/>
    <n v="2.14790553110939"/>
    <n v="0.74315386086876201"/>
    <n v="3.75816996904739"/>
    <n v="14.3445463909169"/>
    <n v="0"/>
    <n v="0"/>
    <n v="10.620380960877"/>
    <n v="29.503648754763098"/>
  </r>
  <r>
    <s v="04"/>
    <x v="3"/>
    <s v="Tillverkningsindustri"/>
    <s v="2022"/>
    <x v="58"/>
    <n v="3.9666938464195001"/>
    <n v="3.89148394077078"/>
    <n v="2.2404472419457"/>
    <n v="0.16910563120681499"/>
    <n v="0.59199338600246298"/>
    <n v="8.5557185830851896"/>
    <n v="0.81068037369122403"/>
    <n v="0.19966993485024701"/>
    <n v="5.8627313000168702"/>
    <n v="14.0427829726982"/>
    <n v="2.0960383584212599"/>
    <n v="0.70480598283830198"/>
    <n v="3.70609464197676"/>
    <n v="14.3445463909169"/>
    <n v="0"/>
    <n v="0"/>
    <n v="10.7969874201014"/>
    <n v="30.158182161079999"/>
  </r>
  <r>
    <s v="04"/>
    <x v="3"/>
    <s v="Tillverkningsindustri"/>
    <s v="2022"/>
    <x v="59"/>
    <n v="5.1928284965378202"/>
    <n v="5.1074704815863896"/>
    <n v="2.6213564985320201"/>
    <n v="0.200417758074975"/>
    <n v="0.65807894609703199"/>
    <n v="10.027319507746"/>
    <n v="1.0192010054168801"/>
    <n v="0.21466439666857301"/>
    <n v="5.7603996326907598"/>
    <n v="13.6875431424215"/>
    <n v="2.1931629875360001"/>
    <n v="0.752615026596124"/>
    <n v="3.8494954554049499"/>
    <n v="14.3445463909169"/>
    <n v="0"/>
    <n v="0"/>
    <n v="9.8212665852135697"/>
    <n v="29.5461242654617"/>
  </r>
  <r>
    <s v="04"/>
    <x v="3"/>
    <s v="Tillverkningsindustri"/>
    <s v="2023"/>
    <x v="60"/>
    <n v="6.0694281357786704"/>
    <n v="5.9931201035300496"/>
    <n v="2.3834726318175101"/>
    <n v="0.185594740254972"/>
    <n v="0.52043408506046096"/>
    <n v="10.3752446235991"/>
    <n v="1.19760831247063"/>
    <n v="0.21015173107659499"/>
    <n v="5.8438005556887198"/>
    <n v="12.471246525484601"/>
    <n v="2.1521945371969999"/>
    <n v="0.77475569347741702"/>
    <n v="3.7360769293210101"/>
    <n v="13.028702988132601"/>
    <n v="0"/>
    <n v="0"/>
    <n v="9.8632644171064801"/>
    <n v="28.222431840842301"/>
  </r>
  <r>
    <s v="05"/>
    <x v="4"/>
    <s v="Tillverkningsindustri"/>
    <s v="2008"/>
    <x v="0"/>
    <n v="563.58705557722305"/>
    <n v="506.79354946587802"/>
    <n v="5263.1350869836297"/>
    <n v="173.73193802795001"/>
    <n v="343.58346042832102"/>
    <n v="4846.3820895721001"/>
    <n v="1933.2818775326"/>
    <n v="419.07827339072702"/>
    <n v="3470.4817715802601"/>
    <n v="4509.3189890098301"/>
    <n v="1290.96684485017"/>
    <n v="999.12317869335402"/>
    <n v="1510.7817678213501"/>
    <n v="825.99603867656799"/>
    <n v="0"/>
    <n v="0"/>
    <n v="36117.200819828598"/>
    <n v="930.72066473841596"/>
  </r>
  <r>
    <s v="05"/>
    <x v="4"/>
    <s v="Tillverkningsindustri"/>
    <s v="2008"/>
    <x v="1"/>
    <n v="468.56312849637999"/>
    <n v="415.61154555471398"/>
    <n v="5051.4547132261896"/>
    <n v="162.225814371881"/>
    <n v="315.26916039900101"/>
    <n v="4637.1256180074897"/>
    <n v="1838.5120411830301"/>
    <n v="416.242255082866"/>
    <n v="3425.11676920936"/>
    <n v="4457.7263978668298"/>
    <n v="1237.78970749685"/>
    <n v="958.97775097698104"/>
    <n v="1454.88385394791"/>
    <n v="825.99603867656799"/>
    <n v="0"/>
    <n v="0"/>
    <n v="36141.748153565197"/>
    <n v="1032.1473244408901"/>
  </r>
  <r>
    <s v="05"/>
    <x v="4"/>
    <s v="Tillverkningsindustri"/>
    <s v="2008"/>
    <x v="2"/>
    <n v="522.97089350945703"/>
    <n v="471.170202574001"/>
    <n v="4974.0224586191698"/>
    <n v="158.80390771979401"/>
    <n v="306.55177670591399"/>
    <n v="4649.5667672609698"/>
    <n v="1891.29253113083"/>
    <n v="416.59416685436003"/>
    <n v="3406.20961952794"/>
    <n v="4444.0370456393803"/>
    <n v="1221.31320317579"/>
    <n v="947.71895076396004"/>
    <n v="1435.77161789058"/>
    <n v="825.99603867656799"/>
    <n v="0"/>
    <n v="0"/>
    <n v="36142.750942039398"/>
    <n v="996.42493631817797"/>
  </r>
  <r>
    <s v="05"/>
    <x v="4"/>
    <s v="Tillverkningsindustri"/>
    <s v="2008"/>
    <x v="3"/>
    <n v="622.82745031870002"/>
    <n v="567.20275187086395"/>
    <n v="5181.5656278435699"/>
    <n v="170.297231545485"/>
    <n v="334.34737308345098"/>
    <n v="4902.13650464681"/>
    <n v="1976.7014805607801"/>
    <n v="419.42039730955798"/>
    <n v="3455.6702555050501"/>
    <n v="4516.2934675826"/>
    <n v="1277.7579541985499"/>
    <n v="989.96987380534199"/>
    <n v="1496.81000227456"/>
    <n v="825.99603867656799"/>
    <n v="0"/>
    <n v="0"/>
    <n v="36144.172246219197"/>
    <n v="1007.06727284043"/>
  </r>
  <r>
    <s v="05"/>
    <x v="4"/>
    <s v="Tillverkningsindustri"/>
    <s v="2009"/>
    <x v="4"/>
    <n v="594.67376609328699"/>
    <n v="540.02512643717796"/>
    <n v="5185.8770611211003"/>
    <n v="168.54766173821099"/>
    <n v="315.78713422591602"/>
    <n v="4578.0536772110099"/>
    <n v="1835.5718525571399"/>
    <n v="403.490654762318"/>
    <n v="2682.5022513868598"/>
    <n v="4358.3742462447699"/>
    <n v="1279.2165647350701"/>
    <n v="999.64115727864998"/>
    <n v="1474.4961002254799"/>
    <n v="813.21653907897098"/>
    <n v="0"/>
    <n v="0"/>
    <n v="35987.193746601697"/>
    <n v="900.21690736494304"/>
  </r>
  <r>
    <s v="05"/>
    <x v="4"/>
    <s v="Tillverkningsindustri"/>
    <s v="2009"/>
    <x v="5"/>
    <n v="400.85786222852897"/>
    <n v="351.15157550438403"/>
    <n v="4929.2212313731798"/>
    <n v="153.44104390937099"/>
    <n v="282.24787682156301"/>
    <n v="4230.12167378309"/>
    <n v="1644.31834805725"/>
    <n v="398.37157454935902"/>
    <n v="2626.2888119863301"/>
    <n v="4270.7324567802698"/>
    <n v="1215.4544755264001"/>
    <n v="949.30049737822401"/>
    <n v="1409.6395932964101"/>
    <n v="813.21653907897098"/>
    <n v="0"/>
    <n v="0"/>
    <n v="35993.927974482598"/>
    <n v="976.77919420426997"/>
  </r>
  <r>
    <s v="05"/>
    <x v="4"/>
    <s v="Tillverkningsindustri"/>
    <s v="2009"/>
    <x v="6"/>
    <n v="377.99511950637998"/>
    <n v="329.88187300247"/>
    <n v="4840.6510345141796"/>
    <n v="148.56129588515799"/>
    <n v="271.53691275659003"/>
    <n v="4149.5489413282103"/>
    <n v="1619.4627727162101"/>
    <n v="397.23641025974803"/>
    <n v="2607.32304620266"/>
    <n v="4241.5863341071899"/>
    <n v="1196.63156482871"/>
    <n v="935.05627104639905"/>
    <n v="1389.9327768118401"/>
    <n v="813.21653907897098"/>
    <n v="0"/>
    <n v="0"/>
    <n v="35991.2126223839"/>
    <n v="977.41676371261599"/>
  </r>
  <r>
    <s v="05"/>
    <x v="4"/>
    <s v="Tillverkningsindustri"/>
    <s v="2009"/>
    <x v="7"/>
    <n v="482.258219049817"/>
    <n v="428.383756384592"/>
    <n v="5154.8948698500699"/>
    <n v="166.22647574936599"/>
    <n v="310.106323374461"/>
    <n v="4457.0431490991696"/>
    <n v="1718.87048802818"/>
    <n v="401.54174647334497"/>
    <n v="2677.71100485753"/>
    <n v="4345.8788207569396"/>
    <n v="1264.62576817994"/>
    <n v="987.09641145855096"/>
    <n v="1461.12625315688"/>
    <n v="813.21653907897098"/>
    <n v="0"/>
    <n v="0"/>
    <n v="35990.881860618501"/>
    <n v="983.41682850796406"/>
  </r>
  <r>
    <s v="05"/>
    <x v="4"/>
    <s v="Tillverkningsindustri"/>
    <s v="2010"/>
    <x v="8"/>
    <n v="625.71393490533103"/>
    <n v="567.15645972537004"/>
    <n v="5540.5500019471401"/>
    <n v="181.126486917796"/>
    <n v="340.287497048609"/>
    <n v="4728.1660227932798"/>
    <n v="1723.70607839945"/>
    <n v="414.10146253246501"/>
    <n v="2653.5152495706602"/>
    <n v="4512.8407982410299"/>
    <n v="1387.71733786299"/>
    <n v="1078.49775568359"/>
    <n v="1576.88071972077"/>
    <n v="743.54004851002503"/>
    <n v="0"/>
    <n v="0"/>
    <n v="37514.668476788996"/>
    <n v="916.64974422355294"/>
  </r>
  <r>
    <s v="05"/>
    <x v="4"/>
    <s v="Tillverkningsindustri"/>
    <s v="2010"/>
    <x v="9"/>
    <n v="399.10518857072799"/>
    <n v="345.99582287263098"/>
    <n v="5258.1427973362897"/>
    <n v="164.50165990964001"/>
    <n v="303.05427116637298"/>
    <n v="4317.8714079365"/>
    <n v="1543.81936518972"/>
    <n v="408.06953280360801"/>
    <n v="2591.2131181069599"/>
    <n v="4400.4969151574796"/>
    <n v="1320.8500261879899"/>
    <n v="1026.7764743782"/>
    <n v="1508.4849347250099"/>
    <n v="743.54004851002503"/>
    <n v="0"/>
    <n v="0"/>
    <n v="37517.137750246198"/>
    <n v="981.14718925138095"/>
  </r>
  <r>
    <s v="05"/>
    <x v="4"/>
    <s v="Tillverkningsindustri"/>
    <s v="2010"/>
    <x v="10"/>
    <n v="362.69416883204701"/>
    <n v="312.31086277321202"/>
    <n v="5093.16788120607"/>
    <n v="155.63569721528901"/>
    <n v="289.60500240711798"/>
    <n v="4178.0864256099403"/>
    <n v="1511.8303891215301"/>
    <n v="406.278882182394"/>
    <n v="2556.5581937242"/>
    <n v="4387.74911516672"/>
    <n v="1288.9533342688701"/>
    <n v="1003.2246800804199"/>
    <n v="1475.0934710003301"/>
    <n v="743.54004851002503"/>
    <n v="0"/>
    <n v="0"/>
    <n v="37518.334720628103"/>
    <n v="990.84378570193496"/>
  </r>
  <r>
    <s v="05"/>
    <x v="4"/>
    <s v="Tillverkningsindustri"/>
    <s v="2010"/>
    <x v="11"/>
    <n v="551.66168742609898"/>
    <n v="494.71353114418201"/>
    <n v="5456.4818474822296"/>
    <n v="176.146269030556"/>
    <n v="329.946027122712"/>
    <n v="4633.5707633745296"/>
    <n v="1660.4517604770499"/>
    <n v="412.02909679093602"/>
    <n v="2639.5794832730398"/>
    <n v="4497.3205783769499"/>
    <n v="1372.8684896357599"/>
    <n v="1066.4294163893201"/>
    <n v="1563.2179547471201"/>
    <n v="743.54004851002503"/>
    <n v="0"/>
    <n v="0"/>
    <n v="37521.031199726604"/>
    <n v="1036.6247466310101"/>
  </r>
  <r>
    <s v="05"/>
    <x v="4"/>
    <s v="Tillverkningsindustri"/>
    <s v="2011"/>
    <x v="12"/>
    <n v="597.86194988374496"/>
    <n v="537.63740330392704"/>
    <n v="5630.3995929184903"/>
    <n v="185.394897606162"/>
    <n v="364.43303285361401"/>
    <n v="4810.5911356659599"/>
    <n v="1658.9468785542599"/>
    <n v="406.78530922894601"/>
    <n v="2656.0334992207299"/>
    <n v="4502.7335804883996"/>
    <n v="1191.3076288002901"/>
    <n v="931.67817487112598"/>
    <n v="1365.51849476967"/>
    <n v="634.22103192332997"/>
    <n v="0"/>
    <n v="0"/>
    <n v="37385.691977886301"/>
    <n v="906.89361227623101"/>
  </r>
  <r>
    <s v="05"/>
    <x v="4"/>
    <s v="Tillverkningsindustri"/>
    <s v="2011"/>
    <x v="13"/>
    <n v="405.39631922748401"/>
    <n v="352.99086071748201"/>
    <n v="5211.2275057348497"/>
    <n v="161.517965465331"/>
    <n v="311.15799526448802"/>
    <n v="4353.0980915884102"/>
    <n v="1490.2437634007999"/>
    <n v="399.53036423116299"/>
    <n v="2568.3085947505501"/>
    <n v="4346.7594356874997"/>
    <n v="1116.8109570330801"/>
    <n v="873.12353796568698"/>
    <n v="1288.6108735687201"/>
    <n v="634.22103192332997"/>
    <n v="0"/>
    <n v="0"/>
    <n v="37390.794112486903"/>
    <n v="978.18343154818297"/>
  </r>
  <r>
    <s v="05"/>
    <x v="4"/>
    <s v="Tillverkningsindustri"/>
    <s v="2011"/>
    <x v="14"/>
    <n v="361.64157204268201"/>
    <n v="312.68775975788702"/>
    <n v="5018.7526985357699"/>
    <n v="151.04921164436601"/>
    <n v="286.96419302694198"/>
    <n v="4168.2084754203797"/>
    <n v="1447.44989771769"/>
    <n v="396.84370163053802"/>
    <n v="2526.9104718988501"/>
    <n v="4273.3192125475698"/>
    <n v="1083.07580710618"/>
    <n v="847.01534838204395"/>
    <n v="1253.0716778267999"/>
    <n v="634.22103192332997"/>
    <n v="0"/>
    <n v="0"/>
    <n v="37393.961902411596"/>
    <n v="978.33849598641302"/>
  </r>
  <r>
    <s v="05"/>
    <x v="4"/>
    <s v="Tillverkningsindustri"/>
    <s v="2011"/>
    <x v="15"/>
    <n v="433.88645620754301"/>
    <n v="378.44916778116499"/>
    <n v="5382.9175685108103"/>
    <n v="170.60270646274299"/>
    <n v="333.457050695276"/>
    <n v="4495.7147309572601"/>
    <n v="1516.5893957395299"/>
    <n v="401.28924364730801"/>
    <n v="2605.7159601369899"/>
    <n v="4397.6698809179497"/>
    <n v="1146.12994414183"/>
    <n v="895.66947284045102"/>
    <n v="1319.53241430606"/>
    <n v="634.22103192332997"/>
    <n v="0"/>
    <n v="0"/>
    <n v="37393.945614294302"/>
    <n v="971.12353556778498"/>
  </r>
  <r>
    <s v="05"/>
    <x v="4"/>
    <s v="Tillverkningsindustri"/>
    <s v="2012"/>
    <x v="16"/>
    <n v="483.71353662394398"/>
    <n v="425.75998623494201"/>
    <n v="5512.5975270321997"/>
    <n v="178.98214121717299"/>
    <n v="348.36979518085201"/>
    <n v="4367.7528532522201"/>
    <n v="1586.0154329662801"/>
    <n v="398.26161041570498"/>
    <n v="2508.3646166882099"/>
    <n v="4597.5570329947304"/>
    <n v="1039.0310995761599"/>
    <n v="805.66382524497499"/>
    <n v="1206.4789598096099"/>
    <n v="537.42126514168694"/>
    <n v="0"/>
    <n v="0"/>
    <n v="37770.470891313103"/>
    <n v="899.92476391116702"/>
  </r>
  <r>
    <s v="05"/>
    <x v="4"/>
    <s v="Tillverkningsindustri"/>
    <s v="2012"/>
    <x v="17"/>
    <n v="406.75095586013202"/>
    <n v="352.48064179471203"/>
    <n v="5309.9395750250396"/>
    <n v="167.668382066459"/>
    <n v="323.90228987219001"/>
    <n v="4192.6084986312198"/>
    <n v="1525.2667529507601"/>
    <n v="395.13859568925102"/>
    <n v="2465.1260774350199"/>
    <n v="4536.0404199535296"/>
    <n v="1007.52538160567"/>
    <n v="781.94990035590399"/>
    <n v="1173.5389520707099"/>
    <n v="537.42126514168694"/>
    <n v="0"/>
    <n v="0"/>
    <n v="37792.459010101898"/>
    <n v="928.55244716459595"/>
  </r>
  <r>
    <s v="05"/>
    <x v="4"/>
    <s v="Tillverkningsindustri"/>
    <s v="2012"/>
    <x v="18"/>
    <n v="349.54999409522901"/>
    <n v="300.348305564783"/>
    <n v="5034.0184411617201"/>
    <n v="152.677918954375"/>
    <n v="284.75397521959502"/>
    <n v="3983.9844188536499"/>
    <n v="1463.45976686627"/>
    <n v="391.369509355498"/>
    <n v="2404.5969281049402"/>
    <n v="4408.8046880392103"/>
    <n v="963.87634928004297"/>
    <n v="749.42271054303899"/>
    <n v="1127.2770835629799"/>
    <n v="537.42126514168694"/>
    <n v="0"/>
    <n v="0"/>
    <n v="37803.382372300999"/>
    <n v="926.78625802105"/>
  </r>
  <r>
    <s v="05"/>
    <x v="4"/>
    <s v="Tillverkningsindustri"/>
    <s v="2012"/>
    <x v="19"/>
    <n v="433.01060264830602"/>
    <n v="377.20130145398701"/>
    <n v="5400.5102838152898"/>
    <n v="172.99915929840299"/>
    <n v="328.41411710195501"/>
    <n v="4277.33345904623"/>
    <n v="1546.0097071200501"/>
    <n v="396.48977178529299"/>
    <n v="2480.3130719894398"/>
    <n v="4541.3799754779302"/>
    <n v="1017.56229394268"/>
    <n v="789.29754841598503"/>
    <n v="1184.42042221366"/>
    <n v="537.42126514168694"/>
    <n v="0"/>
    <n v="0"/>
    <n v="37805.186613807098"/>
    <n v="940.08856680922599"/>
  </r>
  <r>
    <s v="05"/>
    <x v="4"/>
    <s v="Tillverkningsindustri"/>
    <s v="2013"/>
    <x v="20"/>
    <n v="435.496624021645"/>
    <n v="377.47025717551298"/>
    <n v="5562.6235326114702"/>
    <n v="179.62035983379499"/>
    <n v="345.10175160007702"/>
    <n v="4339.2114947576101"/>
    <n v="1514.12187588287"/>
    <n v="369.43996693125501"/>
    <n v="2491.4588753929502"/>
    <n v="4616.86419179735"/>
    <n v="1004.62197375321"/>
    <n v="777.29460441081403"/>
    <n v="1152.6551159821299"/>
    <n v="483.43791028204799"/>
    <n v="0"/>
    <n v="0"/>
    <n v="38013.013426412501"/>
    <n v="854.079094992151"/>
  </r>
  <r>
    <s v="05"/>
    <x v="4"/>
    <s v="Tillverkningsindustri"/>
    <s v="2013"/>
    <x v="21"/>
    <n v="343.24971835926198"/>
    <n v="292.31537335014701"/>
    <n v="5167.6780981709599"/>
    <n v="157.779767955263"/>
    <n v="298.52085912843103"/>
    <n v="4060.1220030045301"/>
    <n v="1418.93403029556"/>
    <n v="363.85903063863498"/>
    <n v="2411.7534129727701"/>
    <n v="4501.24735672939"/>
    <n v="956.72621279228395"/>
    <n v="741.58882800272499"/>
    <n v="1105.78509691319"/>
    <n v="483.43791028204799"/>
    <n v="0"/>
    <n v="0"/>
    <n v="38027.911231121499"/>
    <n v="924.16736083058504"/>
  </r>
  <r>
    <s v="05"/>
    <x v="4"/>
    <s v="Tillverkningsindustri"/>
    <s v="2013"/>
    <x v="22"/>
    <n v="307.27146888922101"/>
    <n v="259.621068371516"/>
    <n v="4984.4686361356798"/>
    <n v="147.846580215297"/>
    <n v="275.24765411700798"/>
    <n v="3924.49719324222"/>
    <n v="1385.0594245340801"/>
    <n v="361.41329484892702"/>
    <n v="2372.7368738672299"/>
    <n v="4430.7350946060697"/>
    <n v="932.34838540155704"/>
    <n v="723.74002285010704"/>
    <n v="1081.37475935053"/>
    <n v="483.43791028204799"/>
    <n v="0"/>
    <n v="0"/>
    <n v="38035.982158090497"/>
    <n v="924.23310218542997"/>
  </r>
  <r>
    <s v="05"/>
    <x v="4"/>
    <s v="Tillverkningsindustri"/>
    <s v="2013"/>
    <x v="23"/>
    <n v="321.08449293312498"/>
    <n v="266.49478304838902"/>
    <n v="5383.5304839300497"/>
    <n v="169.59778557648301"/>
    <n v="317.22050934264001"/>
    <n v="4169.8915400041396"/>
    <n v="1444.7086547845399"/>
    <n v="366.57689033859998"/>
    <n v="2444.9131866268699"/>
    <n v="4549.7370584082801"/>
    <n v="974.18011965743699"/>
    <n v="754.42597135518497"/>
    <n v="1122.98114086381"/>
    <n v="483.43791028204799"/>
    <n v="0"/>
    <n v="0"/>
    <n v="38037.254094577103"/>
    <n v="903.540356401998"/>
  </r>
  <r>
    <s v="05"/>
    <x v="4"/>
    <s v="Tillverkningsindustri"/>
    <s v="2014"/>
    <x v="24"/>
    <n v="326.16186865517"/>
    <n v="268.37236508504401"/>
    <n v="5596.9010171690297"/>
    <n v="178.70442134090899"/>
    <n v="345.74762931973601"/>
    <n v="4203.6462239700304"/>
    <n v="1393.7190442859301"/>
    <n v="365.45994059218299"/>
    <n v="2437.4535654659699"/>
    <n v="4698.92726034109"/>
    <n v="860.64289402562997"/>
    <n v="665.70532807400798"/>
    <n v="995.13867002649602"/>
    <n v="472.25213309634699"/>
    <n v="0"/>
    <n v="0"/>
    <n v="38712.028672907501"/>
    <n v="822.121960516277"/>
  </r>
  <r>
    <s v="05"/>
    <x v="4"/>
    <s v="Tillverkningsindustri"/>
    <s v="2014"/>
    <x v="25"/>
    <n v="307.246381795057"/>
    <n v="255.84120232346001"/>
    <n v="5235.6819027334004"/>
    <n v="159.25013403710901"/>
    <n v="301.85698778323399"/>
    <n v="4019.5760018221699"/>
    <n v="1347.7597679155799"/>
    <n v="361.04706809956201"/>
    <n v="2368.7281116342101"/>
    <n v="4592.53913854026"/>
    <n v="830.95518037532997"/>
    <n v="644.34691309842401"/>
    <n v="966.51224237610199"/>
    <n v="472.25213309634699"/>
    <n v="0"/>
    <n v="0"/>
    <n v="38735.264635153602"/>
    <n v="897.42287738640402"/>
  </r>
  <r>
    <s v="05"/>
    <x v="4"/>
    <s v="Tillverkningsindustri"/>
    <s v="2014"/>
    <x v="26"/>
    <n v="284.39627411638702"/>
    <n v="235.67366497204799"/>
    <n v="5084.4033243787198"/>
    <n v="151.26111527501899"/>
    <n v="281.66126080810398"/>
    <n v="3919.1012249866099"/>
    <n v="1326.2741643586201"/>
    <n v="359.38382429950599"/>
    <n v="2335.0039168346698"/>
    <n v="4534.7309619656999"/>
    <n v="813.75193137673398"/>
    <n v="632.078623939517"/>
    <n v="949.26105335637999"/>
    <n v="472.25213309634699"/>
    <n v="0"/>
    <n v="0"/>
    <n v="38740.505485702102"/>
    <n v="895.82777117009505"/>
  </r>
  <r>
    <s v="05"/>
    <x v="4"/>
    <s v="Tillverkningsindustri"/>
    <s v="2014"/>
    <x v="27"/>
    <n v="326.33871495146298"/>
    <n v="271.31765490553403"/>
    <n v="5437.5549259782802"/>
    <n v="170.34221103995799"/>
    <n v="326.01699380385497"/>
    <n v="4146.2263010836296"/>
    <n v="1375.10476264525"/>
    <n v="363.610303377273"/>
    <n v="2410.3701995650799"/>
    <n v="4664.88548451521"/>
    <n v="849.89906043297003"/>
    <n v="658.001840107563"/>
    <n v="985.60079769011497"/>
    <n v="472.25213309634699"/>
    <n v="0"/>
    <n v="0"/>
    <n v="38732.880038895797"/>
    <n v="902.29036320947898"/>
  </r>
  <r>
    <s v="05"/>
    <x v="4"/>
    <s v="Tillverkningsindustri"/>
    <s v="2015"/>
    <x v="28"/>
    <n v="319.65165034542298"/>
    <n v="263.20629399577399"/>
    <n v="5646.3376784890697"/>
    <n v="175.274160621075"/>
    <n v="331.63948384097102"/>
    <n v="4120.2589235876103"/>
    <n v="1224.6001988247699"/>
    <n v="359.303953623626"/>
    <n v="2308.6089383203198"/>
    <n v="4656.8542139923202"/>
    <n v="776.666833167341"/>
    <n v="604.03290265128305"/>
    <n v="922.35461982878405"/>
    <n v="436.16554007610603"/>
    <n v="0"/>
    <n v="0"/>
    <n v="39956.370328862198"/>
    <n v="849.49891037795601"/>
  </r>
  <r>
    <s v="05"/>
    <x v="4"/>
    <s v="Tillverkningsindustri"/>
    <s v="2015"/>
    <x v="29"/>
    <n v="284.455025563601"/>
    <n v="233.50490503630201"/>
    <n v="5337.88675714091"/>
    <n v="158.574804548446"/>
    <n v="293.42853873014701"/>
    <n v="3949.30353887708"/>
    <n v="1183.4408716580399"/>
    <n v="355.49722753138201"/>
    <n v="2245.9129854554899"/>
    <n v="4565.1822270025305"/>
    <n v="754.16259016653498"/>
    <n v="587.19225156560901"/>
    <n v="899.50193886653005"/>
    <n v="436.16554007610603"/>
    <n v="0"/>
    <n v="0"/>
    <n v="39997.174854575504"/>
    <n v="901.30621458437395"/>
  </r>
  <r>
    <s v="05"/>
    <x v="4"/>
    <s v="Tillverkningsindustri"/>
    <s v="2015"/>
    <x v="30"/>
    <n v="264.81870787365398"/>
    <n v="217.14359022892"/>
    <n v="5155.2228794525399"/>
    <n v="148.54079033303901"/>
    <n v="271.42892746295303"/>
    <n v="3827.08624323506"/>
    <n v="1158.4749498026699"/>
    <n v="353.13443766715301"/>
    <n v="2208.3901414378802"/>
    <n v="4493.7456237921497"/>
    <n v="739.69070233993705"/>
    <n v="576.750239526462"/>
    <n v="884.18984282097699"/>
    <n v="436.16554007610603"/>
    <n v="0"/>
    <n v="0"/>
    <n v="40028.4272869122"/>
    <n v="889.86969102799299"/>
  </r>
  <r>
    <s v="05"/>
    <x v="4"/>
    <s v="Tillverkningsindustri"/>
    <s v="2015"/>
    <x v="31"/>
    <n v="307.934269040949"/>
    <n v="254.57728757216699"/>
    <n v="5472.8606697381001"/>
    <n v="165.87660503049199"/>
    <n v="310.28153207804303"/>
    <n v="4044.61543453897"/>
    <n v="1208.19295203256"/>
    <n v="357.18675648072099"/>
    <n v="2274.17630284918"/>
    <n v="4614.2439070500104"/>
    <n v="766.33394278636194"/>
    <n v="596.30442833379504"/>
    <n v="912.21948591516798"/>
    <n v="436.16554007610603"/>
    <n v="0"/>
    <n v="0"/>
    <n v="40006.043610076602"/>
    <n v="903.34889940333403"/>
  </r>
  <r>
    <s v="05"/>
    <x v="4"/>
    <s v="Tillverkningsindustri"/>
    <s v="2016"/>
    <x v="32"/>
    <n v="376.97227433583703"/>
    <n v="320.66186494413103"/>
    <n v="5541.8059858985098"/>
    <n v="174.61700511566099"/>
    <n v="333.16080832951297"/>
    <n v="4427.3122707513303"/>
    <n v="1600.6928563844201"/>
    <n v="352.67948291639402"/>
    <n v="2256.2806657214801"/>
    <n v="4656.37005135444"/>
    <n v="743.64140314349004"/>
    <n v="581.18496085491904"/>
    <n v="887.03771438546596"/>
    <n v="397.30751597412598"/>
    <n v="0"/>
    <n v="0"/>
    <n v="39126.195897351601"/>
    <n v="858.389744819562"/>
  </r>
  <r>
    <s v="05"/>
    <x v="4"/>
    <s v="Tillverkningsindustri"/>
    <s v="2016"/>
    <x v="33"/>
    <n v="313.77217613444901"/>
    <n v="263.07663752684999"/>
    <n v="5231.40173349619"/>
    <n v="157.58807512527"/>
    <n v="293.79636773471799"/>
    <n v="4191.5144815916201"/>
    <n v="1489.7966158920201"/>
    <n v="348.31550741322502"/>
    <n v="2194.2435156854599"/>
    <n v="4564.0695057374296"/>
    <n v="717.44988031552805"/>
    <n v="560.69978182663795"/>
    <n v="860.952669898159"/>
    <n v="397.30751597412598"/>
    <n v="0"/>
    <n v="0"/>
    <n v="39156.506856006599"/>
    <n v="946.47782381218803"/>
  </r>
  <r>
    <s v="05"/>
    <x v="4"/>
    <s v="Tillverkningsindustri"/>
    <s v="2016"/>
    <x v="34"/>
    <n v="307.31151835352199"/>
    <n v="259.23599564365298"/>
    <n v="5080.2090629313197"/>
    <n v="149.73395909008099"/>
    <n v="274.55796957740699"/>
    <n v="4088.5399222256701"/>
    <n v="1467.61714479028"/>
    <n v="346.64346863060098"/>
    <n v="2163.1095091274301"/>
    <n v="4516.1694583110502"/>
    <n v="704.55286859964303"/>
    <n v="551.04955633434804"/>
    <n v="847.72634096809099"/>
    <n v="397.30751597412598"/>
    <n v="0"/>
    <n v="0"/>
    <n v="39150.549377015399"/>
    <n v="967.42384026185005"/>
  </r>
  <r>
    <s v="05"/>
    <x v="4"/>
    <s v="Tillverkningsindustri"/>
    <s v="2016"/>
    <x v="35"/>
    <n v="373.95623474171799"/>
    <n v="319.44056393575698"/>
    <n v="5442.2495170168504"/>
    <n v="169.15914073730099"/>
    <n v="320.71778956236602"/>
    <n v="4386.1654779977298"/>
    <n v="1557.02621908418"/>
    <n v="351.33506136819398"/>
    <n v="2239.98212322366"/>
    <n v="4653.8293504354497"/>
    <n v="738.196926566147"/>
    <n v="576.42117550424598"/>
    <n v="882.79529890405297"/>
    <n v="397.30751597412598"/>
    <n v="0"/>
    <n v="0"/>
    <n v="39171.487483816403"/>
    <n v="969.35920227669806"/>
  </r>
  <r>
    <s v="05"/>
    <x v="4"/>
    <s v="Tillverkningsindustri"/>
    <s v="2017"/>
    <x v="36"/>
    <n v="359.10807536230999"/>
    <n v="301.31625321288499"/>
    <n v="5637.0943350636098"/>
    <n v="179.63851206406699"/>
    <n v="342.16185178005799"/>
    <n v="4511.3635619016704"/>
    <n v="1512.6644961954601"/>
    <n v="361.86019262080401"/>
    <n v="2439.0791169356398"/>
    <n v="4749.5771264581299"/>
    <n v="781.28171806495698"/>
    <n v="608.00329790123897"/>
    <n v="933.21518904869697"/>
    <n v="361.82716018768099"/>
    <n v="0"/>
    <n v="0"/>
    <n v="39395.1647898476"/>
    <n v="893.77447780066302"/>
  </r>
  <r>
    <s v="05"/>
    <x v="4"/>
    <s v="Tillverkningsindustri"/>
    <s v="2017"/>
    <x v="37"/>
    <n v="325.903424159037"/>
    <n v="273.305388269643"/>
    <n v="5341.1013028738298"/>
    <n v="163.910084329987"/>
    <n v="305.52781926222099"/>
    <n v="4315.4957206244999"/>
    <n v="1451.4917909021599"/>
    <n v="358.09006710346199"/>
    <n v="2380.4433550406602"/>
    <n v="4667.2604330335398"/>
    <n v="759.75495550946505"/>
    <n v="591.709241246479"/>
    <n v="911.70673387289105"/>
    <n v="361.82716018768099"/>
    <n v="0"/>
    <n v="0"/>
    <n v="39416.0126987123"/>
    <n v="977.96359680212004"/>
  </r>
  <r>
    <s v="05"/>
    <x v="4"/>
    <s v="Tillverkningsindustri"/>
    <s v="2017"/>
    <x v="38"/>
    <n v="307.98700919215503"/>
    <n v="258.23976705804102"/>
    <n v="5180.3493358701699"/>
    <n v="155.136690486182"/>
    <n v="286.74766259534698"/>
    <n v="4185.2561027664597"/>
    <n v="1409.27830847992"/>
    <n v="355.99188480692601"/>
    <n v="2348.65418936795"/>
    <n v="4607.8515402145704"/>
    <n v="747.340542272785"/>
    <n v="582.71785433043101"/>
    <n v="898.684448195134"/>
    <n v="361.82716018768099"/>
    <n v="0"/>
    <n v="0"/>
    <n v="39425.261800343898"/>
    <n v="974.83949091681995"/>
  </r>
  <r>
    <s v="05"/>
    <x v="4"/>
    <s v="Tillverkningsindustri"/>
    <s v="2017"/>
    <x v="39"/>
    <n v="382.15512065758003"/>
    <n v="327.28579366840802"/>
    <n v="5466.9030067342201"/>
    <n v="170.64756104422301"/>
    <n v="322.87995392313098"/>
    <n v="4441.0037029307196"/>
    <n v="1512.93981044469"/>
    <n v="360.01395532022298"/>
    <n v="2408.1236634314801"/>
    <n v="4714.4290662874901"/>
    <n v="773.53466820425695"/>
    <n v="602.31210208835398"/>
    <n v="925.72759962193095"/>
    <n v="361.82716018768099"/>
    <n v="0"/>
    <n v="0"/>
    <n v="39451.982689893601"/>
    <n v="957.15873510583697"/>
  </r>
  <r>
    <s v="05"/>
    <x v="4"/>
    <s v="Tillverkningsindustri"/>
    <s v="2018"/>
    <x v="40"/>
    <n v="414.09974534179798"/>
    <n v="357.13841813512499"/>
    <n v="5631.9171399700899"/>
    <n v="177.23530714427099"/>
    <n v="339.001352153813"/>
    <n v="4553.8564761853704"/>
    <n v="1370.0852105962399"/>
    <n v="351.42590911360298"/>
    <n v="2275.0527776229201"/>
    <n v="4740.64488428194"/>
    <n v="782.36173859521"/>
    <n v="610.42597684616703"/>
    <n v="934.04288079679804"/>
    <n v="313.23195021133103"/>
    <n v="0"/>
    <n v="0"/>
    <n v="40042.098192209101"/>
    <n v="864.84765310262696"/>
  </r>
  <r>
    <s v="05"/>
    <x v="4"/>
    <s v="Tillverkningsindustri"/>
    <s v="2018"/>
    <x v="41"/>
    <n v="342.293276541333"/>
    <n v="292.43136129117602"/>
    <n v="5233.7450006175904"/>
    <n v="155.63393532786799"/>
    <n v="289.892479826341"/>
    <n v="4253.4341479843897"/>
    <n v="1242.1268424469699"/>
    <n v="345.97816191405502"/>
    <n v="2196.59786845402"/>
    <n v="4622.9253736540604"/>
    <n v="750.60544579999703"/>
    <n v="586.03279195402001"/>
    <n v="902.37057282783303"/>
    <n v="313.23195021133103"/>
    <n v="0"/>
    <n v="0"/>
    <n v="40101.788816374799"/>
    <n v="978.73111909884597"/>
  </r>
  <r>
    <s v="05"/>
    <x v="4"/>
    <s v="Tillverkningsindustri"/>
    <s v="2018"/>
    <x v="42"/>
    <n v="330.11785448974899"/>
    <n v="283.06043492961402"/>
    <n v="5072.1950791414201"/>
    <n v="147.01818202135701"/>
    <n v="271.27387040501497"/>
    <n v="4130.1526199657301"/>
    <n v="1209.98831719033"/>
    <n v="343.99425947582"/>
    <n v="2164.9189665322501"/>
    <n v="4568.2979380768802"/>
    <n v="738.445647947412"/>
    <n v="577.21941823849102"/>
    <n v="889.63539580230497"/>
    <n v="313.23195021133103"/>
    <n v="0"/>
    <n v="0"/>
    <n v="40077.905794370898"/>
    <n v="980.64488290936299"/>
  </r>
  <r>
    <s v="05"/>
    <x v="4"/>
    <s v="Tillverkningsindustri"/>
    <s v="2018"/>
    <x v="43"/>
    <n v="355.82131548432397"/>
    <n v="302.80898060937102"/>
    <n v="5412.3791270363599"/>
    <n v="165.37402966944799"/>
    <n v="310.22443069338499"/>
    <n v="4377.2162191404996"/>
    <n v="1285.0942795537001"/>
    <n v="348.34610474499101"/>
    <n v="2229.9464530185401"/>
    <n v="4673.7626814119403"/>
    <n v="763.121534648806"/>
    <n v="595.70764883810602"/>
    <n v="914.98416081212304"/>
    <n v="313.23195021133103"/>
    <n v="0"/>
    <n v="0"/>
    <n v="40089.852454162501"/>
    <n v="940.13204249659805"/>
  </r>
  <r>
    <s v="05"/>
    <x v="4"/>
    <s v="Tillverkningsindustri"/>
    <s v="2019"/>
    <x v="44"/>
    <n v="365.22208764221199"/>
    <n v="305.795629906697"/>
    <n v="5966.0200201249099"/>
    <n v="185.51660217570401"/>
    <n v="351.22514576944502"/>
    <n v="4541.6261122716996"/>
    <n v="1344.7187159631901"/>
    <n v="332.69420133671599"/>
    <n v="2258.8069765319501"/>
    <n v="4907.4848150969401"/>
    <n v="786.878295558932"/>
    <n v="613.83573715596401"/>
    <n v="936.93938725195005"/>
    <n v="192.16338860013599"/>
    <n v="0"/>
    <n v="0"/>
    <n v="42277.642035629797"/>
    <n v="915.03220251534697"/>
  </r>
  <r>
    <s v="05"/>
    <x v="4"/>
    <s v="Tillverkningsindustri"/>
    <s v="2019"/>
    <x v="45"/>
    <n v="320.33973046966997"/>
    <n v="267.70385808183102"/>
    <n v="5580.4285923018497"/>
    <n v="164.58027557244301"/>
    <n v="306.85161727618998"/>
    <n v="4267.8552859152396"/>
    <n v="1236.15942619834"/>
    <n v="327.70949447046303"/>
    <n v="2183.9415556580898"/>
    <n v="4814.2473356690298"/>
    <n v="757.60821562651597"/>
    <n v="591.57017601373502"/>
    <n v="907.70832191845898"/>
    <n v="192.16338860013599"/>
    <n v="0"/>
    <n v="0"/>
    <n v="42338.118872944797"/>
    <n v="1035.4353556220001"/>
  </r>
  <r>
    <s v="05"/>
    <x v="4"/>
    <s v="Tillverkningsindustri"/>
    <s v="2019"/>
    <x v="46"/>
    <n v="331.98163067724698"/>
    <n v="281.757767303663"/>
    <n v="5437.51423624361"/>
    <n v="156.98640288404999"/>
    <n v="292.57901899650199"/>
    <n v="4179.4340540091198"/>
    <n v="1229.8632802882701"/>
    <n v="326.23382913758297"/>
    <n v="2157.2645485293201"/>
    <n v="4778.9862653213804"/>
    <n v="748.50151055800904"/>
    <n v="585.03629578559799"/>
    <n v="898.08862653229801"/>
    <n v="192.16338860013599"/>
    <n v="0"/>
    <n v="0"/>
    <n v="42314.071370115802"/>
    <n v="1037.30180613692"/>
  </r>
  <r>
    <s v="05"/>
    <x v="4"/>
    <s v="Tillverkningsindustri"/>
    <s v="2019"/>
    <x v="47"/>
    <n v="364.93062131024499"/>
    <n v="308.956035790638"/>
    <n v="5761.6313616833204"/>
    <n v="174.60056280649599"/>
    <n v="331.256510659865"/>
    <n v="4413.4805722378796"/>
    <n v="1299.21671654999"/>
    <n v="330.39414091359902"/>
    <n v="2223.34128552231"/>
    <n v="4880.7211072763703"/>
    <n v="773.44017620668001"/>
    <n v="603.80743833258805"/>
    <n v="923.70355157153801"/>
    <n v="192.16338860013599"/>
    <n v="0"/>
    <n v="0"/>
    <n v="42325.679165948597"/>
    <n v="994.67882108148001"/>
  </r>
  <r>
    <s v="05"/>
    <x v="4"/>
    <s v="Tillverkningsindustri"/>
    <s v="2020"/>
    <x v="48"/>
    <n v="344.48901105029898"/>
    <n v="286.89585840453998"/>
    <n v="5964.7565950097796"/>
    <n v="180.26789067787499"/>
    <n v="336.944525679972"/>
    <n v="4448.3511695080697"/>
    <n v="1251.02323169326"/>
    <n v="315.463100776884"/>
    <n v="2251.3076109039198"/>
    <n v="4989.3551593831999"/>
    <n v="718.33053475094096"/>
    <n v="560.10650502256999"/>
    <n v="863.22038294786"/>
    <n v="96.179666525633493"/>
    <n v="0"/>
    <n v="0"/>
    <n v="43849.580283131203"/>
    <n v="960.74354114426501"/>
  </r>
  <r>
    <s v="05"/>
    <x v="4"/>
    <s v="Tillverkningsindustri"/>
    <s v="2020"/>
    <x v="49"/>
    <n v="302.59819370838301"/>
    <n v="250.726057173996"/>
    <n v="5641.1447397550901"/>
    <n v="162.73711815772899"/>
    <n v="298.53876162522403"/>
    <n v="4204.91521584767"/>
    <n v="1183.2828507561201"/>
    <n v="311.16973280649"/>
    <n v="2185.1993373027599"/>
    <n v="4871.2037129243099"/>
    <n v="692.63206247815401"/>
    <n v="540.80852037540296"/>
    <n v="836.41298210447599"/>
    <n v="96.179666525633493"/>
    <n v="0"/>
    <n v="0"/>
    <n v="43846.310641484502"/>
    <n v="959.49424935402396"/>
  </r>
  <r>
    <s v="05"/>
    <x v="4"/>
    <s v="Tillverkningsindustri"/>
    <s v="2020"/>
    <x v="50"/>
    <n v="312.52027956944499"/>
    <n v="263.53631324102099"/>
    <n v="5469.9843182204704"/>
    <n v="153.93002806375901"/>
    <n v="278.74264265874598"/>
    <n v="4108.6297004014104"/>
    <n v="1159.5237143110401"/>
    <n v="309.60722029135502"/>
    <n v="2151.1920966274402"/>
    <n v="4842.25762537629"/>
    <n v="679.06087529236299"/>
    <n v="530.56003001396903"/>
    <n v="822.75854277825897"/>
    <n v="96.179666525633493"/>
    <n v="0"/>
    <n v="0"/>
    <n v="43843.609716790103"/>
    <n v="1014.25424417103"/>
  </r>
  <r>
    <s v="05"/>
    <x v="4"/>
    <s v="Tillverkningsindustri"/>
    <s v="2020"/>
    <x v="51"/>
    <n v="346.21662197634203"/>
    <n v="292.292019383303"/>
    <n v="5741.9014889198997"/>
    <n v="168.78138179161999"/>
    <n v="314.63648289916398"/>
    <n v="4328.6809372759299"/>
    <n v="1224.5872028067699"/>
    <n v="312.95066752907002"/>
    <n v="2211.2061998746999"/>
    <n v="4949.7627059423603"/>
    <n v="705.78570018659798"/>
    <n v="550.80838203603696"/>
    <n v="850.82262639682006"/>
    <n v="96.179666525633493"/>
    <n v="0"/>
    <n v="0"/>
    <n v="43778.266532879003"/>
    <n v="1034.4359825497299"/>
  </r>
  <r>
    <s v="05"/>
    <x v="4"/>
    <s v="Tillverkningsindustri"/>
    <s v="2021"/>
    <x v="52"/>
    <n v="361.02283293484402"/>
    <n v="301.71675047264301"/>
    <n v="5967.8366545211102"/>
    <n v="183.64498556741299"/>
    <n v="367.30155843889003"/>
    <n v="4547.5931990405797"/>
    <n v="1277.1032892344899"/>
    <n v="300.00295740903601"/>
    <n v="2244.2374501440199"/>
    <n v="5081.71103749143"/>
    <n v="593.30197505149602"/>
    <n v="460.93696410727199"/>
    <n v="730.88281239995399"/>
    <n v="78.249860070927596"/>
    <n v="0"/>
    <n v="0"/>
    <n v="43171.623071818904"/>
    <n v="971.37416806424596"/>
  </r>
  <r>
    <s v="05"/>
    <x v="4"/>
    <s v="Tillverkningsindustri"/>
    <s v="2021"/>
    <x v="53"/>
    <n v="320.28392501664598"/>
    <n v="267.647515092947"/>
    <n v="5590.25129299118"/>
    <n v="163.303444221685"/>
    <n v="321.61712694302901"/>
    <n v="4289.2624989166798"/>
    <n v="1173.2126079253701"/>
    <n v="294.62724663484499"/>
    <n v="2174.7680302377698"/>
    <n v="4974.2362310192502"/>
    <n v="567.09131892849302"/>
    <n v="440.52176235757202"/>
    <n v="704.94955405252597"/>
    <n v="78.249860070927596"/>
    <n v="0"/>
    <n v="0"/>
    <n v="43177.033309251303"/>
    <n v="1118.9350260615099"/>
  </r>
  <r>
    <s v="05"/>
    <x v="4"/>
    <s v="Tillverkningsindustri"/>
    <s v="2021"/>
    <x v="54"/>
    <n v="329.72924221764299"/>
    <n v="279.229755512672"/>
    <n v="5474.6172996312898"/>
    <n v="157.02868163531599"/>
    <n v="304.684586466589"/>
    <n v="4209.0352479077401"/>
    <n v="1163.8079982064201"/>
    <n v="293.65531487058701"/>
    <n v="2148.2216710776402"/>
    <n v="4922.1982909778499"/>
    <n v="556.96682099039799"/>
    <n v="433.43489262866399"/>
    <n v="694.02249181455704"/>
    <n v="78.249860070927596"/>
    <n v="0"/>
    <n v="0"/>
    <n v="43230.092824469597"/>
    <n v="1092.0431028371599"/>
  </r>
  <r>
    <s v="05"/>
    <x v="4"/>
    <s v="Tillverkningsindustri"/>
    <s v="2021"/>
    <x v="55"/>
    <n v="350.41823053262198"/>
    <n v="292.34836418990801"/>
    <n v="5896.3073911548599"/>
    <n v="179.98310666109401"/>
    <n v="357.80805096346"/>
    <n v="4511.1345684235903"/>
    <n v="1257.44772581811"/>
    <n v="299.07401706253501"/>
    <n v="2229.4682171362701"/>
    <n v="5080.9581980795801"/>
    <n v="587.416182130435"/>
    <n v="455.98462966405702"/>
    <n v="725.50376165840601"/>
    <n v="78.249860070927596"/>
    <n v="0"/>
    <n v="0"/>
    <n v="43228.514883667202"/>
    <n v="1048.8585321001499"/>
  </r>
  <r>
    <s v="05"/>
    <x v="4"/>
    <s v="Tillverkningsindustri"/>
    <s v="2022"/>
    <x v="56"/>
    <n v="316.066227157546"/>
    <n v="256.83507754620399"/>
    <n v="5850.1390644162502"/>
    <n v="183.51093907585201"/>
    <n v="366.32377791016398"/>
    <n v="4505.8223340926497"/>
    <n v="1246.8318894159099"/>
    <n v="299.573225326672"/>
    <n v="2234.53938662469"/>
    <n v="5057.2829615404298"/>
    <n v="593.46249826135295"/>
    <n v="461.71747538741499"/>
    <n v="733.25591062553997"/>
    <n v="78.249860070927596"/>
    <n v="0"/>
    <n v="0"/>
    <n v="41789.7008343364"/>
    <n v="909.24315455646001"/>
  </r>
  <r>
    <s v="05"/>
    <x v="4"/>
    <s v="Tillverkningsindustri"/>
    <s v="2022"/>
    <x v="57"/>
    <n v="292.91300066847998"/>
    <n v="239.50206258348501"/>
    <n v="5778.5789632557298"/>
    <n v="165.696448579839"/>
    <n v="326.43380584376803"/>
    <n v="4267.8491502834304"/>
    <n v="1180.40580357623"/>
    <n v="295.32745906399998"/>
    <n v="2169.19975772096"/>
    <n v="4925.4377724154101"/>
    <n v="566.827173567199"/>
    <n v="441.69506686412302"/>
    <n v="697.34618505865501"/>
    <n v="78.249860070927596"/>
    <n v="0"/>
    <n v="0"/>
    <n v="44561.664837907301"/>
    <n v="906.71286561924205"/>
  </r>
  <r>
    <s v="05"/>
    <x v="4"/>
    <s v="Tillverkningsindustri"/>
    <s v="2022"/>
    <x v="58"/>
    <n v="295.00909824996899"/>
    <n v="245.25317064778901"/>
    <n v="5470.8988035191296"/>
    <n v="154.805272088386"/>
    <n v="299.22603805441997"/>
    <n v="4134.5820947020502"/>
    <n v="1159.0760937185901"/>
    <n v="292.97759329993897"/>
    <n v="2120.7235742324601"/>
    <n v="4844.0518187275802"/>
    <n v="553.47235148460095"/>
    <n v="432.25511406643898"/>
    <n v="681.03170912065298"/>
    <n v="78.249860070927596"/>
    <n v="0"/>
    <n v="0"/>
    <n v="43483.249705314498"/>
    <n v="909.82869062914904"/>
  </r>
  <r>
    <s v="05"/>
    <x v="4"/>
    <s v="Tillverkningsindustri"/>
    <s v="2022"/>
    <x v="59"/>
    <n v="413.06345868310399"/>
    <n v="356.79743017281902"/>
    <n v="5465.0194968583801"/>
    <n v="174.56325971243399"/>
    <n v="345.611976486792"/>
    <n v="4499.55702198572"/>
    <n v="1322.3089750256299"/>
    <n v="298.569049013202"/>
    <n v="2195.8007003108701"/>
    <n v="5020.2181923029902"/>
    <n v="591.32355610326499"/>
    <n v="460.99635083168801"/>
    <n v="725.40703485185895"/>
    <n v="78.249860070927596"/>
    <n v="0"/>
    <n v="0"/>
    <n v="39649.5524130954"/>
    <n v="931.40448558865501"/>
  </r>
  <r>
    <s v="05"/>
    <x v="4"/>
    <s v="Tillverkningsindustri"/>
    <s v="2023"/>
    <x v="60"/>
    <n v="323.31544131616499"/>
    <n v="268.91484525326302"/>
    <n v="5448.0021545828304"/>
    <n v="170.491673361164"/>
    <n v="317.95265077277298"/>
    <n v="4000.2985180912601"/>
    <n v="962.25978591975797"/>
    <n v="275.67536560074399"/>
    <n v="2080.2097370276201"/>
    <n v="4553.78415907004"/>
    <n v="557.58579154566996"/>
    <n v="433.25102018027798"/>
    <n v="687.22834280656195"/>
    <n v="72.370317840043299"/>
    <n v="0"/>
    <n v="0"/>
    <n v="38671.906047906399"/>
    <n v="891.08639228028903"/>
  </r>
  <r>
    <s v="06"/>
    <x v="5"/>
    <s v="Tillverkningsindustri"/>
    <s v="2008"/>
    <x v="0"/>
    <n v="1113.65096504041"/>
    <n v="1048.9002349495299"/>
    <n v="36.803747351218597"/>
    <n v="229.30570965241199"/>
    <n v="138.87799175142999"/>
    <n v="826.57600421949496"/>
    <n v="597.70641134677305"/>
    <n v="33.196965128521299"/>
    <n v="2596.7878609265199"/>
    <n v="270.41115553148501"/>
    <n v="126.721569795207"/>
    <n v="111.968823803744"/>
    <n v="153.734049558989"/>
    <n v="308.29930223506"/>
    <n v="0"/>
    <n v="0"/>
    <n v="0.97873537494639296"/>
    <n v="240.31887938406101"/>
  </r>
  <r>
    <s v="06"/>
    <x v="5"/>
    <s v="Tillverkningsindustri"/>
    <s v="2008"/>
    <x v="1"/>
    <n v="1124.1045695038799"/>
    <n v="1059.54913484893"/>
    <n v="31.135995175224298"/>
    <n v="228.85435185152599"/>
    <n v="136.17493394116599"/>
    <n v="853.23578231845204"/>
    <n v="629.72625676803602"/>
    <n v="34.709012271817699"/>
    <n v="2590.4876943531099"/>
    <n v="266.011431972222"/>
    <n v="135.47775359128099"/>
    <n v="120.344190339326"/>
    <n v="164.054518189649"/>
    <n v="308.29930223506"/>
    <n v="0"/>
    <n v="0"/>
    <n v="3.2980591840275899"/>
    <n v="252.47723788833"/>
  </r>
  <r>
    <s v="06"/>
    <x v="5"/>
    <s v="Tillverkningsindustri"/>
    <s v="2008"/>
    <x v="2"/>
    <n v="1108.43651670593"/>
    <n v="1043.9598037517601"/>
    <n v="27.298601691589699"/>
    <n v="228.59326294009799"/>
    <n v="135.83446468218699"/>
    <n v="841.43442141988601"/>
    <n v="627.55199805201005"/>
    <n v="34.622827699652703"/>
    <n v="2589.4035307255799"/>
    <n v="264.68980632902299"/>
    <n v="135.64605005711701"/>
    <n v="120.846658870963"/>
    <n v="164.07779824448801"/>
    <n v="308.29930223506"/>
    <n v="0"/>
    <n v="0"/>
    <n v="3.3950930539558399"/>
    <n v="249.739557124779"/>
  </r>
  <r>
    <s v="06"/>
    <x v="5"/>
    <s v="Tillverkningsindustri"/>
    <s v="2008"/>
    <x v="3"/>
    <n v="1346.4447485852399"/>
    <n v="1281.5491627736801"/>
    <n v="37.099655426617701"/>
    <n v="229.50951450284401"/>
    <n v="142.12254301295701"/>
    <n v="979.27146352286195"/>
    <n v="609.48907215817098"/>
    <n v="40.269521580253802"/>
    <n v="2598.6741045813401"/>
    <n v="339.917240458881"/>
    <n v="131.95747439264099"/>
    <n v="116.899012593108"/>
    <n v="160.014097212877"/>
    <n v="308.29930223506"/>
    <n v="0"/>
    <n v="0"/>
    <n v="3.5287753688558001"/>
    <n v="248.226753811924"/>
  </r>
  <r>
    <s v="06"/>
    <x v="5"/>
    <s v="Tillverkningsindustri"/>
    <s v="2009"/>
    <x v="4"/>
    <n v="1180.21287784062"/>
    <n v="1108.0508712621199"/>
    <n v="28.9681627230309"/>
    <n v="257.95107440082501"/>
    <n v="132.09792703402101"/>
    <n v="832.93651250397795"/>
    <n v="622.51317496606805"/>
    <n v="34.552220370354902"/>
    <n v="2646.41875247711"/>
    <n v="308.24510015166902"/>
    <n v="107.14257495771901"/>
    <n v="92.963587006608094"/>
    <n v="130.58613257376601"/>
    <n v="306.01445042937598"/>
    <n v="0"/>
    <n v="0"/>
    <n v="3.2063528960771901"/>
    <n v="246.543897093944"/>
  </r>
  <r>
    <s v="06"/>
    <x v="5"/>
    <s v="Tillverkningsindustri"/>
    <s v="2009"/>
    <x v="5"/>
    <n v="1166.98726034367"/>
    <n v="1094.7934489531999"/>
    <n v="33.028616397138002"/>
    <n v="257.99970141350201"/>
    <n v="132.77359323461101"/>
    <n v="837.54552282672296"/>
    <n v="574.45576392205305"/>
    <n v="35.604237449923801"/>
    <n v="2645.94023726561"/>
    <n v="323.99078994639802"/>
    <n v="103.85477030409101"/>
    <n v="90.127407674910103"/>
    <n v="127.123890400625"/>
    <n v="306.01445042937598"/>
    <n v="0"/>
    <n v="0"/>
    <n v="3.8464227600255598"/>
    <n v="256.49688893464099"/>
  </r>
  <r>
    <s v="06"/>
    <x v="5"/>
    <s v="Tillverkningsindustri"/>
    <s v="2009"/>
    <x v="6"/>
    <n v="1000.33082998246"/>
    <n v="928.33514195449095"/>
    <n v="30.6792182618805"/>
    <n v="257.58296476397499"/>
    <n v="129.64187357817701"/>
    <n v="709.71043590603404"/>
    <n v="576.59981271992797"/>
    <n v="29.7025245437286"/>
    <n v="2639.7805556568901"/>
    <n v="282.91892688808298"/>
    <n v="102.696483929312"/>
    <n v="89.313635049513195"/>
    <n v="125.704943598734"/>
    <n v="306.01445042937598"/>
    <n v="0"/>
    <n v="0"/>
    <n v="3.5922856367617499"/>
    <n v="257.23514407262797"/>
  </r>
  <r>
    <s v="06"/>
    <x v="5"/>
    <s v="Tillverkningsindustri"/>
    <s v="2009"/>
    <x v="7"/>
    <n v="1162.91406304"/>
    <n v="1090.50602492655"/>
    <n v="39.182168234052"/>
    <n v="258.72785337584702"/>
    <n v="133.53310941173399"/>
    <n v="831.92839756867397"/>
    <n v="680.972398946319"/>
    <n v="34.7640001396515"/>
    <n v="2647.47828624163"/>
    <n v="313.56064604483799"/>
    <n v="123.39312808507199"/>
    <n v="108.762120249859"/>
    <n v="149.38904318545201"/>
    <n v="306.01445042937598"/>
    <n v="0"/>
    <n v="0"/>
    <n v="3.56201599347798"/>
    <n v="255.015286119591"/>
  </r>
  <r>
    <s v="06"/>
    <x v="5"/>
    <s v="Tillverkningsindustri"/>
    <s v="2010"/>
    <x v="8"/>
    <n v="1291.99852104857"/>
    <n v="1218.0931441518101"/>
    <n v="32.3275901351508"/>
    <n v="263.87794973091002"/>
    <n v="139.033717753811"/>
    <n v="897.25888847684996"/>
    <n v="727.46367115205703"/>
    <n v="39.454636945216997"/>
    <n v="2654.1752410328099"/>
    <n v="277.85840274831099"/>
    <n v="144.40222299435999"/>
    <n v="127.118234001057"/>
    <n v="170.85041932785899"/>
    <n v="271.79083279275699"/>
    <n v="0"/>
    <n v="0"/>
    <n v="3.40544156627656"/>
    <n v="247.10001662343899"/>
  </r>
  <r>
    <s v="06"/>
    <x v="5"/>
    <s v="Tillverkningsindustri"/>
    <s v="2010"/>
    <x v="9"/>
    <n v="1144.2605442003801"/>
    <n v="1070.38864524515"/>
    <n v="34.809665053833903"/>
    <n v="263.71563732931003"/>
    <n v="139.374247928383"/>
    <n v="868.00738716681599"/>
    <n v="658.85078275256296"/>
    <n v="39.176901112774601"/>
    <n v="2654.4064350246999"/>
    <n v="282.05161443803502"/>
    <n v="142.272509776958"/>
    <n v="125.65584679042099"/>
    <n v="168.82510547016901"/>
    <n v="271.79083279275699"/>
    <n v="0"/>
    <n v="0"/>
    <n v="3.6622779724909802"/>
    <n v="254.79593323705299"/>
  </r>
  <r>
    <s v="06"/>
    <x v="5"/>
    <s v="Tillverkningsindustri"/>
    <s v="2010"/>
    <x v="10"/>
    <n v="1080.3285107019201"/>
    <n v="1006.52635136223"/>
    <n v="32.548013829363803"/>
    <n v="263.50426417264998"/>
    <n v="138.88404332010001"/>
    <n v="843.21577805077095"/>
    <n v="651.03273564669701"/>
    <n v="38.1369689995378"/>
    <n v="2653.6247498427201"/>
    <n v="277.45192315935401"/>
    <n v="138.51141817925901"/>
    <n v="121.808989544814"/>
    <n v="164.640518225146"/>
    <n v="271.79083279275699"/>
    <n v="0"/>
    <n v="0"/>
    <n v="3.7810296299371999"/>
    <n v="256.43179761299098"/>
  </r>
  <r>
    <s v="06"/>
    <x v="5"/>
    <s v="Tillverkningsindustri"/>
    <s v="2010"/>
    <x v="11"/>
    <n v="1206.2852106121099"/>
    <n v="1132.28919939056"/>
    <n v="37.613544052872001"/>
    <n v="264.06102170737199"/>
    <n v="140.53801243327001"/>
    <n v="861.880747656935"/>
    <n v="659.12101938181797"/>
    <n v="38.507798679267403"/>
    <n v="2657.2319210594001"/>
    <n v="281.83136636295001"/>
    <n v="138.58384980120101"/>
    <n v="119.95897296141"/>
    <n v="165.198736041497"/>
    <n v="271.79083279275699"/>
    <n v="0"/>
    <n v="0"/>
    <n v="4.0666612876834503"/>
    <n v="258.83376637959299"/>
  </r>
  <r>
    <s v="06"/>
    <x v="5"/>
    <s v="Tillverkningsindustri"/>
    <s v="2011"/>
    <x v="12"/>
    <n v="1162.5880524706199"/>
    <n v="1146.79753279021"/>
    <n v="35.259672836350497"/>
    <n v="45.805015196814601"/>
    <n v="128.691777280575"/>
    <n v="813.16008241728002"/>
    <n v="717.369692169107"/>
    <n v="34.770003805634403"/>
    <n v="2670.0366720602401"/>
    <n v="266.48608974029497"/>
    <n v="132.294794539956"/>
    <n v="109.40569095513"/>
    <n v="159.82921329765401"/>
    <n v="226.12833422786801"/>
    <n v="0"/>
    <n v="0"/>
    <n v="4.0145411975994598"/>
    <n v="214.72494345823"/>
  </r>
  <r>
    <s v="06"/>
    <x v="5"/>
    <s v="Tillverkningsindustri"/>
    <s v="2011"/>
    <x v="13"/>
    <n v="1047.8051567645"/>
    <n v="1032.28817181665"/>
    <n v="28.535348682926401"/>
    <n v="44.960608857861502"/>
    <n v="126.914382540243"/>
    <n v="793.17865438311901"/>
    <n v="668.78481685403995"/>
    <n v="34.045016953101701"/>
    <n v="2664.6761759065798"/>
    <n v="263.13579159785797"/>
    <n v="125.37191841478"/>
    <n v="103.27924757842599"/>
    <n v="152.04945002090099"/>
    <n v="226.12833422786801"/>
    <n v="0"/>
    <n v="0"/>
    <n v="4.5096138347561201"/>
    <n v="222.61710578913099"/>
  </r>
  <r>
    <s v="06"/>
    <x v="5"/>
    <s v="Tillverkningsindustri"/>
    <s v="2011"/>
    <x v="14"/>
    <n v="1041.8606963349"/>
    <n v="1026.3897789991299"/>
    <n v="28.166207988981199"/>
    <n v="44.814455276228898"/>
    <n v="126.652349934833"/>
    <n v="790.05388762431198"/>
    <n v="662.68093992777005"/>
    <n v="33.870366250393403"/>
    <n v="2663.2415463638599"/>
    <n v="262.14408667594398"/>
    <n v="125.488896143256"/>
    <n v="103.460124737705"/>
    <n v="152.11749283519001"/>
    <n v="226.12833422786801"/>
    <n v="0"/>
    <n v="0"/>
    <n v="4.8111122624729701"/>
    <n v="222.79155503115999"/>
  </r>
  <r>
    <s v="06"/>
    <x v="5"/>
    <s v="Tillverkningsindustri"/>
    <s v="2011"/>
    <x v="15"/>
    <n v="1044.7137293655201"/>
    <n v="1029.1182984207301"/>
    <n v="34.933735316067697"/>
    <n v="45.169381641305499"/>
    <n v="127.74014001606901"/>
    <n v="770.098776681402"/>
    <n v="672.45498894770606"/>
    <n v="32.954380354540397"/>
    <n v="2664.5121536892998"/>
    <n v="256.980645459448"/>
    <n v="129.271807221682"/>
    <n v="106.73320865616201"/>
    <n v="156.62037689740399"/>
    <n v="226.12833422786801"/>
    <n v="0"/>
    <n v="0"/>
    <n v="4.8203831935303496"/>
    <n v="220.976700238847"/>
  </r>
  <r>
    <s v="06"/>
    <x v="5"/>
    <s v="Tillverkningsindustri"/>
    <s v="2012"/>
    <x v="16"/>
    <n v="1154.7033799477099"/>
    <n v="1133.5460241481601"/>
    <n v="27.309143237521798"/>
    <n v="65.918016066115996"/>
    <n v="131.327787698294"/>
    <n v="834.94132423971098"/>
    <n v="595.679091850639"/>
    <n v="36.989006310065001"/>
    <n v="2573.6061151176"/>
    <n v="270.47380226424201"/>
    <n v="169.04471224353901"/>
    <n v="148.06956692563099"/>
    <n v="200.054956623659"/>
    <n v="179.301995752452"/>
    <n v="0"/>
    <n v="0"/>
    <n v="4.0361526074975096"/>
    <n v="213.30052100713701"/>
  </r>
  <r>
    <s v="06"/>
    <x v="5"/>
    <s v="Tillverkningsindustri"/>
    <s v="2012"/>
    <x v="17"/>
    <n v="1104.10567560308"/>
    <n v="1083.0229947198"/>
    <n v="30.104648270880698"/>
    <n v="65.741726618013303"/>
    <n v="130.32928010815499"/>
    <n v="797.76340454353601"/>
    <n v="562.69539666907497"/>
    <n v="35.297179704335697"/>
    <n v="2570.8021851107601"/>
    <n v="260.505601225531"/>
    <n v="167.50111314803999"/>
    <n v="146.442778366515"/>
    <n v="198.45998873037499"/>
    <n v="179.301995752452"/>
    <n v="0"/>
    <n v="0"/>
    <n v="5.9913243566764898"/>
    <n v="216.26434182768099"/>
  </r>
  <r>
    <s v="06"/>
    <x v="5"/>
    <s v="Tillverkningsindustri"/>
    <s v="2012"/>
    <x v="18"/>
    <n v="1113.5094701314699"/>
    <n v="1092.76165008169"/>
    <n v="24.003459998468301"/>
    <n v="64.871489762149096"/>
    <n v="126.606134868951"/>
    <n v="680.20381456919699"/>
    <n v="558.60286886285201"/>
    <n v="29.654757526048201"/>
    <n v="2563.02519450623"/>
    <n v="220.254182175784"/>
    <n v="163.780501179775"/>
    <n v="143.37349095015401"/>
    <n v="194.15703825449199"/>
    <n v="179.301995752452"/>
    <n v="0"/>
    <n v="0"/>
    <n v="6.96077972595831"/>
    <n v="216.25740939268599"/>
  </r>
  <r>
    <s v="06"/>
    <x v="5"/>
    <s v="Tillverkningsindustri"/>
    <s v="2012"/>
    <x v="19"/>
    <n v="1129.8370164323101"/>
    <n v="1108.6388385186201"/>
    <n v="34.171802521668198"/>
    <n v="66.098662595468397"/>
    <n v="131.07602997937099"/>
    <n v="797.44429029645096"/>
    <n v="543.89687014021604"/>
    <n v="35.224835117206197"/>
    <n v="2572.7970986222799"/>
    <n v="261.61254497237297"/>
    <n v="160.81724426993901"/>
    <n v="138.89517336760099"/>
    <n v="191.381460501063"/>
    <n v="179.301995752452"/>
    <n v="0"/>
    <n v="0"/>
    <n v="7.1203880478369204"/>
    <n v="216.901340203742"/>
  </r>
  <r>
    <s v="06"/>
    <x v="5"/>
    <s v="Tillverkningsindustri"/>
    <s v="2013"/>
    <x v="20"/>
    <n v="1133.65651770106"/>
    <n v="1116.68591147859"/>
    <n v="31.077062192995601"/>
    <n v="51.651741251795102"/>
    <n v="117.15112569709299"/>
    <n v="703.311818563457"/>
    <n v="590.43765264845797"/>
    <n v="32.212531957805403"/>
    <n v="2501.6186627295401"/>
    <n v="232.02808965635299"/>
    <n v="119.86292504103901"/>
    <n v="103.17107339269801"/>
    <n v="144.509082123843"/>
    <n v="172.412612952111"/>
    <n v="0"/>
    <n v="0"/>
    <n v="6.5015300306014101"/>
    <n v="340.50132888848702"/>
  </r>
  <r>
    <s v="06"/>
    <x v="5"/>
    <s v="Tillverkningsindustri"/>
    <s v="2013"/>
    <x v="21"/>
    <n v="961.96324311314697"/>
    <n v="945.10636600165299"/>
    <n v="26.382171367648901"/>
    <n v="51.2017752395573"/>
    <n v="117.34797863510499"/>
    <n v="742.39287226177805"/>
    <n v="540.94081811592798"/>
    <n v="34.143681371450199"/>
    <n v="2500.3247827229602"/>
    <n v="248.15002258457599"/>
    <n v="115.103962424933"/>
    <n v="99.302509420069896"/>
    <n v="139.41993283653801"/>
    <n v="172.412612952111"/>
    <n v="0"/>
    <n v="0"/>
    <n v="7.8072141358155802"/>
    <n v="347.02826296338401"/>
  </r>
  <r>
    <s v="06"/>
    <x v="5"/>
    <s v="Tillverkningsindustri"/>
    <s v="2013"/>
    <x v="22"/>
    <n v="1027.8162385322801"/>
    <n v="1011.0351183246599"/>
    <n v="23.247404688756099"/>
    <n v="51.046531996431703"/>
    <n v="116.111641333617"/>
    <n v="733.29057804937395"/>
    <n v="646.45245675880096"/>
    <n v="33.690633316809503"/>
    <n v="2498.12323576585"/>
    <n v="239.47477109532099"/>
    <n v="139.51790498686699"/>
    <n v="124.720382151839"/>
    <n v="166.34339749345301"/>
    <n v="172.412612952111"/>
    <n v="0"/>
    <n v="0"/>
    <n v="8.5142890522856796"/>
    <n v="347.16950125956902"/>
  </r>
  <r>
    <s v="06"/>
    <x v="5"/>
    <s v="Tillverkningsindustri"/>
    <s v="2013"/>
    <x v="23"/>
    <n v="969.26365495295795"/>
    <n v="952.27874122512605"/>
    <n v="33.2911585439806"/>
    <n v="51.664261849519796"/>
    <n v="117.543609517183"/>
    <n v="725.13139373169099"/>
    <n v="520.92748989117899"/>
    <n v="33.540457864241802"/>
    <n v="2501.5196021526099"/>
    <n v="243.339945008554"/>
    <n v="108.340628854624"/>
    <n v="92.276653270935498"/>
    <n v="131.92438925855899"/>
    <n v="172.412612952111"/>
    <n v="0"/>
    <n v="0"/>
    <n v="8.6207794164644493"/>
    <n v="344.91295525343799"/>
  </r>
  <r>
    <s v="06"/>
    <x v="5"/>
    <s v="Tillverkningsindustri"/>
    <s v="2014"/>
    <x v="24"/>
    <n v="1098.8480771531099"/>
    <n v="1080.24397668198"/>
    <n v="28.810720981480699"/>
    <n v="57.9885943467849"/>
    <n v="115.821320487647"/>
    <n v="689.86117590255503"/>
    <n v="502.47427274699299"/>
    <n v="30.826264226351601"/>
    <n v="2390.8804437047102"/>
    <n v="246.62533241581301"/>
    <n v="108.00622090811601"/>
    <n v="97.016008576643898"/>
    <n v="148.409458982312"/>
    <n v="165.629644481658"/>
    <n v="0"/>
    <n v="0"/>
    <n v="9.8331114385499205"/>
    <n v="240.953389519788"/>
  </r>
  <r>
    <s v="06"/>
    <x v="5"/>
    <s v="Tillverkningsindustri"/>
    <s v="2014"/>
    <x v="25"/>
    <n v="1028.85477104234"/>
    <n v="1010.32635137614"/>
    <n v="26.3140685473319"/>
    <n v="57.763112470320102"/>
    <n v="115.252459500025"/>
    <n v="682.06168353321698"/>
    <n v="526.25707835734397"/>
    <n v="30.2387131114506"/>
    <n v="2388.8711673275998"/>
    <n v="246.040159868085"/>
    <n v="113.209993428077"/>
    <n v="102.50058773220699"/>
    <n v="153.79714195795401"/>
    <n v="165.629644481658"/>
    <n v="0"/>
    <n v="0"/>
    <n v="11.795099345309399"/>
    <n v="247.65103648087299"/>
  </r>
  <r>
    <s v="06"/>
    <x v="5"/>
    <s v="Tillverkningsindustri"/>
    <s v="2014"/>
    <x v="26"/>
    <n v="1032.4400489598199"/>
    <n v="1013.90945562775"/>
    <n v="24.871500869394399"/>
    <n v="57.695984612495401"/>
    <n v="115.965407649639"/>
    <n v="708.49893129070995"/>
    <n v="510.214736388228"/>
    <n v="31.517605160774298"/>
    <n v="2389.6589827345401"/>
    <n v="256.14420964886"/>
    <n v="111.152716432888"/>
    <n v="100.415246526731"/>
    <n v="151.71273432630301"/>
    <n v="165.629644481658"/>
    <n v="0"/>
    <n v="0"/>
    <n v="12.237119451089001"/>
    <n v="247.60490223002401"/>
  </r>
  <r>
    <s v="06"/>
    <x v="5"/>
    <s v="Tillverkningsindustri"/>
    <s v="2014"/>
    <x v="27"/>
    <n v="1038.9265217816301"/>
    <n v="1020.304717364"/>
    <n v="28.515491551312699"/>
    <n v="58.003478416213099"/>
    <n v="116.312737205985"/>
    <n v="709.29637667429301"/>
    <n v="547.52110186851701"/>
    <n v="31.401065575829499"/>
    <n v="2390.82875130002"/>
    <n v="254.13157940931799"/>
    <n v="113.43142055559299"/>
    <n v="102.079388364171"/>
    <n v="154.08286215880801"/>
    <n v="165.629644481658"/>
    <n v="0"/>
    <n v="0"/>
    <n v="11.590999108897201"/>
    <n v="247.80139669015901"/>
  </r>
  <r>
    <s v="06"/>
    <x v="5"/>
    <s v="Tillverkningsindustri"/>
    <s v="2015"/>
    <x v="28"/>
    <n v="1137.88351603093"/>
    <n v="1123.38301661177"/>
    <n v="32.604429794457303"/>
    <n v="40.527007696469198"/>
    <n v="134.482895475183"/>
    <n v="697.23002171272003"/>
    <n v="603.90559366503498"/>
    <n v="30.6630418324849"/>
    <n v="2746.6659590743802"/>
    <n v="243.945667883064"/>
    <n v="119.79327925190699"/>
    <n v="105.831728119581"/>
    <n v="138.761045145369"/>
    <n v="157.630760370052"/>
    <n v="0"/>
    <n v="0"/>
    <n v="11.220436362306"/>
    <n v="214.59217887862201"/>
  </r>
  <r>
    <s v="06"/>
    <x v="5"/>
    <s v="Tillverkningsindustri"/>
    <s v="2015"/>
    <x v="29"/>
    <n v="983.21758835050605"/>
    <n v="968.576287351833"/>
    <n v="30.975885381565401"/>
    <n v="40.616859774566898"/>
    <n v="138.66113757545699"/>
    <n v="879.29597062164703"/>
    <n v="593.341004221003"/>
    <n v="39.593634466407998"/>
    <n v="2750.0209798107298"/>
    <n v="310.48801080042"/>
    <n v="121.67035510733901"/>
    <n v="107.79442824520601"/>
    <n v="140.74560960883599"/>
    <n v="157.630760370052"/>
    <n v="0"/>
    <n v="0"/>
    <n v="14.4382307978091"/>
    <n v="219.211777769316"/>
  </r>
  <r>
    <s v="06"/>
    <x v="5"/>
    <s v="Tillverkningsindustri"/>
    <s v="2015"/>
    <x v="30"/>
    <n v="993.15265017447496"/>
    <n v="978.84096210428402"/>
    <n v="23.065097680973501"/>
    <n v="39.838403949552401"/>
    <n v="134.256775616418"/>
    <n v="736.40618460008898"/>
    <n v="586.83124712107497"/>
    <n v="32.620928849690401"/>
    <n v="2744.0899033669398"/>
    <n v="260.21954444445697"/>
    <n v="115.80794126518499"/>
    <n v="102.164806545011"/>
    <n v="134.759764484648"/>
    <n v="157.630760370052"/>
    <n v="0"/>
    <n v="0"/>
    <n v="17.039132553278801"/>
    <n v="218.40342103790499"/>
  </r>
  <r>
    <s v="06"/>
    <x v="5"/>
    <s v="Tillverkningsindustri"/>
    <s v="2015"/>
    <x v="31"/>
    <n v="1145.08627379123"/>
    <n v="1130.67908056529"/>
    <n v="31.253165097783398"/>
    <n v="40.255598391067998"/>
    <n v="133.71922664342799"/>
    <n v="664.88669984229898"/>
    <n v="606.66176468459503"/>
    <n v="29.075262675230199"/>
    <n v="2744.4909078770102"/>
    <n v="235.49592645981801"/>
    <n v="122.279537760263"/>
    <n v="107.969209233149"/>
    <n v="141.41316629644601"/>
    <n v="157.630760370052"/>
    <n v="0"/>
    <n v="0"/>
    <n v="15.310095075003201"/>
    <n v="219.204634406113"/>
  </r>
  <r>
    <s v="06"/>
    <x v="5"/>
    <s v="Tillverkningsindustri"/>
    <s v="2016"/>
    <x v="32"/>
    <n v="1020.36501417258"/>
    <n v="1002.93511528205"/>
    <n v="26.199400986639699"/>
    <n v="53.711787969055997"/>
    <n v="114.375934074469"/>
    <n v="607.28107037212203"/>
    <n v="495.65365054691398"/>
    <n v="28.132644176996401"/>
    <n v="2364.5636152736602"/>
    <n v="208.353082823504"/>
    <n v="69.965685544995907"/>
    <n v="60.868989987169599"/>
    <n v="76.4220708916381"/>
    <n v="147.545592089043"/>
    <n v="0"/>
    <n v="0"/>
    <n v="17.602632930532199"/>
    <n v="260.36500995977002"/>
  </r>
  <r>
    <s v="06"/>
    <x v="5"/>
    <s v="Tillverkningsindustri"/>
    <s v="2016"/>
    <x v="33"/>
    <n v="1035.9419035653"/>
    <n v="1018.46542465614"/>
    <n v="28.574269364643602"/>
    <n v="53.8626556984293"/>
    <n v="114.611650872304"/>
    <n v="613.61478604196395"/>
    <n v="493.04458015549199"/>
    <n v="28.042285755244301"/>
    <n v="2365.2395249739302"/>
    <n v="211.959534738326"/>
    <n v="70.511009394687207"/>
    <n v="61.188459653408501"/>
    <n v="77.258032500856103"/>
    <n v="147.545592089043"/>
    <n v="0"/>
    <n v="0"/>
    <n v="20.006463917305499"/>
    <n v="267.58677723276901"/>
  </r>
  <r>
    <s v="06"/>
    <x v="5"/>
    <s v="Tillverkningsindustri"/>
    <s v="2016"/>
    <x v="34"/>
    <n v="1007.86490654663"/>
    <n v="990.41258771329603"/>
    <n v="25.511385698481401"/>
    <n v="53.750799330378598"/>
    <n v="114.80743164765499"/>
    <n v="635.49885381582305"/>
    <n v="490.71158265668601"/>
    <n v="29.1087413520636"/>
    <n v="2365.20861839996"/>
    <n v="220.16618403433799"/>
    <n v="70.911706284900703"/>
    <n v="61.797465999871001"/>
    <n v="77.705752850542893"/>
    <n v="147.545592089043"/>
    <n v="0"/>
    <n v="0"/>
    <n v="19.512237749739501"/>
    <n v="269.31737777959501"/>
  </r>
  <r>
    <s v="06"/>
    <x v="5"/>
    <s v="Tillverkningsindustri"/>
    <s v="2016"/>
    <x v="35"/>
    <n v="1101.2493796988799"/>
    <n v="1083.61168423138"/>
    <n v="34.249101816451798"/>
    <n v="54.317932033500398"/>
    <n v="116.060519784664"/>
    <n v="649.88124200846903"/>
    <n v="499.07568951936099"/>
    <n v="29.653882006439002"/>
    <n v="2368.1236812695402"/>
    <n v="224.73924196234299"/>
    <n v="70.796412457979201"/>
    <n v="61.378103583490201"/>
    <n v="77.672599904624306"/>
    <n v="147.545592089043"/>
    <n v="0"/>
    <n v="0"/>
    <n v="21.303210775894701"/>
    <n v="269.15083761164402"/>
  </r>
  <r>
    <s v="06"/>
    <x v="5"/>
    <s v="Tillverkningsindustri"/>
    <s v="2017"/>
    <x v="36"/>
    <n v="1085.1886544412901"/>
    <n v="1069.5409217655799"/>
    <n v="37.283888852408602"/>
    <n v="45.573779745180097"/>
    <n v="126.676462396378"/>
    <n v="647.09143841309503"/>
    <n v="402.77605869118798"/>
    <n v="28.7211503394925"/>
    <n v="2330.0721379500401"/>
    <n v="204.042236218765"/>
    <n v="65.155393667016"/>
    <n v="56.002255507868"/>
    <n v="71.842006080846701"/>
    <n v="139.796625888541"/>
    <n v="0"/>
    <n v="0"/>
    <n v="20.247573760278101"/>
    <n v="203.94723440476901"/>
  </r>
  <r>
    <s v="06"/>
    <x v="5"/>
    <s v="Tillverkningsindustri"/>
    <s v="2017"/>
    <x v="37"/>
    <n v="1017.85441075839"/>
    <n v="1002.31862360818"/>
    <n v="33.7398279851244"/>
    <n v="45.256864597735699"/>
    <n v="125.677783416773"/>
    <n v="635.34166536075998"/>
    <n v="401.40774214060201"/>
    <n v="27.8836932644729"/>
    <n v="2328.1149529070999"/>
    <n v="199.870230371969"/>
    <n v="65.0420695480706"/>
    <n v="55.903468601422098"/>
    <n v="71.949215803360701"/>
    <n v="139.796625888541"/>
    <n v="0"/>
    <n v="0"/>
    <n v="21.957543675801801"/>
    <n v="210.81694012103199"/>
  </r>
  <r>
    <s v="06"/>
    <x v="5"/>
    <s v="Tillverkningsindustri"/>
    <s v="2017"/>
    <x v="38"/>
    <n v="1008.11883898033"/>
    <n v="992.62211557955698"/>
    <n v="30.114432670637299"/>
    <n v="45.143544611337099"/>
    <n v="125.355142236966"/>
    <n v="631.00143866253302"/>
    <n v="414.854329831847"/>
    <n v="27.738450042338201"/>
    <n v="2327.9615769090101"/>
    <n v="198.16145268709599"/>
    <n v="67.471677947908702"/>
    <n v="58.479121653641698"/>
    <n v="74.330250161729893"/>
    <n v="139.796625888541"/>
    <n v="0"/>
    <n v="0"/>
    <n v="22.714742213597201"/>
    <n v="210.65677639653401"/>
  </r>
  <r>
    <s v="06"/>
    <x v="5"/>
    <s v="Tillverkningsindustri"/>
    <s v="2017"/>
    <x v="39"/>
    <n v="1130.5063558146201"/>
    <n v="1114.79815722478"/>
    <n v="39.421071876307103"/>
    <n v="45.762482862497997"/>
    <n v="127.050019112217"/>
    <n v="653.09741666939794"/>
    <n v="420.63940984990398"/>
    <n v="28.9157782492058"/>
    <n v="2331.3066753015601"/>
    <n v="207.18598137354499"/>
    <n v="69.730597045479996"/>
    <n v="60.3649074326174"/>
    <n v="76.612030685162296"/>
    <n v="139.796625888541"/>
    <n v="0"/>
    <n v="0"/>
    <n v="24.904574661345801"/>
    <n v="208.98797441571901"/>
  </r>
  <r>
    <s v="06"/>
    <x v="5"/>
    <s v="Tillverkningsindustri"/>
    <s v="2018"/>
    <x v="40"/>
    <n v="1120.5853779802001"/>
    <n v="1108.6474888561299"/>
    <n v="41.183765448581099"/>
    <n v="32.468388496051404"/>
    <n v="117.350837277197"/>
    <n v="643.60890334608803"/>
    <n v="461.99096605357801"/>
    <n v="29.842484795781001"/>
    <n v="2115.2397859756802"/>
    <n v="227.90287301387499"/>
    <n v="66.2728917050419"/>
    <n v="55.914423134629502"/>
    <n v="76.013695508404297"/>
    <n v="126.557840622429"/>
    <n v="0"/>
    <n v="0"/>
    <n v="20.819969860534201"/>
    <n v="190.26205502890801"/>
  </r>
  <r>
    <s v="06"/>
    <x v="5"/>
    <s v="Tillverkningsindustri"/>
    <s v="2018"/>
    <x v="41"/>
    <n v="1109.85241761916"/>
    <n v="1098.0772873554499"/>
    <n v="37.136046223852198"/>
    <n v="31.9802354000844"/>
    <n v="116.158041208054"/>
    <n v="642.00839461318105"/>
    <n v="459.69079318113597"/>
    <n v="28.910508067139101"/>
    <n v="2110.9748572378599"/>
    <n v="225.04024551256899"/>
    <n v="66.510378744042995"/>
    <n v="55.8834312457709"/>
    <n v="76.606756061725306"/>
    <n v="126.557840622429"/>
    <n v="0"/>
    <n v="0"/>
    <n v="25.5258117332423"/>
    <n v="199.16028802684701"/>
  </r>
  <r>
    <s v="06"/>
    <x v="5"/>
    <s v="Tillverkningsindustri"/>
    <s v="2018"/>
    <x v="42"/>
    <n v="1032.8324355137299"/>
    <n v="1021.23471674675"/>
    <n v="31.708022746986"/>
    <n v="31.569609512879101"/>
    <n v="113.708197043214"/>
    <n v="597.22048152406103"/>
    <n v="445.91128347120201"/>
    <n v="27.154303581035101"/>
    <n v="2109.0059272327499"/>
    <n v="203.98924082668799"/>
    <n v="64.7836005659601"/>
    <n v="54.4732505420533"/>
    <n v="74.784655377864297"/>
    <n v="126.557840622429"/>
    <n v="0"/>
    <n v="0"/>
    <n v="23.6408790850043"/>
    <n v="199.49723576075399"/>
  </r>
  <r>
    <s v="06"/>
    <x v="5"/>
    <s v="Tillverkningsindustri"/>
    <s v="2018"/>
    <x v="43"/>
    <n v="1111.74289505261"/>
    <n v="1099.87116528365"/>
    <n v="40.440214220491598"/>
    <n v="32.240959243502701"/>
    <n v="117.14045859221601"/>
    <n v="643.59663478692698"/>
    <n v="454.46011543108898"/>
    <n v="28.954334063742898"/>
    <n v="2113.2020346068098"/>
    <n v="227.622193837525"/>
    <n v="64.514246961944906"/>
    <n v="53.713233412163099"/>
    <n v="74.490886645735202"/>
    <n v="126.557840622429"/>
    <n v="0"/>
    <n v="0"/>
    <n v="24.585108258930799"/>
    <n v="196.081894449565"/>
  </r>
  <r>
    <s v="06"/>
    <x v="5"/>
    <s v="Tillverkningsindustri"/>
    <s v="2019"/>
    <x v="44"/>
    <n v="969.39618424153696"/>
    <n v="958.34456011726104"/>
    <n v="40.376028898405899"/>
    <n v="29.460628240254"/>
    <n v="116.056227702096"/>
    <n v="607.43229636225999"/>
    <n v="464.89570934350297"/>
    <n v="25.5318030891486"/>
    <n v="1986.70651125009"/>
    <n v="216.65894247801799"/>
    <n v="56.2204919890019"/>
    <n v="47.3579620307897"/>
    <n v="64.664696791969504"/>
    <n v="74.505339424584804"/>
    <n v="0"/>
    <n v="0"/>
    <n v="20.1355184933518"/>
    <n v="300.50483825694897"/>
  </r>
  <r>
    <s v="06"/>
    <x v="5"/>
    <s v="Tillverkningsindustri"/>
    <s v="2019"/>
    <x v="45"/>
    <n v="982.95154425261103"/>
    <n v="972.11284391146899"/>
    <n v="34.896407835549901"/>
    <n v="28.760108802914701"/>
    <n v="115.081722979253"/>
    <n v="608.32369539274202"/>
    <n v="452.99978128191498"/>
    <n v="25.490005038588599"/>
    <n v="1984.36422617024"/>
    <n v="219.03282960717499"/>
    <n v="55.249144704303298"/>
    <n v="46.5061858817988"/>
    <n v="63.978281839255402"/>
    <n v="74.505339424584804"/>
    <n v="0"/>
    <n v="0"/>
    <n v="24.685718783319"/>
    <n v="309.71593557461102"/>
  </r>
  <r>
    <s v="06"/>
    <x v="5"/>
    <s v="Tillverkningsindustri"/>
    <s v="2019"/>
    <x v="46"/>
    <n v="864.75094488608397"/>
    <n v="854.01317854742797"/>
    <n v="34.517412950828103"/>
    <n v="28.558150067062499"/>
    <n v="113.388332354799"/>
    <n v="554.10169785849598"/>
    <n v="447.44997132218799"/>
    <n v="23.057467248181499"/>
    <n v="1980.89087195197"/>
    <n v="198.441034319788"/>
    <n v="55.546385065147703"/>
    <n v="46.9046985728762"/>
    <n v="64.279825686291701"/>
    <n v="74.505339424584804"/>
    <n v="0"/>
    <n v="0"/>
    <n v="22.858266909334599"/>
    <n v="310.098744079548"/>
  </r>
  <r>
    <s v="06"/>
    <x v="5"/>
    <s v="Tillverkningsindustri"/>
    <s v="2019"/>
    <x v="47"/>
    <n v="916.89693951016397"/>
    <n v="905.92089142156101"/>
    <n v="43.285821798341601"/>
    <n v="29.2307777058376"/>
    <n v="115.53245470024"/>
    <n v="587.20808120091795"/>
    <n v="436.86405656532997"/>
    <n v="24.623369795849001"/>
    <n v="1985.2108846640399"/>
    <n v="213.738399347289"/>
    <n v="52.404705061117802"/>
    <n v="43.667372061647903"/>
    <n v="61.009891337559701"/>
    <n v="74.505339424584804"/>
    <n v="0"/>
    <n v="0"/>
    <n v="23.767526619923999"/>
    <n v="306.517966967078"/>
  </r>
  <r>
    <s v="06"/>
    <x v="5"/>
    <s v="Tillverkningsindustri"/>
    <s v="2020"/>
    <x v="48"/>
    <n v="773.75126274393494"/>
    <n v="767.99223001886901"/>
    <n v="44.462516755070297"/>
    <n v="10.063063108639501"/>
    <n v="112.667502298222"/>
    <n v="490.58003162032702"/>
    <n v="327.45752231422898"/>
    <n v="23.752419530148"/>
    <n v="1912.6978321087199"/>
    <n v="222.17568552066999"/>
    <n v="46.0898856793874"/>
    <n v="40.323550151154301"/>
    <n v="52.381127125752499"/>
    <n v="27.1526346002215"/>
    <n v="0"/>
    <n v="0"/>
    <n v="23.773016338175999"/>
    <n v="223.44325602666399"/>
  </r>
  <r>
    <s v="06"/>
    <x v="5"/>
    <s v="Tillverkningsindustri"/>
    <s v="2020"/>
    <x v="49"/>
    <n v="795.59369042916501"/>
    <n v="790.06920919448305"/>
    <n v="35.537258106179799"/>
    <n v="9.4104642791795499"/>
    <n v="110.467045134728"/>
    <n v="482.11710976327402"/>
    <n v="319.96689080678999"/>
    <n v="23.033281437729499"/>
    <n v="1909.8046619152999"/>
    <n v="212.660870690379"/>
    <n v="42.543208076245499"/>
    <n v="36.653775118913998"/>
    <n v="48.682946735005302"/>
    <n v="27.1526346002215"/>
    <n v="0"/>
    <n v="0"/>
    <n v="23.544406933315301"/>
    <n v="223.641837653095"/>
  </r>
  <r>
    <s v="06"/>
    <x v="5"/>
    <s v="Tillverkningsindustri"/>
    <s v="2020"/>
    <x v="50"/>
    <n v="875.93273631639897"/>
    <n v="870.36594605841901"/>
    <n v="35.1064694045821"/>
    <n v="9.4477250366469399"/>
    <n v="111.625435226466"/>
    <n v="520.44579566243306"/>
    <n v="332.542604757996"/>
    <n v="25.145729484847202"/>
    <n v="1910.5788408977201"/>
    <n v="232.098771715612"/>
    <n v="47.526824698979702"/>
    <n v="41.516236863148301"/>
    <n v="53.9377028260838"/>
    <n v="27.1526346002215"/>
    <n v="0"/>
    <n v="0"/>
    <n v="23.354732529401101"/>
    <n v="228.05456856728901"/>
  </r>
  <r>
    <s v="06"/>
    <x v="5"/>
    <s v="Tillverkningsindustri"/>
    <s v="2020"/>
    <x v="51"/>
    <n v="868.40969391769204"/>
    <n v="862.581284253533"/>
    <n v="43.798728746251697"/>
    <n v="10.1722355145624"/>
    <n v="114.112011281177"/>
    <n v="537.02000383137295"/>
    <n v="352.95276228589199"/>
    <n v="25.657721264350599"/>
    <n v="1914.15228556073"/>
    <n v="239.174658081541"/>
    <n v="51.476308972185798"/>
    <n v="45.007695246738102"/>
    <n v="58.118501650613197"/>
    <n v="27.1526346002215"/>
    <n v="0"/>
    <n v="0"/>
    <n v="18.757444824066098"/>
    <n v="228.357833387048"/>
  </r>
  <r>
    <s v="06"/>
    <x v="5"/>
    <s v="Tillverkningsindustri"/>
    <s v="2021"/>
    <x v="52"/>
    <n v="994.63595285975396"/>
    <n v="987.05804265910297"/>
    <n v="61.726826724380203"/>
    <n v="16.549460908907399"/>
    <n v="116.44999095246401"/>
    <n v="554.67873129606505"/>
    <n v="378.22349977144302"/>
    <n v="24.9978370051012"/>
    <n v="2207.2212015172599"/>
    <n v="238.16626084715401"/>
    <n v="52.884834043347901"/>
    <n v="44.639605547366202"/>
    <n v="60.942576222971603"/>
    <n v="21.225010794722301"/>
    <n v="0"/>
    <n v="0"/>
    <n v="21.3070079077816"/>
    <n v="1898.7546493362299"/>
  </r>
  <r>
    <s v="06"/>
    <x v="5"/>
    <s v="Tillverkningsindustri"/>
    <s v="2021"/>
    <x v="53"/>
    <n v="1052.72316005629"/>
    <n v="1045.2572055415801"/>
    <n v="55.448248304418001"/>
    <n v="16.083151523437699"/>
    <n v="116.86485885269801"/>
    <n v="559.88529077400597"/>
    <n v="348.02416611940299"/>
    <n v="25.531393269646198"/>
    <n v="2208.1213337555801"/>
    <n v="251.650048700729"/>
    <n v="48.3391644736123"/>
    <n v="40.254518559318598"/>
    <n v="56.719364009237196"/>
    <n v="21.225010794722301"/>
    <n v="0"/>
    <n v="0"/>
    <n v="21.669955532877498"/>
    <n v="1909.2009088923901"/>
  </r>
  <r>
    <s v="06"/>
    <x v="5"/>
    <s v="Tillverkningsindustri"/>
    <s v="2021"/>
    <x v="54"/>
    <n v="1043.19180168911"/>
    <n v="1035.48450649748"/>
    <n v="63.4084814968312"/>
    <n v="16.860890860536902"/>
    <n v="118.123421445357"/>
    <n v="571.14623033728105"/>
    <n v="369.27350728121303"/>
    <n v="26.4019949961896"/>
    <n v="2210.5954591689601"/>
    <n v="259.02886949870401"/>
    <n v="52.800302674705399"/>
    <n v="44.646814343842998"/>
    <n v="61.139829920962399"/>
    <n v="21.225010794722301"/>
    <n v="0"/>
    <n v="0"/>
    <n v="25.229041449118"/>
    <n v="1908.1859026892801"/>
  </r>
  <r>
    <s v="06"/>
    <x v="5"/>
    <s v="Tillverkningsindustri"/>
    <s v="2021"/>
    <x v="55"/>
    <n v="1049.9863489525801"/>
    <n v="1042.03361548051"/>
    <n v="76.301525234564295"/>
    <n v="17.5053433827789"/>
    <n v="120.78979151842201"/>
    <n v="564.56405753229296"/>
    <n v="347.926877817915"/>
    <n v="26.192246642231598"/>
    <n v="2214.5216837666999"/>
    <n v="265.950039157118"/>
    <n v="47.160903573617901"/>
    <n v="38.848844780134499"/>
    <n v="55.439717230936203"/>
    <n v="21.225010794722301"/>
    <n v="0"/>
    <n v="0"/>
    <n v="25.1298884545478"/>
    <n v="1904.27853272998"/>
  </r>
  <r>
    <s v="06"/>
    <x v="5"/>
    <s v="Tillverkningsindustri"/>
    <s v="2022"/>
    <x v="56"/>
    <n v="940.24718622260798"/>
    <n v="934.00675965265202"/>
    <n v="75.436044993355097"/>
    <n v="13.2170489106799"/>
    <n v="119.390743639308"/>
    <n v="525.39171918918703"/>
    <n v="353.600819307162"/>
    <n v="26.123534965627801"/>
    <n v="2220.4390695336201"/>
    <n v="233.60134130108199"/>
    <n v="48.724885549838604"/>
    <n v="40.864618923486397"/>
    <n v="56.623596292789102"/>
    <n v="21.225010794722301"/>
    <n v="0"/>
    <n v="0"/>
    <n v="23.346280019395198"/>
    <n v="1894.8013984941499"/>
  </r>
  <r>
    <s v="06"/>
    <x v="5"/>
    <s v="Tillverkningsindustri"/>
    <s v="2022"/>
    <x v="57"/>
    <n v="945.253319015226"/>
    <n v="939.16259609632698"/>
    <n v="65.067116480526707"/>
    <n v="12.697291475754801"/>
    <n v="118.66982871162899"/>
    <n v="536.53982351231798"/>
    <n v="367.548882569809"/>
    <n v="26.1235266868906"/>
    <n v="2216.0459424792102"/>
    <n v="233.671722399169"/>
    <n v="50.9079792758141"/>
    <n v="42.860632907058204"/>
    <n v="58.7965636528576"/>
    <n v="21.225010794722301"/>
    <n v="0"/>
    <n v="0"/>
    <n v="27.4823523652814"/>
    <n v="1895.4433806480799"/>
  </r>
  <r>
    <s v="06"/>
    <x v="5"/>
    <s v="Tillverkningsindustri"/>
    <s v="2022"/>
    <x v="58"/>
    <n v="940.90646943511695"/>
    <n v="934.87183579425198"/>
    <n v="61.140226448142499"/>
    <n v="12.638763411966099"/>
    <n v="117.844244476041"/>
    <n v="523.72732500703103"/>
    <n v="378.64413132855799"/>
    <n v="25.900518067986699"/>
    <n v="2221.9864719053799"/>
    <n v="229.282566596663"/>
    <n v="50.408934802667197"/>
    <n v="42.481394024361101"/>
    <n v="58.288442903906798"/>
    <n v="21.225010794722301"/>
    <n v="0"/>
    <n v="0"/>
    <n v="27.997194491418998"/>
    <n v="1896.01456222193"/>
  </r>
  <r>
    <s v="06"/>
    <x v="5"/>
    <s v="Tillverkningsindustri"/>
    <s v="2022"/>
    <x v="59"/>
    <n v="940.70105981795996"/>
    <n v="934.36487912964401"/>
    <n v="78.517029251682402"/>
    <n v="13.4491285609702"/>
    <n v="120.524334211178"/>
    <n v="526.04244669724301"/>
    <n v="351.76991099730202"/>
    <n v="25.986735927470701"/>
    <n v="2221.32181642455"/>
    <n v="235.321197804105"/>
    <n v="48.825886028582502"/>
    <n v="40.691811106892899"/>
    <n v="56.804308838776898"/>
    <n v="21.225010794722301"/>
    <n v="0"/>
    <n v="0"/>
    <n v="25.4147181896364"/>
    <n v="1896.67788520046"/>
  </r>
  <r>
    <s v="06"/>
    <x v="5"/>
    <s v="Tillverkningsindustri"/>
    <s v="2023"/>
    <x v="60"/>
    <n v="953.62327333149199"/>
    <n v="947.33001566919904"/>
    <n v="65.780098875615295"/>
    <n v="13.3388691247478"/>
    <n v="120.66606433516399"/>
    <n v="522.41220174340197"/>
    <n v="355.77964694676001"/>
    <n v="26.3284835756909"/>
    <n v="2269.5948665094702"/>
    <n v="232.81503106848601"/>
    <n v="48.6785104417255"/>
    <n v="40.8356025777273"/>
    <n v="56.693927818273004"/>
    <n v="22.0265966059386"/>
    <n v="0"/>
    <n v="0"/>
    <n v="25.4797022819204"/>
    <n v="1927.76288461741"/>
  </r>
  <r>
    <s v="07"/>
    <x v="6"/>
    <s v="Tillverkningsindustri"/>
    <s v="2008"/>
    <x v="0"/>
    <n v="868.38128011506103"/>
    <n v="861.85194266620204"/>
    <n v="20.7750054257199"/>
    <n v="4.8661900012291097"/>
    <n v="10.782067164083699"/>
    <n v="534.66024949663597"/>
    <n v="290.48570146164298"/>
    <n v="63.9447250174223"/>
    <n v="260.06298537194903"/>
    <n v="157.46888632623299"/>
    <n v="135.765794460628"/>
    <n v="112.90773360889"/>
    <n v="155.99535812871599"/>
    <n v="4937.8992179388497"/>
    <n v="0"/>
    <n v="0"/>
    <n v="2.00481188436699"/>
    <n v="197.302984749525"/>
  </r>
  <r>
    <s v="07"/>
    <x v="6"/>
    <s v="Tillverkningsindustri"/>
    <s v="2008"/>
    <x v="1"/>
    <n v="919.46364353108095"/>
    <n v="912.53145851564"/>
    <n v="34.835315345251203"/>
    <n v="6.0657633025851503"/>
    <n v="13.8163757970673"/>
    <n v="619.29444713486498"/>
    <n v="292.04836583230701"/>
    <n v="64.401591575937601"/>
    <n v="267.45597710354201"/>
    <n v="180.359348154179"/>
    <n v="139.027246026406"/>
    <n v="115.214542826284"/>
    <n v="160.194311446114"/>
    <n v="4937.8992179388497"/>
    <n v="0"/>
    <n v="0"/>
    <n v="6.7481491598417804"/>
    <n v="219.44817921458301"/>
  </r>
  <r>
    <s v="07"/>
    <x v="6"/>
    <s v="Tillverkningsindustri"/>
    <s v="2008"/>
    <x v="2"/>
    <n v="880.06195253016801"/>
    <n v="873.27256272053603"/>
    <n v="36.1632586771522"/>
    <n v="5.6026843971587601"/>
    <n v="13.099258087360299"/>
    <n v="585.17167016658698"/>
    <n v="265.64761929201097"/>
    <n v="64.122078677553802"/>
    <n v="265.14684637842601"/>
    <n v="179.37969084849499"/>
    <n v="137.13451207189701"/>
    <n v="113.832316450226"/>
    <n v="157.933691085075"/>
    <n v="4937.8992179388497"/>
    <n v="0"/>
    <n v="0"/>
    <n v="6.9461853765852704"/>
    <n v="213.17502085295601"/>
  </r>
  <r>
    <s v="07"/>
    <x v="6"/>
    <s v="Tillverkningsindustri"/>
    <s v="2008"/>
    <x v="3"/>
    <n v="924.68319392036096"/>
    <n v="917.70668593303901"/>
    <n v="40.0498793687998"/>
    <n v="6.1548170617041098"/>
    <n v="14.5565088582869"/>
    <n v="623.77016562973699"/>
    <n v="301.88837297309999"/>
    <n v="64.710610958022798"/>
    <n v="266.89457607248301"/>
    <n v="177.86228527903299"/>
    <n v="140.18951424328301"/>
    <n v="116.42890952740299"/>
    <n v="161.23032470944099"/>
    <n v="4937.8992179388497"/>
    <n v="0"/>
    <n v="0"/>
    <n v="7.2240883404325098"/>
    <n v="212.749300292897"/>
  </r>
  <r>
    <s v="07"/>
    <x v="6"/>
    <s v="Tillverkningsindustri"/>
    <s v="2009"/>
    <x v="4"/>
    <n v="775.84676193407404"/>
    <n v="770.73544116355095"/>
    <n v="20.373819233393899"/>
    <n v="4.7434306633172501"/>
    <n v="11.004552202799299"/>
    <n v="724.91559968274498"/>
    <n v="244.02174316182399"/>
    <n v="45.606930935552199"/>
    <n v="262.27658148498699"/>
    <n v="160.01019081019001"/>
    <n v="113.98931074505001"/>
    <n v="93.507805578132604"/>
    <n v="131.14803664600399"/>
    <n v="3546.1841830660001"/>
    <n v="0"/>
    <n v="0"/>
    <n v="6.2143917095040599"/>
    <n v="184.95820117676601"/>
  </r>
  <r>
    <s v="07"/>
    <x v="6"/>
    <s v="Tillverkningsindustri"/>
    <s v="2009"/>
    <x v="5"/>
    <n v="791.25557165032205"/>
    <n v="785.77678266335204"/>
    <n v="46.379287185517299"/>
    <n v="5.7275700574368402"/>
    <n v="14.8142406672594"/>
    <n v="807.08811404309301"/>
    <n v="242.382521513179"/>
    <n v="45.689390984057397"/>
    <n v="267.97809521523101"/>
    <n v="178.19820536061499"/>
    <n v="116.13601127645801"/>
    <n v="94.915921509532694"/>
    <n v="133.832681745739"/>
    <n v="3546.1841830660001"/>
    <n v="0"/>
    <n v="0"/>
    <n v="7.49158034134103"/>
    <n v="202.099568027511"/>
  </r>
  <r>
    <s v="07"/>
    <x v="6"/>
    <s v="Tillverkningsindustri"/>
    <s v="2009"/>
    <x v="6"/>
    <n v="715.32148452402498"/>
    <n v="710.33036680813996"/>
    <n v="32.958896557026797"/>
    <n v="4.21716923025207"/>
    <n v="11.692274528680301"/>
    <n v="635.14078813672404"/>
    <n v="251.652585552001"/>
    <n v="44.955283123038797"/>
    <n v="260.21697909721598"/>
    <n v="151.33489636201799"/>
    <n v="115.054318262888"/>
    <n v="94.275989599827597"/>
    <n v="132.71416429752199"/>
    <n v="3546.1841830660001"/>
    <n v="0"/>
    <n v="0"/>
    <n v="6.9807759718589901"/>
    <n v="202.88237203354001"/>
  </r>
  <r>
    <s v="07"/>
    <x v="6"/>
    <s v="Tillverkningsindustri"/>
    <s v="2009"/>
    <x v="7"/>
    <n v="777.71274677629594"/>
    <n v="772.38181452546303"/>
    <n v="43.124921021720397"/>
    <n v="5.2419183295708098"/>
    <n v="14.129989658245901"/>
    <n v="748.47641663657896"/>
    <n v="240.857918393962"/>
    <n v="45.660726526357998"/>
    <n v="264.980551315507"/>
    <n v="176.93107442448601"/>
    <n v="114.881199800505"/>
    <n v="93.764905398641702"/>
    <n v="132.691585032273"/>
    <n v="3546.1841830660001"/>
    <n v="0"/>
    <n v="0"/>
    <n v="6.9181586921215903"/>
    <n v="201.29500058347301"/>
  </r>
  <r>
    <s v="07"/>
    <x v="6"/>
    <s v="Tillverkningsindustri"/>
    <s v="2010"/>
    <x v="8"/>
    <n v="856.286077754894"/>
    <n v="851.66655698511101"/>
    <n v="35.852511770506901"/>
    <n v="5.1252090334263798"/>
    <n v="13.4043400755059"/>
    <n v="729.50847520323498"/>
    <n v="302.88520362615401"/>
    <n v="48.038478790708602"/>
    <n v="362.29192185015199"/>
    <n v="153.934256699624"/>
    <n v="95.438928909489604"/>
    <n v="78.410176359193997"/>
    <n v="109.781215028316"/>
    <n v="2886.0188538102898"/>
    <n v="0"/>
    <n v="0"/>
    <n v="6.7074845860748402"/>
    <n v="189.597913745341"/>
  </r>
  <r>
    <s v="07"/>
    <x v="6"/>
    <s v="Tillverkningsindustri"/>
    <s v="2010"/>
    <x v="9"/>
    <n v="876.02671167238498"/>
    <n v="871.25473443839701"/>
    <n v="39.504867498052697"/>
    <n v="5.5796394394899096"/>
    <n v="14.5483545968535"/>
    <n v="771.173699687929"/>
    <n v="311.71901931287101"/>
    <n v="48.2918100854505"/>
    <n v="365.47701405565999"/>
    <n v="167.45347917095401"/>
    <n v="96.944499865972006"/>
    <n v="79.417444735716899"/>
    <n v="111.694104193963"/>
    <n v="2886.0188538102898"/>
    <n v="0"/>
    <n v="0"/>
    <n v="7.1940968858491798"/>
    <n v="204.11451446833601"/>
  </r>
  <r>
    <s v="07"/>
    <x v="6"/>
    <s v="Tillverkningsindustri"/>
    <s v="2010"/>
    <x v="10"/>
    <n v="855.36113402768603"/>
    <n v="850.76120437740803"/>
    <n v="24.944993446501201"/>
    <n v="5.1317579359624697"/>
    <n v="12.642676551347501"/>
    <n v="736.12569849993304"/>
    <n v="329.79384822602799"/>
    <n v="47.975768140620097"/>
    <n v="363.41223131663298"/>
    <n v="148.576695541183"/>
    <n v="98.603726240527493"/>
    <n v="81.152342501377007"/>
    <n v="113.39306896316"/>
    <n v="2886.0188538102898"/>
    <n v="0"/>
    <n v="0"/>
    <n v="7.4270934104836801"/>
    <n v="206.88160866912401"/>
  </r>
  <r>
    <s v="07"/>
    <x v="6"/>
    <s v="Tillverkningsindustri"/>
    <s v="2010"/>
    <x v="11"/>
    <n v="886.60640989078604"/>
    <n v="881.88005056022496"/>
    <n v="33.064380224183303"/>
    <n v="5.5215795371027001"/>
    <n v="13.468639264932801"/>
    <n v="787.85287694623401"/>
    <n v="308.59281623238098"/>
    <n v="48.581199039520499"/>
    <n v="365.06560287779701"/>
    <n v="166.378913049966"/>
    <n v="97.913332767671207"/>
    <n v="80.122216140962493"/>
    <n v="113.10180065925501"/>
    <n v="2886.0188538102898"/>
    <n v="0"/>
    <n v="0"/>
    <n v="7.9536433319470197"/>
    <n v="213.40434681864801"/>
  </r>
  <r>
    <s v="07"/>
    <x v="6"/>
    <s v="Tillverkningsindustri"/>
    <s v="2011"/>
    <x v="12"/>
    <n v="880.95900684769697"/>
    <n v="875.88024214621601"/>
    <n v="46.207739719872102"/>
    <n v="5.8222317055174502"/>
    <n v="14.5728349423305"/>
    <n v="823.01013722379503"/>
    <n v="313.496435960317"/>
    <n v="53.256424200546299"/>
    <n v="261.69617642540999"/>
    <n v="150.76930612055"/>
    <n v="103.082565387637"/>
    <n v="84.865639800629793"/>
    <n v="119.333315858361"/>
    <n v="3127.8339211336502"/>
    <n v="0"/>
    <n v="0"/>
    <n v="8.5205694912213907"/>
    <n v="199.488648574753"/>
  </r>
  <r>
    <s v="07"/>
    <x v="6"/>
    <s v="Tillverkningsindustri"/>
    <s v="2011"/>
    <x v="13"/>
    <n v="845.81232236563903"/>
    <n v="840.852794975096"/>
    <n v="47.207888695841"/>
    <n v="5.42972022455369"/>
    <n v="14.029200353649999"/>
    <n v="766.89234362525599"/>
    <n v="280.95836708712699"/>
    <n v="52.444046411283203"/>
    <n v="260.90306707088598"/>
    <n v="153.96110405086901"/>
    <n v="99.076378503849895"/>
    <n v="80.593655899767498"/>
    <n v="115.85445145423"/>
    <n v="3127.8339211336502"/>
    <n v="0"/>
    <n v="0"/>
    <n v="9.6039405920032301"/>
    <n v="216.091556474181"/>
  </r>
  <r>
    <s v="07"/>
    <x v="6"/>
    <s v="Tillverkningsindustri"/>
    <s v="2011"/>
    <x v="14"/>
    <n v="876.315121269928"/>
    <n v="871.19390029221404"/>
    <n v="41.5970864367046"/>
    <n v="6.0036240731701804"/>
    <n v="14.372381328231301"/>
    <n v="861.91747310759797"/>
    <n v="296.48022366832203"/>
    <n v="53.125787890448201"/>
    <n v="263.52900164964802"/>
    <n v="159.050051708182"/>
    <n v="103.629192386502"/>
    <n v="84.982390758290606"/>
    <n v="120.447584817316"/>
    <n v="3127.8339211336502"/>
    <n v="0"/>
    <n v="0"/>
    <n v="10.270800200641601"/>
    <n v="216.35451218150999"/>
  </r>
  <r>
    <s v="07"/>
    <x v="6"/>
    <s v="Tillverkningsindustri"/>
    <s v="2011"/>
    <x v="15"/>
    <n v="931.92151220631001"/>
    <n v="926.56675130454005"/>
    <n v="41.639583761204698"/>
    <n v="6.7886257662088596"/>
    <n v="15.2836125925642"/>
    <n v="960.89899097839304"/>
    <n v="301.00238211029603"/>
    <n v="53.8506388082032"/>
    <n v="267.199143590353"/>
    <n v="171.84458257730699"/>
    <n v="104.356669823614"/>
    <n v="85.527320628337094"/>
    <n v="121.248455408015"/>
    <n v="3127.8339211336502"/>
    <n v="0"/>
    <n v="0"/>
    <n v="10.277566871146099"/>
    <n v="213.18547813280799"/>
  </r>
  <r>
    <s v="07"/>
    <x v="6"/>
    <s v="Tillverkningsindustri"/>
    <s v="2012"/>
    <x v="16"/>
    <n v="886.89169663618998"/>
    <n v="882.45807832682794"/>
    <n v="40.838510527848598"/>
    <n v="5.62124453383929"/>
    <n v="13.5491944507352"/>
    <n v="838.13851866595201"/>
    <n v="258.472730328068"/>
    <n v="49.5793747793644"/>
    <n v="236.52373365856599"/>
    <n v="142.44777818350701"/>
    <n v="94.123384236576499"/>
    <n v="75.753441084953096"/>
    <n v="109.268783134941"/>
    <n v="2564.6110632734799"/>
    <n v="0"/>
    <n v="0"/>
    <n v="8.9254180345737097"/>
    <n v="189.13523542504399"/>
  </r>
  <r>
    <s v="07"/>
    <x v="6"/>
    <s v="Tillverkningsindustri"/>
    <s v="2012"/>
    <x v="17"/>
    <n v="856.19150499309706"/>
    <n v="851.87807553040102"/>
    <n v="43.6834442322819"/>
    <n v="5.2529378341032897"/>
    <n v="12.7424954780252"/>
    <n v="778.96207055158504"/>
    <n v="264.75834838362698"/>
    <n v="49.593274223828701"/>
    <n v="234.62344264445301"/>
    <n v="139.679108072091"/>
    <n v="95.366208669552293"/>
    <n v="76.950967299722706"/>
    <n v="110.67653422626"/>
    <n v="2564.6110632734799"/>
    <n v="0"/>
    <n v="0"/>
    <n v="13.3726550351049"/>
    <n v="195.95519018668799"/>
  </r>
  <r>
    <s v="07"/>
    <x v="6"/>
    <s v="Tillverkningsindustri"/>
    <s v="2012"/>
    <x v="18"/>
    <n v="893.83645329391902"/>
    <n v="889.30830787416096"/>
    <n v="48.6149038169265"/>
    <n v="5.8492932395199304"/>
    <n v="14.7668445718654"/>
    <n v="865.70511444045997"/>
    <n v="270.40251550304799"/>
    <n v="50.579880831132698"/>
    <n v="237.35080457731499"/>
    <n v="160.26375001056201"/>
    <n v="96.965072391179703"/>
    <n v="78.432631070289403"/>
    <n v="112.269712619956"/>
    <n v="2564.6110632734799"/>
    <n v="0"/>
    <n v="0"/>
    <n v="15.5799171414886"/>
    <n v="195.97900754668399"/>
  </r>
  <r>
    <s v="07"/>
    <x v="6"/>
    <s v="Tillverkningsindustri"/>
    <s v="2012"/>
    <x v="19"/>
    <n v="924.75845804475898"/>
    <n v="920.24593320199995"/>
    <n v="33.005741454399001"/>
    <n v="5.93810823339183"/>
    <n v="13.368396344160301"/>
    <n v="903.113767656307"/>
    <n v="296.12487554978298"/>
    <n v="51.243631336431697"/>
    <n v="237.549311502123"/>
    <n v="157.28417017096999"/>
    <n v="99.456765251266205"/>
    <n v="80.757755402789897"/>
    <n v="114.91608014271699"/>
    <n v="2564.6110632734799"/>
    <n v="0"/>
    <n v="0"/>
    <n v="15.942941186663701"/>
    <n v="197.30794374205999"/>
  </r>
  <r>
    <s v="07"/>
    <x v="6"/>
    <s v="Tillverkningsindustri"/>
    <s v="2013"/>
    <x v="20"/>
    <n v="785.44874852799796"/>
    <n v="781.00515199961205"/>
    <n v="54.563159811218803"/>
    <n v="4.7548719634799603"/>
    <n v="14.0957785146944"/>
    <n v="647.04826129423805"/>
    <n v="256.45349098213302"/>
    <n v="47.910112909292998"/>
    <n v="203.23652379463101"/>
    <n v="134.021578196691"/>
    <n v="93.502758197081704"/>
    <n v="75.176282424382705"/>
    <n v="109.360298189952"/>
    <n v="2788.8736596527901"/>
    <n v="0"/>
    <n v="0"/>
    <n v="15.1979229536872"/>
    <n v="182.036931703102"/>
  </r>
  <r>
    <s v="07"/>
    <x v="6"/>
    <s v="Tillverkningsindustri"/>
    <s v="2013"/>
    <x v="21"/>
    <n v="829.09478680556401"/>
    <n v="824.374953917742"/>
    <n v="56.525754329020103"/>
    <n v="5.6730438734525999"/>
    <n v="15.2715214894205"/>
    <n v="777.65071849271897"/>
    <n v="294.70564949058002"/>
    <n v="49.344809126260799"/>
    <n v="207.371180038631"/>
    <n v="153.19060104637401"/>
    <n v="99.247155992146602"/>
    <n v="80.221446857843603"/>
    <n v="115.700760336112"/>
    <n v="2788.8736596527901"/>
    <n v="0"/>
    <n v="0"/>
    <n v="18.274068706223701"/>
    <n v="197.54775317481199"/>
  </r>
  <r>
    <s v="07"/>
    <x v="6"/>
    <s v="Tillverkningsindustri"/>
    <s v="2013"/>
    <x v="22"/>
    <n v="801.92724974709597"/>
    <n v="797.42160542411705"/>
    <n v="39.862322975233603"/>
    <n v="5.0829859951383103"/>
    <n v="13.2064062362071"/>
    <n v="732.36350380857903"/>
    <n v="275.19610482524899"/>
    <n v="48.789018446638401"/>
    <n v="204.96330829354201"/>
    <n v="145.266121373218"/>
    <n v="97.785170957801"/>
    <n v="78.875459990120305"/>
    <n v="114.21247873052501"/>
    <n v="2788.8736596527901"/>
    <n v="0"/>
    <n v="0"/>
    <n v="19.934988670005598"/>
    <n v="197.92167735373499"/>
  </r>
  <r>
    <s v="07"/>
    <x v="6"/>
    <s v="Tillverkningsindustri"/>
    <s v="2013"/>
    <x v="23"/>
    <n v="832.53900399346003"/>
    <n v="827.83768020902096"/>
    <n v="50.893794675414703"/>
    <n v="5.69766130964498"/>
    <n v="14.377495633215499"/>
    <n v="792.13390488860398"/>
    <n v="286.35980479796302"/>
    <n v="48.972318227921903"/>
    <n v="207.645646359229"/>
    <n v="144.41040571316699"/>
    <n v="97.856079877710101"/>
    <n v="79.006811747699103"/>
    <n v="114.167830473154"/>
    <n v="2788.8736596527901"/>
    <n v="0"/>
    <n v="0"/>
    <n v="20.2011352094922"/>
    <n v="192.457039053209"/>
  </r>
  <r>
    <s v="07"/>
    <x v="6"/>
    <s v="Tillverkningsindustri"/>
    <s v="2014"/>
    <x v="24"/>
    <n v="768.86038384240101"/>
    <n v="764.52383709584001"/>
    <n v="44.800452460140399"/>
    <n v="4.8954070185482204"/>
    <n v="12.8786716911104"/>
    <n v="725.02882707277297"/>
    <n v="214.32833605556399"/>
    <n v="38.870271996503398"/>
    <n v="179.945249628559"/>
    <n v="134.38504830154301"/>
    <n v="87.520824649865901"/>
    <n v="70.185472232307703"/>
    <n v="102.46074499128"/>
    <n v="2678.6610792950401"/>
    <n v="0"/>
    <n v="0"/>
    <n v="26.2652941441793"/>
    <n v="187.63220363535399"/>
  </r>
  <r>
    <s v="07"/>
    <x v="6"/>
    <s v="Tillverkningsindustri"/>
    <s v="2014"/>
    <x v="25"/>
    <n v="815.88991263666196"/>
    <n v="811.33969737475297"/>
    <n v="36.823884376570703"/>
    <n v="5.5537404827404799"/>
    <n v="14.2790340959896"/>
    <n v="851.90376338790998"/>
    <n v="239.07979138218801"/>
    <n v="39.877191963632299"/>
    <n v="183.319781082529"/>
    <n v="154.143986892199"/>
    <n v="89.990069672355204"/>
    <n v="71.991880499959194"/>
    <n v="105.521734294228"/>
    <n v="2678.6610792950401"/>
    <n v="0"/>
    <n v="0"/>
    <n v="31.501739990611998"/>
    <n v="205.346303275499"/>
  </r>
  <r>
    <s v="07"/>
    <x v="6"/>
    <s v="Tillverkningsindustri"/>
    <s v="2014"/>
    <x v="26"/>
    <n v="766.87159191684202"/>
    <n v="762.55662016271503"/>
    <n v="35.256073577970099"/>
    <n v="4.8223968140068401"/>
    <n v="12.7991256828501"/>
    <n v="736.51576793485106"/>
    <n v="229.13306318758299"/>
    <n v="39.282780367577203"/>
    <n v="179.725877134402"/>
    <n v="143.55335590265099"/>
    <n v="89.672139826540601"/>
    <n v="71.745423560546399"/>
    <n v="105.173230893636"/>
    <n v="2678.6610792950401"/>
    <n v="0"/>
    <n v="0"/>
    <n v="32.681418783062597"/>
    <n v="205.22527303664501"/>
  </r>
  <r>
    <s v="07"/>
    <x v="6"/>
    <s v="Tillverkningsindustri"/>
    <s v="2014"/>
    <x v="27"/>
    <n v="837.09718745379405"/>
    <n v="832.34096944280702"/>
    <n v="54.952241817364602"/>
    <n v="6.0916747601005596"/>
    <n v="16.545111438062801"/>
    <n v="916.44679934537896"/>
    <n v="246.34358080270701"/>
    <n v="40.343295557824398"/>
    <n v="185.18825423918801"/>
    <n v="156.96264816416701"/>
    <n v="91.019100706922202"/>
    <n v="72.879794673315203"/>
    <n v="106.629869144444"/>
    <n v="2678.6610792950401"/>
    <n v="0"/>
    <n v="0"/>
    <n v="30.963056815463499"/>
    <n v="205.743284818452"/>
  </r>
  <r>
    <s v="07"/>
    <x v="6"/>
    <s v="Tillverkningsindustri"/>
    <s v="2015"/>
    <x v="28"/>
    <n v="799.71288452076499"/>
    <n v="795.49761605406695"/>
    <n v="45.184038594476398"/>
    <n v="4.7998475120054298"/>
    <n v="14.113468649365901"/>
    <n v="678.84315336267798"/>
    <n v="236.45090285117701"/>
    <n v="34.912577303755903"/>
    <n v="173.20289236460201"/>
    <n v="130.63479535830101"/>
    <n v="80.9983250810117"/>
    <n v="65.191650315138105"/>
    <n v="94.710488300747798"/>
    <n v="2548.13175383424"/>
    <n v="0"/>
    <n v="0"/>
    <n v="25.2786468593753"/>
    <n v="165.18524579887699"/>
  </r>
  <r>
    <s v="07"/>
    <x v="6"/>
    <s v="Tillverkningsindustri"/>
    <s v="2015"/>
    <x v="29"/>
    <n v="864.88126586851104"/>
    <n v="860.25070571889296"/>
    <n v="52.921578444724297"/>
    <n v="5.9877459401711501"/>
    <n v="17.702704344198199"/>
    <n v="847.304929735477"/>
    <n v="258.93419659620099"/>
    <n v="35.847077798282299"/>
    <n v="179.28985940402001"/>
    <n v="150.40882614517"/>
    <n v="83.231539694148097"/>
    <n v="67.004980817740801"/>
    <n v="97.314316478002794"/>
    <n v="2548.13175383424"/>
    <n v="0"/>
    <n v="0"/>
    <n v="32.547918963284999"/>
    <n v="175.994220473848"/>
  </r>
  <r>
    <s v="07"/>
    <x v="6"/>
    <s v="Tillverkningsindustri"/>
    <s v="2015"/>
    <x v="30"/>
    <n v="825.07827780729497"/>
    <n v="820.68106891826994"/>
    <n v="48.4915006150122"/>
    <n v="5.3723143326315101"/>
    <n v="15.1933513229956"/>
    <n v="768.71592137990297"/>
    <n v="254.56973732507501"/>
    <n v="35.6463741123925"/>
    <n v="175.98806947224099"/>
    <n v="140.979075057156"/>
    <n v="83.801974939306604"/>
    <n v="67.664657387205807"/>
    <n v="97.784348347962194"/>
    <n v="2548.13175383424"/>
    <n v="0"/>
    <n v="0"/>
    <n v="38.427105068716003"/>
    <n v="174.30356573467401"/>
  </r>
  <r>
    <s v="07"/>
    <x v="6"/>
    <s v="Tillverkningsindustri"/>
    <s v="2015"/>
    <x v="31"/>
    <n v="853.28323960530395"/>
    <n v="848.63540887716897"/>
    <n v="65.046584986895695"/>
    <n v="5.9349056096085002"/>
    <n v="18.819606705492099"/>
    <n v="821.72211962918095"/>
    <n v="257.78901097738401"/>
    <n v="35.984642388548302"/>
    <n v="178.368933260034"/>
    <n v="151.68804992096699"/>
    <n v="83.430111192771605"/>
    <n v="67.169442964334095"/>
    <n v="97.548448930802607"/>
    <n v="2548.13175383424"/>
    <n v="0"/>
    <n v="0"/>
    <n v="34.522659402222303"/>
    <n v="175.79763446046701"/>
  </r>
  <r>
    <s v="07"/>
    <x v="6"/>
    <s v="Tillverkningsindustri"/>
    <s v="2016"/>
    <x v="32"/>
    <n v="817.03187986523199"/>
    <n v="812.555981870751"/>
    <n v="77.653116975217998"/>
    <n v="5.2681810259049699"/>
    <n v="19.3182713168319"/>
    <n v="555.36990486622403"/>
    <n v="211.35782788077901"/>
    <n v="36.961415460753798"/>
    <n v="185.86526003543099"/>
    <n v="133.06682539945001"/>
    <n v="80.520761817072199"/>
    <n v="64.026525731341195"/>
    <n v="94.527386049475894"/>
    <n v="2538.9184257453699"/>
    <n v="0"/>
    <n v="0"/>
    <n v="44.129657376074398"/>
    <n v="169.41709400123699"/>
  </r>
  <r>
    <s v="07"/>
    <x v="6"/>
    <s v="Tillverkningsindustri"/>
    <s v="2016"/>
    <x v="33"/>
    <n v="861.96956761336298"/>
    <n v="857.50397851159596"/>
    <n v="48.2277952475104"/>
    <n v="5.4550251006309702"/>
    <n v="17.181750869825301"/>
    <n v="630.17914099019004"/>
    <n v="254.52498955693201"/>
    <n v="38.473225808209598"/>
    <n v="186.80707214936501"/>
    <n v="143.33532210452901"/>
    <n v="85.360457782951798"/>
    <n v="68.134086986614705"/>
    <n v="100.03512866753999"/>
    <n v="2538.9184257453699"/>
    <n v="0"/>
    <n v="0"/>
    <n v="50.159692747620902"/>
    <n v="187.165891656144"/>
  </r>
  <r>
    <s v="07"/>
    <x v="6"/>
    <s v="Tillverkningsindustri"/>
    <s v="2016"/>
    <x v="34"/>
    <n v="840.45184559818802"/>
    <n v="836.138619796895"/>
    <n v="31.420749706764202"/>
    <n v="5.20675623127799"/>
    <n v="14.089891937802699"/>
    <n v="632.62737733538199"/>
    <n v="228.31805539332899"/>
    <n v="37.751766370877696"/>
    <n v="186.12417140385"/>
    <n v="136.08379871480801"/>
    <n v="84.251563783533101"/>
    <n v="67.002936644145706"/>
    <n v="99.075925728712605"/>
    <n v="2538.9184257453699"/>
    <n v="0"/>
    <n v="0"/>
    <n v="48.917692354304201"/>
    <n v="191.444642848716"/>
  </r>
  <r>
    <s v="07"/>
    <x v="6"/>
    <s v="Tillverkningsindustri"/>
    <s v="2016"/>
    <x v="35"/>
    <n v="902.25035545088701"/>
    <n v="897.58626754631905"/>
    <n v="46.1827879015311"/>
    <n v="6.09785722031459"/>
    <n v="18.187046979982998"/>
    <n v="711.14439974309005"/>
    <n v="242.413523704125"/>
    <n v="38.2316228019005"/>
    <n v="190.418650628714"/>
    <n v="152.45340748234301"/>
    <n v="83.343667687503896"/>
    <n v="65.997582245995602"/>
    <n v="98.214265828452696"/>
    <n v="2538.9184257453699"/>
    <n v="0"/>
    <n v="0"/>
    <n v="53.412717611067301"/>
    <n v="190.790299186922"/>
  </r>
  <r>
    <s v="07"/>
    <x v="6"/>
    <s v="Tillverkningsindustri"/>
    <s v="2017"/>
    <x v="36"/>
    <n v="817.20555915877401"/>
    <n v="813.01777077166503"/>
    <n v="39.0886060578162"/>
    <n v="5.1508683527803898"/>
    <n v="14.3866552715588"/>
    <n v="579.22985344540098"/>
    <n v="245.395625449672"/>
    <n v="38.930184375929102"/>
    <n v="141.96017209799001"/>
    <n v="128.83323248907001"/>
    <n v="86.007521248847794"/>
    <n v="67.798090928981296"/>
    <n v="100.674519012804"/>
    <n v="2419.98192601852"/>
    <n v="0"/>
    <n v="0"/>
    <n v="46.824991512922303"/>
    <n v="160.96467447776999"/>
  </r>
  <r>
    <s v="07"/>
    <x v="6"/>
    <s v="Tillverkningsindustri"/>
    <s v="2017"/>
    <x v="37"/>
    <n v="863.64769571393197"/>
    <n v="858.97013635251005"/>
    <n v="70.057635537959598"/>
    <n v="6.4133479796508999"/>
    <n v="19.930007885573399"/>
    <n v="681.13931939656402"/>
    <n v="262.38035708065701"/>
    <n v="39.8747199243656"/>
    <n v="147.726896223973"/>
    <n v="154.18179936592301"/>
    <n v="88.085625303640001"/>
    <n v="69.231763524519906"/>
    <n v="103.392151853588"/>
    <n v="2419.98192601852"/>
    <n v="0"/>
    <n v="0"/>
    <n v="50.782183754345198"/>
    <n v="176.62079781785599"/>
  </r>
  <r>
    <s v="07"/>
    <x v="6"/>
    <s v="Tillverkningsindustri"/>
    <s v="2017"/>
    <x v="38"/>
    <n v="843.26533691255804"/>
    <n v="838.79005625466903"/>
    <n v="53.422745265127503"/>
    <n v="5.8513832707969504"/>
    <n v="18.0243630396307"/>
    <n v="642.66794073788503"/>
    <n v="265.91762257561197"/>
    <n v="39.847443118950203"/>
    <n v="144.80311235378599"/>
    <n v="145.115006774504"/>
    <n v="89.147833214702999"/>
    <n v="70.298066666625104"/>
    <n v="104.424983112123"/>
    <n v="2419.98192601852"/>
    <n v="0"/>
    <n v="0"/>
    <n v="52.537584589018401"/>
    <n v="176.343847895153"/>
  </r>
  <r>
    <s v="07"/>
    <x v="6"/>
    <s v="Tillverkningsindustri"/>
    <s v="2017"/>
    <x v="39"/>
    <n v="857.08939309237201"/>
    <n v="852.40029841041098"/>
    <n v="75.645854812116596"/>
    <n v="6.3587222711902101"/>
    <n v="20.8589769313513"/>
    <n v="661.737194844074"/>
    <n v="259.84403453656103"/>
    <n v="39.660029419045998"/>
    <n v="147.20731193533501"/>
    <n v="149.97543861408801"/>
    <n v="87.345232710015495"/>
    <n v="68.643305718867197"/>
    <n v="102.50724756869801"/>
    <n v="2419.98192601852"/>
    <n v="0"/>
    <n v="0"/>
    <n v="57.606175206575799"/>
    <n v="172.34327680557001"/>
  </r>
  <r>
    <s v="07"/>
    <x v="6"/>
    <s v="Tillverkningsindustri"/>
    <s v="2018"/>
    <x v="40"/>
    <n v="842.61216965613403"/>
    <n v="838.21656626835295"/>
    <n v="83.635979411662206"/>
    <n v="5.6576895909658198"/>
    <n v="20.423364903781899"/>
    <n v="567.03364166201004"/>
    <n v="258.38930673376098"/>
    <n v="39.559767037991399"/>
    <n v="163.732545827949"/>
    <n v="133.31194722221201"/>
    <n v="78.889432130875804"/>
    <n v="62.294925413365597"/>
    <n v="92.635906650464804"/>
    <n v="2324.4614288691901"/>
    <n v="0"/>
    <n v="0"/>
    <n v="46.982631286123798"/>
    <n v="146.859700117719"/>
  </r>
  <r>
    <s v="07"/>
    <x v="6"/>
    <s v="Tillverkningsindustri"/>
    <s v="2018"/>
    <x v="41"/>
    <n v="879.05708832658297"/>
    <n v="874.42703892049599"/>
    <n v="84.892059895174597"/>
    <n v="6.3871804307222098"/>
    <n v="21.892327252750299"/>
    <n v="648.76363141055401"/>
    <n v="271.53814917347103"/>
    <n v="40.275259347572799"/>
    <n v="167.40395402633399"/>
    <n v="149.58465390254099"/>
    <n v="80.946426574637599"/>
    <n v="63.577135470845299"/>
    <n v="95.560927209332704"/>
    <n v="2324.4614288691901"/>
    <n v="0"/>
    <n v="0"/>
    <n v="57.646104136556502"/>
    <n v="166.484084482095"/>
  </r>
  <r>
    <s v="07"/>
    <x v="6"/>
    <s v="Tillverkningsindustri"/>
    <s v="2018"/>
    <x v="42"/>
    <n v="842.63944054281296"/>
    <n v="838.39050978694002"/>
    <n v="44.729755448138697"/>
    <n v="5.5056116596195803"/>
    <n v="16.624365614459698"/>
    <n v="599.89395453279303"/>
    <n v="254.58008096908901"/>
    <n v="39.443074517581898"/>
    <n v="163.81269624531501"/>
    <n v="132.01211093136101"/>
    <n v="80.523078090251701"/>
    <n v="63.222205482847897"/>
    <n v="95.130829080933907"/>
    <n v="2324.4614288691901"/>
    <n v="0"/>
    <n v="0"/>
    <n v="53.380571424121896"/>
    <n v="167.315219650676"/>
  </r>
  <r>
    <s v="07"/>
    <x v="6"/>
    <s v="Tillverkningsindustri"/>
    <s v="2018"/>
    <x v="43"/>
    <n v="891.32865882280805"/>
    <n v="886.76037871611004"/>
    <n v="65.798129920517496"/>
    <n v="6.38646410717344"/>
    <n v="19.693060336697801"/>
    <n v="689.59244378381595"/>
    <n v="265.65896303185298"/>
    <n v="40.317839580683398"/>
    <n v="167.81862728706199"/>
    <n v="147.186592178019"/>
    <n v="80.7332525059863"/>
    <n v="63.610275825442002"/>
    <n v="95.061190959667002"/>
    <n v="2324.4614288691901"/>
    <n v="0"/>
    <n v="0"/>
    <n v="55.510973508328"/>
    <n v="159.665577971109"/>
  </r>
  <r>
    <s v="07"/>
    <x v="6"/>
    <s v="Tillverkningsindustri"/>
    <s v="2019"/>
    <x v="44"/>
    <n v="745.77227086171104"/>
    <n v="742.21664241101496"/>
    <n v="56.920067480780098"/>
    <n v="5.1662402817344102"/>
    <n v="16.790568270967"/>
    <n v="514.90071213067904"/>
    <n v="213.152595794386"/>
    <n v="42.1623027823711"/>
    <n v="170.092553717676"/>
    <n v="119.785591074256"/>
    <n v="72.178542552385693"/>
    <n v="56.137910416323997"/>
    <n v="85.421778555288498"/>
    <n v="1716.4388644494099"/>
    <n v="0"/>
    <n v="0"/>
    <n v="45.713928237093597"/>
    <n v="152.92173389295101"/>
  </r>
  <r>
    <s v="07"/>
    <x v="6"/>
    <s v="Tillverkningsindustri"/>
    <s v="2019"/>
    <x v="45"/>
    <n v="765.25941160600996"/>
    <n v="761.610390625214"/>
    <n v="62.270999697220198"/>
    <n v="5.35140983661476"/>
    <n v="18.3735182015728"/>
    <n v="538.42601851318398"/>
    <n v="247.48870009182099"/>
    <n v="43.403391353518202"/>
    <n v="170.21343166772499"/>
    <n v="131.958082536598"/>
    <n v="75.101250768208004"/>
    <n v="58.048248430893103"/>
    <n v="89.201626169700504"/>
    <n v="1716.4388644494099"/>
    <n v="0"/>
    <n v="0"/>
    <n v="56.076823821393702"/>
    <n v="173.37854391460999"/>
  </r>
  <r>
    <s v="07"/>
    <x v="6"/>
    <s v="Tillverkningsindustri"/>
    <s v="2019"/>
    <x v="46"/>
    <n v="732.053677359527"/>
    <n v="728.65198201623798"/>
    <n v="46.414235590392003"/>
    <n v="4.7739479858007403"/>
    <n v="15.005723664371599"/>
    <n v="486.90512208251403"/>
    <n v="227.70286732707299"/>
    <n v="42.4008051846413"/>
    <n v="168.27550748516899"/>
    <n v="119.988412785268"/>
    <n v="74.087844162367304"/>
    <n v="57.200452087690103"/>
    <n v="88.175155920575605"/>
    <n v="1716.4388644494099"/>
    <n v="0"/>
    <n v="0"/>
    <n v="51.924418284695903"/>
    <n v="174.283852333602"/>
  </r>
  <r>
    <s v="07"/>
    <x v="6"/>
    <s v="Tillverkningsindustri"/>
    <s v="2019"/>
    <x v="47"/>
    <n v="762.30156935508296"/>
    <n v="758.64447819443501"/>
    <n v="65.441159658041698"/>
    <n v="5.3244215408618798"/>
    <n v="18.917163852485299"/>
    <n v="521.58629132182398"/>
    <n v="249.97290913148899"/>
    <n v="43.3398317640508"/>
    <n v="169.906423473947"/>
    <n v="129.46014247479599"/>
    <n v="74.638627814843005"/>
    <n v="57.837950176219103"/>
    <n v="88.459627060043402"/>
    <n v="1716.4388644494099"/>
    <n v="0"/>
    <n v="0"/>
    <n v="53.995214568440602"/>
    <n v="166.25783776772599"/>
  </r>
  <r>
    <s v="07"/>
    <x v="6"/>
    <s v="Tillverkningsindustri"/>
    <s v="2020"/>
    <x v="48"/>
    <n v="674.00369394832296"/>
    <n v="670.76627278700198"/>
    <n v="56.9661374812665"/>
    <n v="4.3397971651027198"/>
    <n v="16.758213298930499"/>
    <n v="389.189969869452"/>
    <n v="224.72436699547401"/>
    <n v="36.159483623470997"/>
    <n v="177.539718428627"/>
    <n v="110.643412906203"/>
    <n v="80.525185911650297"/>
    <n v="63.376237601478003"/>
    <n v="94.991356994916302"/>
    <n v="1618.1449401985001"/>
    <n v="0"/>
    <n v="0"/>
    <n v="59.0104863701388"/>
    <n v="162.736327370807"/>
  </r>
  <r>
    <s v="07"/>
    <x v="6"/>
    <s v="Tillverkningsindustri"/>
    <s v="2020"/>
    <x v="49"/>
    <n v="750.008196601029"/>
    <n v="746.37014428652697"/>
    <n v="64.896434670178195"/>
    <n v="5.4990794577455704"/>
    <n v="20.0946899285751"/>
    <n v="513.27222397841194"/>
    <n v="274.031302753435"/>
    <n v="38.230186954108397"/>
    <n v="182.16047511671999"/>
    <n v="130.41316143524301"/>
    <n v="83.126848043173993"/>
    <n v="65.556881852252005"/>
    <n v="97.607530336271495"/>
    <n v="1618.1449401985001"/>
    <n v="0"/>
    <n v="0"/>
    <n v="58.439090350471403"/>
    <n v="163.061423173111"/>
  </r>
  <r>
    <s v="07"/>
    <x v="6"/>
    <s v="Tillverkningsindustri"/>
    <s v="2020"/>
    <x v="50"/>
    <n v="689.20115283333098"/>
    <n v="685.96522239586398"/>
    <n v="45.742952378064203"/>
    <n v="4.4318368765235698"/>
    <n v="15.8338830353585"/>
    <n v="413.44543987400903"/>
    <n v="248.30017184752199"/>
    <n v="36.796340185879501"/>
    <n v="177.99436408259399"/>
    <n v="114.180690584695"/>
    <n v="82.2433698219251"/>
    <n v="64.591956830438207"/>
    <n v="97.0703589097253"/>
    <n v="1618.1449401985001"/>
    <n v="0"/>
    <n v="0"/>
    <n v="57.966883645062801"/>
    <n v="173.22655491790701"/>
  </r>
  <r>
    <s v="07"/>
    <x v="6"/>
    <s v="Tillverkningsindustri"/>
    <s v="2020"/>
    <x v="51"/>
    <n v="725.06110769168299"/>
    <n v="721.54800875237697"/>
    <n v="61.003054923340898"/>
    <n v="5.0573881675835803"/>
    <n v="19.812361953490502"/>
    <n v="474.98031894308002"/>
    <n v="261.21648611663301"/>
    <n v="37.858839803944498"/>
    <n v="179.92005088872"/>
    <n v="121.95933957979"/>
    <n v="83.613500886202004"/>
    <n v="65.617826105713206"/>
    <n v="98.634453104677903"/>
    <n v="1618.1449401985001"/>
    <n v="0"/>
    <n v="0"/>
    <n v="46.519107895957497"/>
    <n v="174.52301831617299"/>
  </r>
  <r>
    <s v="07"/>
    <x v="6"/>
    <s v="Tillverkningsindustri"/>
    <s v="2021"/>
    <x v="52"/>
    <n v="680.71991541779596"/>
    <n v="678.43496160871405"/>
    <n v="73.127664061346707"/>
    <n v="4.7600680363814698"/>
    <n v="18.879634226640999"/>
    <n v="415.45877501016599"/>
    <n v="246.29582748549601"/>
    <n v="52.574453816876698"/>
    <n v="167.26183586910901"/>
    <n v="112.125005671531"/>
    <n v="88.427932853643597"/>
    <n v="70.722596374247999"/>
    <n v="102.622801411395"/>
    <n v="494.90602109541999"/>
    <n v="0"/>
    <n v="0"/>
    <n v="48.275860430388697"/>
    <n v="143.501746222452"/>
  </r>
  <r>
    <s v="07"/>
    <x v="6"/>
    <s v="Tillverkningsindustri"/>
    <s v="2021"/>
    <x v="53"/>
    <n v="748.06031460449799"/>
    <n v="745.45926955536095"/>
    <n v="63.462976711115303"/>
    <n v="5.6664335139665303"/>
    <n v="21.590505244331901"/>
    <n v="535.23266747607602"/>
    <n v="287.71285047720301"/>
    <n v="54.471267366301703"/>
    <n v="171.16853757506701"/>
    <n v="138.84874908666899"/>
    <n v="93.425967696538905"/>
    <n v="74.648609401694202"/>
    <n v="108.507775097809"/>
    <n v="494.90602109541999"/>
    <n v="0"/>
    <n v="0"/>
    <n v="49.088322520594303"/>
    <n v="166.00042267287199"/>
  </r>
  <r>
    <s v="07"/>
    <x v="6"/>
    <s v="Tillverkningsindustri"/>
    <s v="2021"/>
    <x v="54"/>
    <n v="663.56686108130998"/>
    <n v="661.56345499347299"/>
    <n v="44.686694360623001"/>
    <n v="4.2223089919902597"/>
    <n v="13.9138637094497"/>
    <n v="404.597589719589"/>
    <n v="241.483627192689"/>
    <n v="52.487968734727801"/>
    <n v="165.40850592700599"/>
    <n v="112.718715096067"/>
    <n v="90.182984200343697"/>
    <n v="71.855081359519104"/>
    <n v="105.06118090875"/>
    <n v="494.90602109541999"/>
    <n v="0"/>
    <n v="0"/>
    <n v="57.107594285877703"/>
    <n v="163.725431147314"/>
  </r>
  <r>
    <s v="07"/>
    <x v="6"/>
    <s v="Tillverkningsindustri"/>
    <s v="2021"/>
    <x v="55"/>
    <n v="720.14048990084302"/>
    <n v="717.55325731547498"/>
    <n v="87.449770981156703"/>
    <n v="5.6489862421402002"/>
    <n v="21.262328932341301"/>
    <n v="497.28333515044102"/>
    <n v="271.44873043098499"/>
    <n v="53.716465714658099"/>
    <n v="170.05743534974499"/>
    <n v="126.447118398244"/>
    <n v="91.652636989377299"/>
    <n v="73.346764221131707"/>
    <n v="106.317224412065"/>
    <n v="494.90602109541999"/>
    <n v="0"/>
    <n v="0"/>
    <n v="56.881594988887301"/>
    <n v="155.39509430090001"/>
  </r>
  <r>
    <s v="07"/>
    <x v="6"/>
    <s v="Tillverkningsindustri"/>
    <s v="2022"/>
    <x v="56"/>
    <n v="644.02947844171899"/>
    <n v="642.00382099298304"/>
    <n v="74.049845633599105"/>
    <n v="4.2487797525743201"/>
    <n v="17.045772423957501"/>
    <n v="392.21895766999302"/>
    <n v="216.70585531009499"/>
    <n v="52.099531073246297"/>
    <n v="164.13315993726499"/>
    <n v="107.408835509814"/>
    <n v="87.305075874048001"/>
    <n v="69.974706377535796"/>
    <n v="101.122341692535"/>
    <n v="494.90602109541999"/>
    <n v="0"/>
    <n v="0"/>
    <n v="52.8852137582534"/>
    <n v="134.943100802207"/>
  </r>
  <r>
    <s v="07"/>
    <x v="6"/>
    <s v="Tillverkningsindustri"/>
    <s v="2022"/>
    <x v="57"/>
    <n v="719.55848790191999"/>
    <n v="716.99846628802004"/>
    <n v="83.158235778777097"/>
    <n v="5.7313722735663397"/>
    <n v="22.098527677539099"/>
    <n v="542.65976468786198"/>
    <n v="251.51850498847199"/>
    <n v="53.920448851809503"/>
    <n v="169.84490494916301"/>
    <n v="134.50728981398001"/>
    <n v="90.139828218409207"/>
    <n v="72.601347049090094"/>
    <n v="103.946449144529"/>
    <n v="494.90602109541999"/>
    <n v="0"/>
    <n v="0"/>
    <n v="62.223943347530799"/>
    <n v="136.24272145379899"/>
  </r>
  <r>
    <s v="07"/>
    <x v="6"/>
    <s v="Tillverkningsindustri"/>
    <s v="2022"/>
    <x v="58"/>
    <n v="653.30805585562496"/>
    <n v="651.15384834849601"/>
    <n v="81.689688501709099"/>
    <n v="4.60079894973207"/>
    <n v="18.3052356791428"/>
    <n v="410.88335516784599"/>
    <n v="234.43329536428499"/>
    <n v="52.693773292035203"/>
    <n v="164.63309631223899"/>
    <n v="111.79537975330599"/>
    <n v="88.818010780577296"/>
    <n v="71.369856527245602"/>
    <n v="102.623509235318"/>
    <n v="494.90602109541999"/>
    <n v="0"/>
    <n v="0"/>
    <n v="63.358439248900098"/>
    <n v="137.43801308481599"/>
  </r>
  <r>
    <s v="07"/>
    <x v="6"/>
    <s v="Tillverkningsindustri"/>
    <s v="2022"/>
    <x v="59"/>
    <n v="682.13589771923603"/>
    <n v="679.60704438584798"/>
    <n v="119.28104097036299"/>
    <n v="5.6028093367399396"/>
    <n v="22.202131168527"/>
    <n v="474.808824233851"/>
    <n v="241.599389577165"/>
    <n v="53.2124424971718"/>
    <n v="167.09919031234099"/>
    <n v="122.19438395122501"/>
    <n v="89.407964818474994"/>
    <n v="71.790369084328105"/>
    <n v="103.365758915277"/>
    <n v="494.90602109541999"/>
    <n v="0"/>
    <n v="0"/>
    <n v="57.521519298795901"/>
    <n v="138.95303328924999"/>
  </r>
  <r>
    <s v="07"/>
    <x v="6"/>
    <s v="Tillverkningsindustri"/>
    <s v="2023"/>
    <x v="60"/>
    <n v="617.64463227540205"/>
    <n v="3644.4612179537198"/>
    <n v="122.359210564796"/>
    <n v="4.1237891913201699"/>
    <n v="7.69785797838402"/>
    <n v="473.93257026543199"/>
    <n v="377.098724881762"/>
    <n v="49.129252355672101"/>
    <n v="151.25614556844701"/>
    <n v="98.291651263976703"/>
    <n v="109.139089146754"/>
    <n v="92.584308716238397"/>
    <n v="122.166606781724"/>
    <n v="448.62980080148901"/>
    <n v="0"/>
    <n v="0"/>
    <n v="57.703657994028198"/>
    <n v="132.87999984715901"/>
  </r>
  <r>
    <s v="08"/>
    <x v="7"/>
    <s v="Tillverkningsindustri"/>
    <s v="2008"/>
    <x v="0"/>
    <n v="1614.8039072142301"/>
    <n v="1523.6719096557199"/>
    <n v="11.520066105866199"/>
    <n v="5.22957954740692"/>
    <n v="15.0742459521315"/>
    <n v="1143.5806692436099"/>
    <n v="1685.91093826633"/>
    <n v="7.7268845304524101"/>
    <n v="134.91909883161901"/>
    <n v="2502.8887268220901"/>
    <n v="353.83192713856101"/>
    <n v="183.46745377278501"/>
    <n v="585.63382862838796"/>
    <n v="1844.2744851694799"/>
    <n v="75420.585781141795"/>
    <n v="11757.685210658799"/>
    <n v="6.4954320370844201"/>
    <n v="3980.1523840742502"/>
  </r>
  <r>
    <s v="08"/>
    <x v="7"/>
    <s v="Tillverkningsindustri"/>
    <s v="2008"/>
    <x v="1"/>
    <n v="1587.97904946366"/>
    <n v="1496.8975840081"/>
    <n v="4.5708367556218397"/>
    <n v="5.0911114937101001"/>
    <n v="14.5800292122375"/>
    <n v="1128.55183658597"/>
    <n v="1664.75105837709"/>
    <n v="7.9386777484377999"/>
    <n v="138.85971986451901"/>
    <n v="2533.1123874001501"/>
    <n v="354.65856304036203"/>
    <n v="183.14771916444599"/>
    <n v="585.08903772823305"/>
    <n v="1844.2744851694799"/>
    <n v="75420.585781141795"/>
    <n v="11757.685210658799"/>
    <n v="22.395873197907299"/>
    <n v="4052.7591242045"/>
  </r>
  <r>
    <s v="08"/>
    <x v="7"/>
    <s v="Tillverkningsindustri"/>
    <s v="2008"/>
    <x v="2"/>
    <n v="1521.4495135469101"/>
    <n v="1430.5015837312301"/>
    <n v="1.7400836112014599"/>
    <n v="4.7287148443065297"/>
    <n v="13.240724648458899"/>
    <n v="1038.04770616307"/>
    <n v="1629.9150153596499"/>
    <n v="7.7031884651114799"/>
    <n v="136.821509622641"/>
    <n v="2521.9642635758601"/>
    <n v="348.48039256493399"/>
    <n v="178.95698300119301"/>
    <n v="572.22498921091506"/>
    <n v="1844.2744851694799"/>
    <n v="75420.585781141795"/>
    <n v="11757.685210658799"/>
    <n v="23.044993720098301"/>
    <n v="4031.2599282583101"/>
  </r>
  <r>
    <s v="08"/>
    <x v="7"/>
    <s v="Tillverkningsindustri"/>
    <s v="2008"/>
    <x v="3"/>
    <n v="1498.5270758941999"/>
    <n v="1407.48577422325"/>
    <n v="9.3632947137754492"/>
    <n v="5.0589698001512202"/>
    <n v="13.449806504367199"/>
    <n v="1072.92601576578"/>
    <n v="1667.9563179434999"/>
    <n v="7.2974452293200303"/>
    <n v="135.392320942586"/>
    <n v="2497.7971330908099"/>
    <n v="354.54360708298401"/>
    <n v="183.17526532651499"/>
    <n v="585.33173388993703"/>
    <n v="1844.2744851694799"/>
    <n v="75420.585781141795"/>
    <n v="11757.685210658799"/>
    <n v="23.933804672028199"/>
    <n v="4031.4903329236599"/>
  </r>
  <r>
    <s v="08"/>
    <x v="7"/>
    <s v="Tillverkningsindustri"/>
    <s v="2009"/>
    <x v="4"/>
    <n v="952.245350465309"/>
    <n v="932.79637057095294"/>
    <n v="4.6101070171889598"/>
    <n v="4.8815166379056096"/>
    <n v="10.6387275855315"/>
    <n v="921.05931015993201"/>
    <n v="1442.9095342473299"/>
    <n v="6.5377788149493101"/>
    <n v="97.647049988206803"/>
    <n v="1926.7238661174299"/>
    <n v="209.38069575000799"/>
    <n v="113.56589785288701"/>
    <n v="377.02662117179102"/>
    <n v="1621.8676363577999"/>
    <n v="8869.0216396567503"/>
    <n v="7181.8014148719703"/>
    <n v="21.108669852628299"/>
    <n v="2931.0425501694999"/>
  </r>
  <r>
    <s v="08"/>
    <x v="7"/>
    <s v="Tillverkningsindustri"/>
    <s v="2009"/>
    <x v="5"/>
    <n v="854.93451715857395"/>
    <n v="835.63812257376298"/>
    <n v="2.8538587311338599"/>
    <n v="4.4509249202676404"/>
    <n v="9.2644952865458094"/>
    <n v="842.85550984158397"/>
    <n v="1359.99851432899"/>
    <n v="6.3742751222738203"/>
    <n v="99.169837292378006"/>
    <n v="1947.54381199004"/>
    <n v="202.98916605551901"/>
    <n v="108.157711781725"/>
    <n v="360.88763722030802"/>
    <n v="1621.8676363577999"/>
    <n v="8869.0216396567503"/>
    <n v="7181.8014148719703"/>
    <n v="25.482321658009798"/>
    <n v="2988.1973948841801"/>
  </r>
  <r>
    <s v="08"/>
    <x v="7"/>
    <s v="Tillverkningsindustri"/>
    <s v="2009"/>
    <x v="6"/>
    <n v="749.29866332745803"/>
    <n v="730.14879944708196"/>
    <n v="1.79043157423935"/>
    <n v="4.0634226081506002"/>
    <n v="7.6986884392459602"/>
    <n v="747.31428461322002"/>
    <n v="1278.1132620941401"/>
    <n v="5.82239043043481"/>
    <n v="97.103743369162004"/>
    <n v="1938.2003058718501"/>
    <n v="196.17161102021799"/>
    <n v="103.081647647442"/>
    <n v="345.51576066111198"/>
    <n v="1621.8676363577999"/>
    <n v="8869.0216396567503"/>
    <n v="7181.8014148719703"/>
    <n v="23.714592384727698"/>
    <n v="2990.4453319173099"/>
  </r>
  <r>
    <s v="08"/>
    <x v="7"/>
    <s v="Tillverkningsindustri"/>
    <s v="2009"/>
    <x v="7"/>
    <n v="1072.59762493638"/>
    <n v="1053.16288406888"/>
    <n v="3.8492148627184899"/>
    <n v="4.8111911817554898"/>
    <n v="10.7957711220803"/>
    <n v="943.17653266756702"/>
    <n v="1398.62115681506"/>
    <n v="6.9547637591253997"/>
    <n v="100.32608901534"/>
    <n v="1946.0904593052601"/>
    <n v="207.75105911428199"/>
    <n v="111.73142338049701"/>
    <n v="371.29788153355997"/>
    <n v="1621.8676363577999"/>
    <n v="8869.0216396567503"/>
    <n v="7181.8014148719703"/>
    <n v="23.4612068218246"/>
    <n v="2986.7486890968698"/>
  </r>
  <r>
    <s v="08"/>
    <x v="7"/>
    <s v="Tillverkningsindustri"/>
    <s v="2010"/>
    <x v="8"/>
    <n v="1542.44927720549"/>
    <n v="1489.31428710676"/>
    <n v="4.7155449833051204"/>
    <n v="4.9517906469467103"/>
    <n v="12.502085341775"/>
    <n v="1051.8296196041799"/>
    <n v="1473.4103394726999"/>
    <n v="6.6655750115771299"/>
    <n v="115.710030466304"/>
    <n v="2655.63839663622"/>
    <n v="282.130828041249"/>
    <n v="152.67323719399801"/>
    <n v="498.17826147585799"/>
    <n v="1434.7321443984399"/>
    <n v="41451.455417953002"/>
    <n v="8422.2999431694207"/>
    <n v="22.167994991956601"/>
    <n v="3944.6677929488701"/>
  </r>
  <r>
    <s v="08"/>
    <x v="7"/>
    <s v="Tillverkningsindustri"/>
    <s v="2010"/>
    <x v="9"/>
    <n v="1582.66229260501"/>
    <n v="1529.6196360854101"/>
    <n v="2.7872219514204599"/>
    <n v="4.65328095738868"/>
    <n v="12.0296385060094"/>
    <n v="1025.4095491565299"/>
    <n v="1431.46765028609"/>
    <n v="7.01204505724907"/>
    <n v="117.99045097910999"/>
    <n v="2680.34057917269"/>
    <n v="278.81733039746899"/>
    <n v="149.65492877056801"/>
    <n v="488.70171789262798"/>
    <n v="1434.7321443984399"/>
    <n v="41451.455417953002"/>
    <n v="8422.2999431694207"/>
    <n v="23.7566073597959"/>
    <n v="3992.3344567394402"/>
  </r>
  <r>
    <s v="08"/>
    <x v="7"/>
    <s v="Tillverkningsindustri"/>
    <s v="2010"/>
    <x v="10"/>
    <n v="1350.2582174714801"/>
    <n v="1297.3544061776299"/>
    <n v="2.2858651872889402"/>
    <n v="4.3637377582115304"/>
    <n v="9.8112000074064998"/>
    <n v="901.22807190046296"/>
    <n v="1348.7539447101401"/>
    <n v="6.0845303922417502"/>
    <n v="115.86778970780099"/>
    <n v="2665.0121099323501"/>
    <n v="274.03795308702303"/>
    <n v="145.67417085906999"/>
    <n v="477.16797853598098"/>
    <n v="1434.7321443984399"/>
    <n v="41451.455417953002"/>
    <n v="8422.2999431694207"/>
    <n v="24.525034728877301"/>
    <n v="4001.12286789575"/>
  </r>
  <r>
    <s v="08"/>
    <x v="7"/>
    <s v="Tillverkningsindustri"/>
    <s v="2010"/>
    <x v="11"/>
    <n v="1449.579409723"/>
    <n v="1396.47962887066"/>
    <n v="4.31707415009227"/>
    <n v="4.90788389928802"/>
    <n v="11.660158260947201"/>
    <n v="1042.76647635072"/>
    <n v="1404.2941803866399"/>
    <n v="6.3050278676154701"/>
    <n v="117.003352525704"/>
    <n v="2668.09385597664"/>
    <n v="282.44267102903802"/>
    <n v="151.66856949369301"/>
    <n v="495.73712383574502"/>
    <n v="1434.7321443984399"/>
    <n v="41451.455417953002"/>
    <n v="8422.2999431694207"/>
    <n v="26.210284366220701"/>
    <n v="4024.3667676833002"/>
  </r>
  <r>
    <s v="08"/>
    <x v="7"/>
    <s v="Tillverkningsindustri"/>
    <s v="2011"/>
    <x v="12"/>
    <n v="1449.52480620388"/>
    <n v="1392.05468368884"/>
    <n v="4.9146704472106304"/>
    <n v="4.88816275150129"/>
    <n v="12.2059834698439"/>
    <n v="1060.14277180918"/>
    <n v="1557.4112417267399"/>
    <n v="6.3321764779886296"/>
    <n v="117.756295697363"/>
    <n v="2972.5591387268601"/>
    <n v="297.503347479252"/>
    <n v="164.01007946101799"/>
    <n v="493.37888446099498"/>
    <n v="1349.1304125383499"/>
    <n v="47831.959110927499"/>
    <n v="6455.1834420327996"/>
    <n v="26.537046136166001"/>
    <n v="4040.0628981520599"/>
  </r>
  <r>
    <s v="08"/>
    <x v="7"/>
    <s v="Tillverkningsindustri"/>
    <s v="2011"/>
    <x v="13"/>
    <n v="1485.18595231575"/>
    <n v="1427.7978648180999"/>
    <n v="3.14169763402171"/>
    <n v="4.6391223139935196"/>
    <n v="11.6331512752778"/>
    <n v="1030.61121591388"/>
    <n v="1520.1834107278"/>
    <n v="6.6004000109760703"/>
    <n v="120.013231648889"/>
    <n v="2995.2580619478099"/>
    <n v="294.81471404944199"/>
    <n v="161.97443295151101"/>
    <n v="486.999468456697"/>
    <n v="1349.1304125383499"/>
    <n v="47831.959110927499"/>
    <n v="6455.1834420327996"/>
    <n v="29.953165476164902"/>
    <n v="4093.25617178109"/>
  </r>
  <r>
    <s v="08"/>
    <x v="7"/>
    <s v="Tillverkningsindustri"/>
    <s v="2011"/>
    <x v="14"/>
    <n v="1264.1015558101101"/>
    <n v="1206.8824785649899"/>
    <n v="3.1176941821158701"/>
    <n v="4.2220947602216201"/>
    <n v="9.5439387474203699"/>
    <n v="893.31019783949898"/>
    <n v="1461.90604777723"/>
    <n v="5.7730068632650404"/>
    <n v="116.90468524619899"/>
    <n v="2974.0146340690299"/>
    <n v="286.94444302727402"/>
    <n v="156.84685712045601"/>
    <n v="471.27212613658497"/>
    <n v="1349.1304125383499"/>
    <n v="47831.959110927499"/>
    <n v="6455.1834420327996"/>
    <n v="32.066299315002297"/>
    <n v="4094.1245000818299"/>
  </r>
  <r>
    <s v="08"/>
    <x v="7"/>
    <s v="Tillverkningsindustri"/>
    <s v="2011"/>
    <x v="15"/>
    <n v="1322.69171729955"/>
    <n v="1265.3797139917001"/>
    <n v="4.3294781295875104"/>
    <n v="4.4922034309625003"/>
    <n v="10.3063410684132"/>
    <n v="953.44780897086196"/>
    <n v="1473.6037581339399"/>
    <n v="5.7673776446149496"/>
    <n v="116.274338726487"/>
    <n v="2963.2676293053701"/>
    <n v="290.36846476911597"/>
    <n v="159.01843066556"/>
    <n v="478.18870879337499"/>
    <n v="1349.1304125383499"/>
    <n v="47831.959110927499"/>
    <n v="6455.1834420327996"/>
    <n v="32.035608309253902"/>
    <n v="4083.6157883681599"/>
  </r>
  <r>
    <s v="08"/>
    <x v="7"/>
    <s v="Tillverkningsindustri"/>
    <s v="2012"/>
    <x v="16"/>
    <n v="1238.3947685790199"/>
    <n v="1211.6922789268201"/>
    <n v="6.1320208344324296"/>
    <n v="4.7870477638073803"/>
    <n v="14.1042954640999"/>
    <n v="1014.9442430348701"/>
    <n v="1679.4668568470599"/>
    <n v="6.0092469386712901"/>
    <n v="106.449660778994"/>
    <n v="3583.6861707829999"/>
    <n v="258.49044474115101"/>
    <n v="148.543185921863"/>
    <n v="426.22817460530803"/>
    <n v="1245.71862396137"/>
    <n v="17294.332669935699"/>
    <n v="6298.2921108734499"/>
    <n v="29.654102412923798"/>
    <n v="3449.6620798111499"/>
  </r>
  <r>
    <s v="08"/>
    <x v="7"/>
    <s v="Tillverkningsindustri"/>
    <s v="2012"/>
    <x v="17"/>
    <n v="1236.4732767078699"/>
    <n v="1209.8698038293601"/>
    <n v="5.2890704424380104"/>
    <n v="4.4983098648643596"/>
    <n v="13.300680090182601"/>
    <n v="965.89528054995799"/>
    <n v="1649.43143176846"/>
    <n v="6.0597079649873704"/>
    <n v="106.752666091855"/>
    <n v="3591.41656039706"/>
    <n v="254.76350485697299"/>
    <n v="145.279775549645"/>
    <n v="417.28273897153201"/>
    <n v="1245.71862396137"/>
    <n v="17294.332669935699"/>
    <n v="6298.2921108734499"/>
    <n v="44.488593732594602"/>
    <n v="3472.9199430332001"/>
  </r>
  <r>
    <s v="08"/>
    <x v="7"/>
    <s v="Tillverkningsindustri"/>
    <s v="2012"/>
    <x v="18"/>
    <n v="1064.43054189079"/>
    <n v="1037.94979665503"/>
    <n v="5.1817457660863502"/>
    <n v="4.2074359598362596"/>
    <n v="11.6704637357713"/>
    <n v="878.58613285751403"/>
    <n v="1598.67734657708"/>
    <n v="5.3175498066860802"/>
    <n v="104.293166815655"/>
    <n v="3577.5475466753901"/>
    <n v="249.92685451904001"/>
    <n v="141.22946164864501"/>
    <n v="406.52073080563002"/>
    <n v="1245.71862396137"/>
    <n v="17294.332669935699"/>
    <n v="6298.2921108734499"/>
    <n v="51.850202615554998"/>
    <n v="3473.1401332437999"/>
  </r>
  <r>
    <s v="08"/>
    <x v="7"/>
    <s v="Tillverkningsindustri"/>
    <s v="2012"/>
    <x v="19"/>
    <n v="1173.7762963493001"/>
    <n v="1147.1147469689899"/>
    <n v="7.5303070578364304"/>
    <n v="4.7226389892927001"/>
    <n v="13.2517259412593"/>
    <n v="974.89195194288197"/>
    <n v="1664.8121251103"/>
    <n v="5.6396355725679097"/>
    <n v="106.18033223100799"/>
    <n v="3578.1875587947602"/>
    <n v="259.01454203403102"/>
    <n v="148.387198730894"/>
    <n v="426.50603106665102"/>
    <n v="1245.71862396137"/>
    <n v="17294.332669935699"/>
    <n v="6298.2921108734499"/>
    <n v="53.051090525596798"/>
    <n v="3477.12449620599"/>
  </r>
  <r>
    <s v="08"/>
    <x v="7"/>
    <s v="Tillverkningsindustri"/>
    <s v="2013"/>
    <x v="20"/>
    <n v="1192.5296597564"/>
    <n v="1175.56524481417"/>
    <n v="8.2066740536770695"/>
    <n v="4.5152207640987401"/>
    <n v="10.641936432736101"/>
    <n v="944.84262760341801"/>
    <n v="1339.4497945200901"/>
    <n v="5.3751806557593502"/>
    <n v="101.854859763928"/>
    <n v="3496.65765286652"/>
    <n v="263.13976540596099"/>
    <n v="147.25913824983201"/>
    <n v="437.36071367053199"/>
    <n v="1151.77872293468"/>
    <n v="11201.5643630962"/>
    <n v="2883.97120309092"/>
    <n v="48.6837994560588"/>
    <n v="3432.6841885966301"/>
  </r>
  <r>
    <s v="08"/>
    <x v="7"/>
    <s v="Tillverkningsindustri"/>
    <s v="2013"/>
    <x v="21"/>
    <n v="1221.61206410368"/>
    <n v="1204.71152355707"/>
    <n v="5.59096596483782"/>
    <n v="4.3196171481220196"/>
    <n v="10.211956526117"/>
    <n v="936.654786219485"/>
    <n v="1317.2666715051"/>
    <n v="5.56968868574097"/>
    <n v="103.605916687819"/>
    <n v="3518.47533174821"/>
    <n v="262.66271922590897"/>
    <n v="146.10217276484499"/>
    <n v="434.77703706978599"/>
    <n v="1151.77872293468"/>
    <n v="11201.5643630962"/>
    <n v="2883.97120309092"/>
    <n v="58.5721039646698"/>
    <n v="3483.6040890014401"/>
  </r>
  <r>
    <s v="08"/>
    <x v="7"/>
    <s v="Tillverkningsindustri"/>
    <s v="2013"/>
    <x v="22"/>
    <n v="1140.1678755733501"/>
    <n v="1123.3441325638701"/>
    <n v="6.4937575434632304"/>
    <n v="4.1313658912108098"/>
    <n v="9.2508510241497497"/>
    <n v="873.67068661058499"/>
    <n v="1285.6030555100299"/>
    <n v="5.2335974619197696"/>
    <n v="102.48514623833999"/>
    <n v="3510.93309331614"/>
    <n v="259.17446103804201"/>
    <n v="143.32546254146399"/>
    <n v="427.005565776536"/>
    <n v="1151.77872293468"/>
    <n v="11201.5643630962"/>
    <n v="2883.97120309092"/>
    <n v="63.924944284856601"/>
    <n v="3485.1129767187499"/>
  </r>
  <r>
    <s v="08"/>
    <x v="7"/>
    <s v="Tillverkningsindustri"/>
    <s v="2013"/>
    <x v="23"/>
    <n v="1221.6333019548699"/>
    <n v="1204.7239558664901"/>
    <n v="7.9274894416951698"/>
    <n v="4.3578350795128404"/>
    <n v="10.164734738418099"/>
    <n v="926.26844880581905"/>
    <n v="1303.90040972731"/>
    <n v="5.4056603272098398"/>
    <n v="102.43636728368"/>
    <n v="3503.96334344978"/>
    <n v="261.429408098274"/>
    <n v="145.33733458528701"/>
    <n v="432.41446933789899"/>
    <n v="1151.77872293468"/>
    <n v="11201.5643630962"/>
    <n v="2883.97120309092"/>
    <n v="64.756797698671093"/>
    <n v="3466.50400401146"/>
  </r>
  <r>
    <s v="08"/>
    <x v="7"/>
    <s v="Tillverkningsindustri"/>
    <s v="2014"/>
    <x v="24"/>
    <n v="1242.2531627855601"/>
    <n v="1217.11986381935"/>
    <n v="8.9885337110951493"/>
    <n v="4.3238869431028304"/>
    <n v="10.249968699983601"/>
    <n v="929.04733105979096"/>
    <n v="1342.2830512502001"/>
    <n v="5.2850403953171696"/>
    <n v="96.813666864474001"/>
    <n v="3737.01213767223"/>
    <n v="277.37010157094602"/>
    <n v="151.803769367652"/>
    <n v="442.76977464266201"/>
    <n v="1136.00332995646"/>
    <n v="18184.934916398299"/>
    <n v="4057.9335271527498"/>
    <n v="74.669883727652007"/>
    <n v="3557.8570196011801"/>
  </r>
  <r>
    <s v="08"/>
    <x v="7"/>
    <s v="Tillverkningsindustri"/>
    <s v="2014"/>
    <x v="25"/>
    <n v="1234.4358108931201"/>
    <n v="1209.3525926388099"/>
    <n v="7.7307039857259499"/>
    <n v="4.1754393178431597"/>
    <n v="9.8663225857441805"/>
    <n v="925.77309172834896"/>
    <n v="1331.2674790239701"/>
    <n v="5.42550200286363"/>
    <n v="98.634073825838499"/>
    <n v="3761.0577176091101"/>
    <n v="276.834372294937"/>
    <n v="150.613237584589"/>
    <n v="440.65810255810197"/>
    <n v="1136.00332995646"/>
    <n v="18184.934916398299"/>
    <n v="4057.9335271527498"/>
    <n v="89.5632790235329"/>
    <n v="3610.6241620108699"/>
  </r>
  <r>
    <s v="08"/>
    <x v="7"/>
    <s v="Tillverkningsindustri"/>
    <s v="2014"/>
    <x v="26"/>
    <n v="1120.97686969036"/>
    <n v="1096.0400939820099"/>
    <n v="8.4037173997104802"/>
    <n v="3.78681886551353"/>
    <n v="8.3142466535752497"/>
    <n v="823.04062218377805"/>
    <n v="1274.35693727325"/>
    <n v="4.9682369957685797"/>
    <n v="96.397919119435997"/>
    <n v="3746.9143282115501"/>
    <n v="268.455074928133"/>
    <n v="144.00182947213"/>
    <n v="423.68579568907103"/>
    <n v="1136.00332995646"/>
    <n v="18184.934916398299"/>
    <n v="4057.9335271527498"/>
    <n v="92.9195360286311"/>
    <n v="3610.63953622793"/>
  </r>
  <r>
    <s v="08"/>
    <x v="7"/>
    <s v="Tillverkningsindustri"/>
    <s v="2014"/>
    <x v="27"/>
    <n v="1247.7964750224801"/>
    <n v="1222.6536466117"/>
    <n v="9.3040764476602096"/>
    <n v="4.35575172346259"/>
    <n v="10.2887286202405"/>
    <n v="948.52354606778601"/>
    <n v="1348.8960911736399"/>
    <n v="5.4747963903166497"/>
    <n v="98.928944238286704"/>
    <n v="3757.3657937980101"/>
    <n v="277.670653893105"/>
    <n v="151.196782786189"/>
    <n v="442.24423040061703"/>
    <n v="1136.00332995646"/>
    <n v="18184.934916398299"/>
    <n v="4057.9335271527498"/>
    <n v="88.026274435800701"/>
    <n v="3610.6899337564801"/>
  </r>
  <r>
    <s v="08"/>
    <x v="7"/>
    <s v="Tillverkningsindustri"/>
    <s v="2015"/>
    <x v="28"/>
    <n v="1325.76786462783"/>
    <n v="1310.7966523912301"/>
    <n v="15.9503240091599"/>
    <n v="4.2305254254601303"/>
    <n v="10.7053760723633"/>
    <n v="907.01174099120999"/>
    <n v="1129.87964599716"/>
    <n v="5.6282286644613801"/>
    <n v="99.085796625791801"/>
    <n v="3342.3573687489602"/>
    <n v="240.187850980522"/>
    <n v="123.20640408465199"/>
    <n v="380.36162334719398"/>
    <n v="1091.4968048860401"/>
    <n v="7689.0883910197499"/>
    <n v="4438.04602715275"/>
    <n v="94.153758298398103"/>
    <n v="3384.75222423184"/>
  </r>
  <r>
    <s v="08"/>
    <x v="7"/>
    <s v="Tillverkningsindustri"/>
    <s v="2015"/>
    <x v="29"/>
    <n v="1342.72910184998"/>
    <n v="1327.78915457569"/>
    <n v="12.2230763049103"/>
    <n v="4.1297625340702897"/>
    <n v="10.5424190690284"/>
    <n v="913.21549959459799"/>
    <n v="1127.6984789621199"/>
    <n v="5.8690380317482402"/>
    <n v="100.81600318581"/>
    <n v="3364.1870639908798"/>
    <n v="240.28853968373599"/>
    <n v="123.020138565189"/>
    <n v="379.83942182324"/>
    <n v="1091.4968048860401"/>
    <n v="7689.0883910197499"/>
    <n v="4438.04602715275"/>
    <n v="121.210963830362"/>
    <n v="3421.3193174979401"/>
  </r>
  <r>
    <s v="08"/>
    <x v="7"/>
    <s v="Tillverkningsindustri"/>
    <s v="2015"/>
    <x v="30"/>
    <n v="1192.09780822927"/>
    <n v="1177.2631323355199"/>
    <n v="11.7592491878386"/>
    <n v="3.8804457463244999"/>
    <n v="9.1423322198644499"/>
    <n v="835.96644148623398"/>
    <n v="1105.72299207472"/>
    <n v="5.3123534932265102"/>
    <n v="98.642142155762201"/>
    <n v="3349.9645768877399"/>
    <n v="237.87638440567699"/>
    <n v="121.33617695373501"/>
    <n v="375.068437461511"/>
    <n v="1091.4968048860401"/>
    <n v="7689.0883910197499"/>
    <n v="4438.04602715275"/>
    <n v="140.810598150787"/>
    <n v="3415.7473281416301"/>
  </r>
  <r>
    <s v="08"/>
    <x v="7"/>
    <s v="Tillverkningsindustri"/>
    <s v="2015"/>
    <x v="31"/>
    <n v="1196.2876309344799"/>
    <n v="1181.36488583305"/>
    <n v="16.595333663300998"/>
    <n v="4.1416599441325896"/>
    <n v="9.8154552646780004"/>
    <n v="872.974076661965"/>
    <n v="1127.9676894239501"/>
    <n v="5.3464790113088201"/>
    <n v="99.145508065137804"/>
    <n v="3347.7677824603702"/>
    <n v="238.410468170819"/>
    <n v="121.607248365218"/>
    <n v="375.98148789991399"/>
    <n v="1091.4968048860401"/>
    <n v="7689.0883910197499"/>
    <n v="4438.04602715275"/>
    <n v="125.667924826968"/>
    <n v="3420.5221061848902"/>
  </r>
  <r>
    <s v="08"/>
    <x v="7"/>
    <s v="Tillverkningsindustri"/>
    <s v="2016"/>
    <x v="32"/>
    <n v="1275.6671633559799"/>
    <n v="1260.9766488502"/>
    <n v="17.6366565937875"/>
    <n v="4.2340845470538104"/>
    <n v="10.697900855799301"/>
    <n v="830.57120233767296"/>
    <n v="1243.99972618889"/>
    <n v="5.5263074674682002"/>
    <n v="90.293470773970199"/>
    <n v="3632.1237525969"/>
    <n v="234.758857298224"/>
    <n v="120.461892217337"/>
    <n v="373.45779213104402"/>
    <n v="1005.62728801456"/>
    <n v="6846.5017391334704"/>
    <n v="5101.92102715275"/>
    <n v="137.46348266588501"/>
    <n v="3613.2922973036998"/>
  </r>
  <r>
    <s v="08"/>
    <x v="7"/>
    <s v="Tillverkningsindustri"/>
    <s v="2016"/>
    <x v="33"/>
    <n v="1289.3421767482901"/>
    <n v="1274.69799862583"/>
    <n v="14.3728470851518"/>
    <n v="4.1034519110799401"/>
    <n v="10.2793746132976"/>
    <n v="825.84300120094997"/>
    <n v="1230.5617639623199"/>
    <n v="5.6989311417863604"/>
    <n v="92.116728735404905"/>
    <n v="3654.4439375504899"/>
    <n v="233.92749116896999"/>
    <n v="119.081233825301"/>
    <n v="372.12123253291799"/>
    <n v="1005.62728801456"/>
    <n v="6846.5017391334704"/>
    <n v="5101.92102715275"/>
    <n v="157.09970200884899"/>
    <n v="3668.5256354481298"/>
  </r>
  <r>
    <s v="08"/>
    <x v="7"/>
    <s v="Tillverkningsindustri"/>
    <s v="2016"/>
    <x v="34"/>
    <n v="1223.9507173862301"/>
    <n v="1209.37809711364"/>
    <n v="13.1184195135727"/>
    <n v="3.9348242059752598"/>
    <n v="9.3196778982061499"/>
    <n v="774.36147960413405"/>
    <n v="1218.3935241157999"/>
    <n v="5.3870919535085102"/>
    <n v="91.377894783606095"/>
    <n v="3648.1534172789802"/>
    <n v="232.415171902705"/>
    <n v="117.670416860777"/>
    <n v="369.66116011080902"/>
    <n v="1005.62728801456"/>
    <n v="6846.5017391334704"/>
    <n v="5101.92102715275"/>
    <n v="153.51550950093801"/>
    <n v="3681.8339240955402"/>
  </r>
  <r>
    <s v="08"/>
    <x v="7"/>
    <s v="Tillverkningsindustri"/>
    <s v="2016"/>
    <x v="35"/>
    <n v="1255.6661167873899"/>
    <n v="1240.9429614161099"/>
    <n v="19.262478421149002"/>
    <n v="4.3736397324813803"/>
    <n v="10.5428559043329"/>
    <n v="843.703965125374"/>
    <n v="1231.9653996648101"/>
    <n v="5.4885869759899499"/>
    <n v="92.296330775366499"/>
    <n v="3650.38985914249"/>
    <n v="236.708743930661"/>
    <n v="120.825621803659"/>
    <n v="376.71261075515503"/>
    <n v="1005.62728801456"/>
    <n v="6846.5017391334704"/>
    <n v="5101.92102715275"/>
    <n v="165.48064689662399"/>
    <n v="3679.2948570640801"/>
  </r>
  <r>
    <s v="08"/>
    <x v="7"/>
    <s v="Tillverkningsindustri"/>
    <s v="2017"/>
    <x v="36"/>
    <n v="1232.31495305875"/>
    <n v="1218.3118908752299"/>
    <n v="14.359259022572701"/>
    <n v="4.0138399307794197"/>
    <n v="9.5409962943425697"/>
    <n v="778.88196779317104"/>
    <n v="1300.7219650960401"/>
    <n v="5.1097653259310798"/>
    <n v="90.340935048896398"/>
    <n v="3930.3929844313502"/>
    <n v="214.86177342507199"/>
    <n v="111.711591042612"/>
    <n v="349.429370917114"/>
    <n v="946.41991571866902"/>
    <n v="8107.2099189212504"/>
    <n v="3310.04602715275"/>
    <n v="153.75307038872501"/>
    <n v="3391.9591712947599"/>
  </r>
  <r>
    <s v="08"/>
    <x v="7"/>
    <s v="Tillverkningsindustri"/>
    <s v="2017"/>
    <x v="37"/>
    <n v="1225.1670699072799"/>
    <n v="1211.16443467467"/>
    <n v="13.6244788087968"/>
    <n v="4.0360605868169204"/>
    <n v="9.3154454101791995"/>
    <n v="781.08758730337001"/>
    <n v="1303.1116886168199"/>
    <n v="5.2257966898119896"/>
    <n v="92.319345215891502"/>
    <n v="3950.46772392713"/>
    <n v="217.057668657383"/>
    <n v="112.625031919213"/>
    <n v="353.043663076435"/>
    <n v="946.41991571866902"/>
    <n v="8107.2099189212504"/>
    <n v="3310.04602715275"/>
    <n v="167.885969546403"/>
    <n v="3443.9339160812101"/>
  </r>
  <r>
    <s v="08"/>
    <x v="7"/>
    <s v="Tillverkningsindustri"/>
    <s v="2017"/>
    <x v="38"/>
    <n v="1166.57456153002"/>
    <n v="1152.64065790522"/>
    <n v="13.333057466744201"/>
    <n v="3.8672709177619602"/>
    <n v="8.4582187849114696"/>
    <n v="733.59981734634005"/>
    <n v="1284.90233312284"/>
    <n v="4.9422601349386301"/>
    <n v="91.120825425502801"/>
    <n v="3942.2491490170601"/>
    <n v="214.347864982358"/>
    <n v="110.88182546123799"/>
    <n v="348.301194421172"/>
    <n v="946.41991571866902"/>
    <n v="8107.2099189212504"/>
    <n v="3310.04602715275"/>
    <n v="173.02350632964499"/>
    <n v="3443.1224866409002"/>
  </r>
  <r>
    <s v="08"/>
    <x v="7"/>
    <s v="Tillverkningsindustri"/>
    <s v="2017"/>
    <x v="39"/>
    <n v="1237.8964722875601"/>
    <n v="1223.8667599650501"/>
    <n v="16.765234380446"/>
    <n v="4.1163561862909699"/>
    <n v="9.5225438400989493"/>
    <n v="786.60746649498799"/>
    <n v="1296.6403298109301"/>
    <n v="5.1651507723244601"/>
    <n v="91.747760472996603"/>
    <n v="3942.29684702948"/>
    <n v="216.12827424120599"/>
    <n v="112.152136027119"/>
    <n v="351.49340277496299"/>
    <n v="946.41991571866902"/>
    <n v="8107.2099189212504"/>
    <n v="3310.04602715275"/>
    <n v="188.27165831479999"/>
    <n v="3429.5495111670298"/>
  </r>
  <r>
    <s v="08"/>
    <x v="7"/>
    <s v="Tillverkningsindustri"/>
    <s v="2018"/>
    <x v="40"/>
    <n v="1178.9177076097601"/>
    <n v="1162.35871640034"/>
    <n v="19.127360048270699"/>
    <n v="4.4230169341407803"/>
    <n v="10.820840696422"/>
    <n v="833.09181469669704"/>
    <n v="1359.43463810244"/>
    <n v="5.6314975866808998"/>
    <n v="92.537780350307301"/>
    <n v="4263.4836725241903"/>
    <n v="234.13086879582201"/>
    <n v="120.695657172107"/>
    <n v="385.49784511019902"/>
    <n v="929.04538626706199"/>
    <n v="13839.6927759551"/>
    <n v="0"/>
    <n v="163.88261648464299"/>
    <n v="3256.9374445306798"/>
  </r>
  <r>
    <s v="08"/>
    <x v="7"/>
    <s v="Tillverkningsindustri"/>
    <s v="2018"/>
    <x v="41"/>
    <n v="1218.9868792361799"/>
    <n v="1202.4711325778101"/>
    <n v="18.050967552086899"/>
    <n v="4.3167809543293698"/>
    <n v="10.281840110593601"/>
    <n v="817.04266443788197"/>
    <n v="1338.84494142789"/>
    <n v="5.8426770418846399"/>
    <n v="94.509217705726201"/>
    <n v="4285.3865026002404"/>
    <n v="234.276832218078"/>
    <n v="119.825978539807"/>
    <n v="384.35909578685499"/>
    <n v="929.04538626706199"/>
    <n v="13839.6927759551"/>
    <n v="0"/>
    <n v="201.50020517210899"/>
    <n v="3324.1814765056001"/>
  </r>
  <r>
    <s v="08"/>
    <x v="7"/>
    <s v="Tillverkningsindustri"/>
    <s v="2018"/>
    <x v="42"/>
    <n v="1094.55969539546"/>
    <n v="1078.1476559084999"/>
    <n v="15.036882887488"/>
    <n v="4.0796157447200496"/>
    <n v="8.8226118657483603"/>
    <n v="747.18511663380696"/>
    <n v="1336.9692099653"/>
    <n v="5.3099776028315402"/>
    <n v="92.911131734879703"/>
    <n v="4270.8640328260399"/>
    <n v="233.08988791081401"/>
    <n v="118.889888156634"/>
    <n v="381.82872659799898"/>
    <n v="929.04538626706199"/>
    <n v="13839.6927759551"/>
    <n v="0"/>
    <n v="187.50737316224499"/>
    <n v="3327.0352053203001"/>
  </r>
  <r>
    <s v="08"/>
    <x v="7"/>
    <s v="Tillverkningsindustri"/>
    <s v="2018"/>
    <x v="43"/>
    <n v="1150.84790314157"/>
    <n v="1134.3517627578599"/>
    <n v="19.6237244363613"/>
    <n v="4.28504495252088"/>
    <n v="9.8819746038065901"/>
    <n v="791.88891779458595"/>
    <n v="1327.09101988867"/>
    <n v="5.42908550899711"/>
    <n v="92.695935428700395"/>
    <n v="4268.5154942081399"/>
    <n v="232.66860013766899"/>
    <n v="118.92413984143801"/>
    <n v="381.44927513748098"/>
    <n v="929.04538626706199"/>
    <n v="13839.6927759551"/>
    <n v="0"/>
    <n v="191.85542010383099"/>
    <n v="3300.8155562423899"/>
  </r>
  <r>
    <s v="08"/>
    <x v="7"/>
    <s v="Tillverkningsindustri"/>
    <s v="2019"/>
    <x v="44"/>
    <n v="1558.8682317054399"/>
    <n v="1545.04521350444"/>
    <n v="20.721817728305901"/>
    <n v="4.7150901466786301"/>
    <n v="12.409903317577101"/>
    <n v="808.17744099024401"/>
    <n v="1213.58276310317"/>
    <n v="5.94996385208528"/>
    <n v="92.908741458028601"/>
    <n v="4071.57654174548"/>
    <n v="223.71034129699001"/>
    <n v="111.48682510183799"/>
    <n v="351.10288266222602"/>
    <n v="874.70013159104997"/>
    <n v="11080.4545076876"/>
    <n v="0"/>
    <n v="155.533637553094"/>
    <n v="4051.2150382454302"/>
  </r>
  <r>
    <s v="08"/>
    <x v="7"/>
    <s v="Tillverkningsindustri"/>
    <s v="2019"/>
    <x v="45"/>
    <n v="1531.49576507501"/>
    <n v="1517.76580330411"/>
    <n v="17.410582868420299"/>
    <n v="4.47097938232712"/>
    <n v="11.396793405032"/>
    <n v="779.39810752735696"/>
    <n v="1188.8327221314801"/>
    <n v="5.9200746635445398"/>
    <n v="93.844549743384604"/>
    <n v="4089.4482073079298"/>
    <n v="222.82931298042499"/>
    <n v="109.60864002484399"/>
    <n v="350.23223131084097"/>
    <n v="874.70013159104997"/>
    <n v="11080.4545076876"/>
    <n v="0"/>
    <n v="191.07432657793001"/>
    <n v="4120.0527452139704"/>
  </r>
  <r>
    <s v="08"/>
    <x v="7"/>
    <s v="Tillverkningsindustri"/>
    <s v="2019"/>
    <x v="46"/>
    <n v="1470.9132863013599"/>
    <n v="1457.2754791693801"/>
    <n v="14.7684720336376"/>
    <n v="4.2216946242464397"/>
    <n v="10.464858475465601"/>
    <n v="724.66631867762203"/>
    <n v="1191.5476388398799"/>
    <n v="5.6487260979804601"/>
    <n v="92.928034932525307"/>
    <n v="4081.4585336071"/>
    <n v="222.32726592393499"/>
    <n v="109.07828128197301"/>
    <n v="349.44763033287899"/>
    <n v="874.70013159104997"/>
    <n v="11080.4545076876"/>
    <n v="0"/>
    <n v="177.51862950762001"/>
    <n v="4122.8945858894203"/>
  </r>
  <r>
    <s v="08"/>
    <x v="7"/>
    <s v="Tillverkningsindustri"/>
    <s v="2019"/>
    <x v="47"/>
    <n v="1305.7854249147299"/>
    <n v="1292.1037507056201"/>
    <n v="20.0610014745114"/>
    <n v="4.4023991785099597"/>
    <n v="10.321300270020201"/>
    <n v="714.45499710444699"/>
    <n v="1184.13501571749"/>
    <n v="5.0417696925645696"/>
    <n v="91.015992283412999"/>
    <n v="4062.4242268225998"/>
    <n v="221.287939102781"/>
    <n v="108.403376941595"/>
    <n v="347.746821351172"/>
    <n v="874.70013159104997"/>
    <n v="11080.4545076876"/>
    <n v="0"/>
    <n v="182.56223927866699"/>
    <n v="4096.15956266598"/>
  </r>
  <r>
    <s v="08"/>
    <x v="7"/>
    <s v="Tillverkningsindustri"/>
    <s v="2020"/>
    <x v="48"/>
    <n v="1192.4466998345599"/>
    <n v="1175.2993165369001"/>
    <n v="31.499273158018099"/>
    <n v="4.8430783456046003"/>
    <n v="12.514189189083501"/>
    <n v="814.00204878808995"/>
    <n v="1148.4861857841699"/>
    <n v="5.5911716084212797"/>
    <n v="78.718489498203894"/>
    <n v="3974.5833222605202"/>
    <n v="187.72345569619901"/>
    <n v="88.934475322626497"/>
    <n v="296.78794600543398"/>
    <n v="592.263592625402"/>
    <n v="14663.367061957"/>
    <n v="0"/>
    <n v="184.316594416833"/>
    <n v="3297.0398203504001"/>
  </r>
  <r>
    <s v="08"/>
    <x v="7"/>
    <s v="Tillverkningsindustri"/>
    <s v="2020"/>
    <x v="49"/>
    <n v="1162.0506647791501"/>
    <n v="1145.1764586551401"/>
    <n v="15.7476650485522"/>
    <n v="4.1833410901485903"/>
    <n v="9.0018034406311997"/>
    <n v="657.80843480190299"/>
    <n v="1139.5829884494999"/>
    <n v="4.7397045809863902"/>
    <n v="75.016398591774006"/>
    <n v="3942.7313902308301"/>
    <n v="185.035745173126"/>
    <n v="86.993422891894596"/>
    <n v="292.26296506304101"/>
    <n v="592.263592625402"/>
    <n v="14663.367061957"/>
    <n v="0"/>
    <n v="182.63024350654001"/>
    <n v="3297.7616363884199"/>
  </r>
  <r>
    <s v="08"/>
    <x v="7"/>
    <s v="Tillverkningsindustri"/>
    <s v="2020"/>
    <x v="50"/>
    <n v="997.98951153366102"/>
    <n v="981.19772797662995"/>
    <n v="13.7276569814123"/>
    <n v="4.0290441849244703"/>
    <n v="7.5184503301202197"/>
    <n v="600.92487574171696"/>
    <n v="1115.6391596497201"/>
    <n v="4.1701168171234597"/>
    <n v="74.008935931316003"/>
    <n v="3943.0718037961201"/>
    <n v="183.332317992627"/>
    <n v="85.062650127508704"/>
    <n v="289.47473590290599"/>
    <n v="592.263592625402"/>
    <n v="14663.367061957"/>
    <n v="0"/>
    <n v="181.365759119003"/>
    <n v="3329.7790734871901"/>
  </r>
  <r>
    <s v="08"/>
    <x v="7"/>
    <s v="Tillverkningsindustri"/>
    <s v="2020"/>
    <x v="51"/>
    <n v="1219.8199267693701"/>
    <n v="1202.7520383911601"/>
    <n v="15.0484053260493"/>
    <n v="4.7375050892055599"/>
    <n v="10.6742603853981"/>
    <n v="731.20387871593698"/>
    <n v="1144.98253854413"/>
    <n v="5.1052965961493699"/>
    <n v="77.992532587002501"/>
    <n v="3964.3215154070199"/>
    <n v="189.53295381610101"/>
    <n v="89.665378560101004"/>
    <n v="299.87675721612499"/>
    <n v="592.263592625402"/>
    <n v="14663.367061957"/>
    <n v="0"/>
    <n v="145.59723227625"/>
    <n v="3335.1831650945801"/>
  </r>
  <r>
    <s v="08"/>
    <x v="7"/>
    <s v="Tillverkningsindustri"/>
    <s v="2021"/>
    <x v="52"/>
    <n v="1249.05614485618"/>
    <n v="1236.2276650993599"/>
    <n v="21.746424094795199"/>
    <n v="4.7054854974040996"/>
    <n v="11.2823155374245"/>
    <n v="751.06036332237795"/>
    <n v="1157.8611160049199"/>
    <n v="5.09958804746159"/>
    <n v="78.432474261854097"/>
    <n v="3429.4403520706401"/>
    <n v="192.99252561435799"/>
    <n v="86.941965033012906"/>
    <n v="309.22611462778002"/>
    <n v="558.18940254118297"/>
    <n v="10421.3573980535"/>
    <n v="0"/>
    <n v="168.18929321223899"/>
    <n v="3451.5327544954698"/>
  </r>
  <r>
    <s v="08"/>
    <x v="7"/>
    <s v="Tillverkningsindustri"/>
    <s v="2021"/>
    <x v="53"/>
    <n v="1259.62890029089"/>
    <n v="1246.8590045595499"/>
    <n v="16.463831650240401"/>
    <n v="4.5648983464658599"/>
    <n v="10.5205858774391"/>
    <n v="742.87811932051795"/>
    <n v="1144.0045524959601"/>
    <n v="5.2273967834749602"/>
    <n v="79.9168213115084"/>
    <n v="3452.0027648441601"/>
    <n v="191.63060643264399"/>
    <n v="85.376577949628498"/>
    <n v="306.99860784063497"/>
    <n v="558.18940254118297"/>
    <n v="10421.3573980535"/>
    <n v="0"/>
    <n v="171.07642622156999"/>
    <n v="3529.2030281641601"/>
  </r>
  <r>
    <s v="08"/>
    <x v="7"/>
    <s v="Tillverkningsindustri"/>
    <s v="2021"/>
    <x v="54"/>
    <n v="1142.4987650000901"/>
    <n v="1129.857472747"/>
    <n v="18.523942073486801"/>
    <n v="4.24396637462727"/>
    <n v="8.9649963877529792"/>
    <n v="676.01304925744796"/>
    <n v="1105.0334631253399"/>
    <n v="4.6407198488937897"/>
    <n v="77.710525767977799"/>
    <n v="3440.21972120192"/>
    <n v="188.37295056090801"/>
    <n v="83.305378681296702"/>
    <n v="301.469605514102"/>
    <n v="558.18940254118297"/>
    <n v="10421.3573980535"/>
    <n v="0"/>
    <n v="199.673173543074"/>
    <n v="3518.7946482197499"/>
  </r>
  <r>
    <s v="08"/>
    <x v="7"/>
    <s v="Tillverkningsindustri"/>
    <s v="2021"/>
    <x v="55"/>
    <n v="1285.3063581518099"/>
    <n v="1272.4899086719799"/>
    <n v="24.174633006695501"/>
    <n v="4.6885417664406797"/>
    <n v="11.0130230990179"/>
    <n v="745.119422076506"/>
    <n v="1152.69374561736"/>
    <n v="5.2609637616979796"/>
    <n v="79.664496927983805"/>
    <n v="3443.009055686"/>
    <n v="192.480954408695"/>
    <n v="86.259499107375802"/>
    <n v="308.409831439085"/>
    <n v="558.18940254118297"/>
    <n v="10421.3573980535"/>
    <n v="0"/>
    <n v="199.343629262506"/>
    <n v="3492.4801518014801"/>
  </r>
  <r>
    <s v="08"/>
    <x v="7"/>
    <s v="Tillverkningsindustri"/>
    <s v="2022"/>
    <x v="56"/>
    <n v="1304.5145862486299"/>
    <n v="1293.6335318461699"/>
    <n v="24.353505788645201"/>
    <n v="4.3745280596449598"/>
    <n v="11.789526963657901"/>
    <n v="720.35170691811697"/>
    <n v="1141.9867955591201"/>
    <n v="8.9205505310636806"/>
    <n v="75.266789009077698"/>
    <n v="3422.6570966149102"/>
    <n v="187.81818603002"/>
    <n v="83.856890808830002"/>
    <n v="300.52269537827101"/>
    <n v="544.35229580786904"/>
    <n v="8608.2944593710999"/>
    <n v="0"/>
    <n v="184.167001277656"/>
    <n v="3317.3337725964602"/>
  </r>
  <r>
    <s v="08"/>
    <x v="7"/>
    <s v="Tillverkningsindustri"/>
    <s v="2022"/>
    <x v="57"/>
    <n v="1292.05339138668"/>
    <n v="1281.25211855217"/>
    <n v="23.870493921970901"/>
    <n v="4.0702976145065204"/>
    <n v="10.748259754369199"/>
    <n v="705.22663030136005"/>
    <n v="1132.8081336221501"/>
    <n v="8.8574686382685304"/>
    <n v="75.678617225192895"/>
    <n v="3424.7807338735001"/>
    <n v="187.42599774242501"/>
    <n v="83.634622051203607"/>
    <n v="300.12664657560202"/>
    <n v="553.72405009195904"/>
    <n v="8608.2944593710999"/>
    <n v="0"/>
    <n v="216.62851355005699"/>
    <n v="3389.4752433897402"/>
  </r>
  <r>
    <s v="08"/>
    <x v="7"/>
    <s v="Tillverkningsindustri"/>
    <s v="2022"/>
    <x v="58"/>
    <n v="1245.64637043824"/>
    <n v="1234.9153272559699"/>
    <n v="21.8184664458391"/>
    <n v="3.8891186904073298"/>
    <n v="9.4722911108549894"/>
    <n v="671.115770542826"/>
    <n v="1132.1481329384801"/>
    <n v="8.3836075363989195"/>
    <n v="75.388176618873203"/>
    <n v="3417.7327596036798"/>
    <n v="186.990837423171"/>
    <n v="83.273785715470297"/>
    <n v="299.75515780189602"/>
    <n v="557.94513346940505"/>
    <n v="8608.2944593710999"/>
    <n v="0"/>
    <n v="221.41938998739801"/>
    <n v="3424.1279100893898"/>
  </r>
  <r>
    <s v="08"/>
    <x v="7"/>
    <s v="Tillverkningsindustri"/>
    <s v="2022"/>
    <x v="59"/>
    <n v="1273.87330622893"/>
    <n v="1262.9296508641701"/>
    <n v="29.673247719717601"/>
    <n v="4.4485250249635104"/>
    <n v="11.1360289636087"/>
    <n v="705.32338570014201"/>
    <n v="1136.39926628024"/>
    <n v="8.7925110981061394"/>
    <n v="78.212264659345195"/>
    <n v="3423.2569777775698"/>
    <n v="188.78146080961"/>
    <n v="84.514905841750107"/>
    <n v="302.02005707298503"/>
    <n v="563.50190254118297"/>
    <n v="8608.2944593710999"/>
    <n v="0"/>
    <n v="201.55150859225199"/>
    <n v="3473.3548040077799"/>
  </r>
  <r>
    <s v="08"/>
    <x v="7"/>
    <s v="Tillverkningsindustri"/>
    <s v="2023"/>
    <x v="60"/>
    <n v="1316.65264920248"/>
    <n v="1305.5436371974199"/>
    <n v="31.078553936847101"/>
    <n v="4.4052693765531696"/>
    <n v="11.934797299869301"/>
    <n v="725.54660744331795"/>
    <n v="1167.20003466293"/>
    <n v="8.9521611233078495"/>
    <n v="76.493823048157495"/>
    <n v="3501.74493385805"/>
    <n v="191.42133036337199"/>
    <n v="85.493551975368902"/>
    <n v="306.05091488669302"/>
    <n v="538.11402642845201"/>
    <n v="8823.5726360450699"/>
    <n v="0"/>
    <n v="200.84229271718601"/>
    <n v="3380.4057107578601"/>
  </r>
  <r>
    <s v="09"/>
    <x v="8"/>
    <s v="Tillverkningsindustri"/>
    <s v="2008"/>
    <x v="0"/>
    <n v="6.6067297027583196"/>
    <n v="6.3347009040687503"/>
    <n v="1.22980109715778"/>
    <n v="0.17958881633562401"/>
    <n v="0.45716551727190302"/>
    <n v="21.295233339246899"/>
    <n v="0.55770029933439602"/>
    <n v="0.56364424083357401"/>
    <n v="5.4654046769294702"/>
    <n v="32.372732990930501"/>
    <n v="4.1364010857483899"/>
    <n v="1.6334748408822599"/>
    <n v="7.0369420162758303"/>
    <n v="211.63712787701701"/>
    <n v="0"/>
    <n v="0"/>
    <n v="0.58100065200386697"/>
    <n v="58.923630912235602"/>
  </r>
  <r>
    <s v="09"/>
    <x v="8"/>
    <s v="Tillverkningsindustri"/>
    <s v="2008"/>
    <x v="1"/>
    <n v="6.6045980939760502"/>
    <n v="6.3455657542074002"/>
    <n v="0.41274825582821201"/>
    <n v="0.13941961338966899"/>
    <n v="0.373179083692048"/>
    <n v="22.1103285942844"/>
    <n v="0.33317904997325998"/>
    <n v="0.62182453756409795"/>
    <n v="5.9515976761667497"/>
    <n v="36.282282759195397"/>
    <n v="4.3489403531421296"/>
    <n v="1.6358988002217101"/>
    <n v="7.5358961314017296"/>
    <n v="211.63712787701701"/>
    <n v="0"/>
    <n v="0"/>
    <n v="1.6894017227120299"/>
    <n v="65.966032170772394"/>
  </r>
  <r>
    <s v="09"/>
    <x v="8"/>
    <s v="Tillverkningsindustri"/>
    <s v="2008"/>
    <x v="2"/>
    <n v="6.6803237921971101"/>
    <n v="6.4240795983111001"/>
    <n v="0.269263411019736"/>
    <n v="0.12970878128586599"/>
    <n v="0.36550853458015797"/>
    <n v="21.5600422625979"/>
    <n v="0.44168729302377802"/>
    <n v="0.64000372383627702"/>
    <n v="5.9734401876182099"/>
    <n v="36.930430731116502"/>
    <n v="4.1668792335443401"/>
    <n v="1.56770975011547"/>
    <n v="7.2222086489233401"/>
    <n v="211.63712787701701"/>
    <n v="0"/>
    <n v="0"/>
    <n v="1.74347436562751"/>
    <n v="64.977691318109095"/>
  </r>
  <r>
    <s v="09"/>
    <x v="8"/>
    <s v="Tillverkningsindustri"/>
    <s v="2008"/>
    <x v="3"/>
    <n v="7.6804038253136504"/>
    <n v="7.4030343855293701"/>
    <n v="1.3618589682558699"/>
    <n v="0.195736564287737"/>
    <n v="0.495075798964773"/>
    <n v="23.7255600584954"/>
    <n v="1.11238512675802"/>
    <n v="0.59584315594294301"/>
    <n v="5.7849548825314603"/>
    <n v="34.056927943022103"/>
    <n v="4.5498232884628198"/>
    <n v="1.8235117168852899"/>
    <n v="7.6984586652779496"/>
    <n v="211.63712787701701"/>
    <n v="0"/>
    <n v="0"/>
    <n v="1.82707861171193"/>
    <n v="63.049759693256803"/>
  </r>
  <r>
    <s v="09"/>
    <x v="8"/>
    <s v="Tillverkningsindustri"/>
    <s v="2009"/>
    <x v="4"/>
    <n v="5.4137887032882297"/>
    <n v="5.1411957067525798"/>
    <n v="0.346204735792843"/>
    <n v="0.122647787301793"/>
    <n v="0.29144437817410701"/>
    <n v="19.359834290454799"/>
    <n v="0.26341002227812799"/>
    <n v="0.457029290466205"/>
    <n v="4.5579485000126798"/>
    <n v="28.254220700574098"/>
    <n v="3.9952885078159501"/>
    <n v="1.45538975335278"/>
    <n v="6.9816692648694199"/>
    <n v="231.93089031179699"/>
    <n v="0"/>
    <n v="0"/>
    <n v="1.73089671284104"/>
    <n v="59.024377994886002"/>
  </r>
  <r>
    <s v="09"/>
    <x v="8"/>
    <s v="Tillverkningsindustri"/>
    <s v="2009"/>
    <x v="5"/>
    <n v="5.6147926843165896"/>
    <n v="5.3435295655433501"/>
    <n v="0.18739626097312501"/>
    <n v="0.11774593534483099"/>
    <n v="0.29034127125166498"/>
    <n v="20.4029762700786"/>
    <n v="0.14981351196426301"/>
    <n v="0.52561099315772397"/>
    <n v="5.1440387693690397"/>
    <n v="32.502518908748797"/>
    <n v="4.2484076815204403"/>
    <n v="1.52315628557169"/>
    <n v="7.4631944421440801"/>
    <n v="231.93089031179699"/>
    <n v="0"/>
    <n v="0"/>
    <n v="2.06846056446114"/>
    <n v="65.455331518165707"/>
  </r>
  <r>
    <s v="09"/>
    <x v="8"/>
    <s v="Tillverkningsindustri"/>
    <s v="2009"/>
    <x v="6"/>
    <n v="5.5832730345088102"/>
    <n v="5.31259131012186"/>
    <n v="0.14394721519475201"/>
    <n v="0.11544416400435401"/>
    <n v="0.29136180764270603"/>
    <n v="20.313566153823199"/>
    <n v="0.10139967937838899"/>
    <n v="0.54281058258119796"/>
    <n v="5.2574943519684201"/>
    <n v="33.440021065230198"/>
    <n v="4.2260061503462101"/>
    <n v="1.51033399447286"/>
    <n v="7.4316802995876401"/>
    <n v="231.93089031179699"/>
    <n v="0"/>
    <n v="0"/>
    <n v="1.94360707664911"/>
    <n v="66.154853938265006"/>
  </r>
  <r>
    <s v="09"/>
    <x v="8"/>
    <s v="Tillverkningsindustri"/>
    <s v="2009"/>
    <x v="7"/>
    <n v="5.5615446364839798"/>
    <n v="5.2920018116697003"/>
    <n v="0.143735163619193"/>
    <n v="0.11480693073821099"/>
    <n v="0.25671778060157102"/>
    <n v="20.4315099067971"/>
    <n v="0.10953924012880401"/>
    <n v="0.46687156943522301"/>
    <n v="4.7607081163963896"/>
    <n v="29.502591065561901"/>
    <n v="4.3089003683283202"/>
    <n v="1.5370905638219701"/>
    <n v="7.5811372317779702"/>
    <n v="231.93089031179699"/>
    <n v="0"/>
    <n v="0"/>
    <n v="1.94701134110707"/>
    <n v="63.731827018636103"/>
  </r>
  <r>
    <s v="09"/>
    <x v="8"/>
    <s v="Tillverkningsindustri"/>
    <s v="2010"/>
    <x v="8"/>
    <n v="5.1565574885698497"/>
    <n v="4.9094260392957096"/>
    <n v="0.22966278164352699"/>
    <n v="0.110419629426417"/>
    <n v="0.21822714008306901"/>
    <n v="18.241243519806002"/>
    <n v="0.15486853387972299"/>
    <n v="0.34642805103514501"/>
    <n v="3.7412130663479899"/>
    <n v="23.865078704975101"/>
    <n v="3.589332532067"/>
    <n v="1.3091181499933899"/>
    <n v="6.27071319403231"/>
    <n v="211.75988755382301"/>
    <n v="0"/>
    <n v="0"/>
    <n v="1.8103687002578699"/>
    <n v="57.049950343354602"/>
  </r>
  <r>
    <s v="09"/>
    <x v="8"/>
    <s v="Tillverkningsindustri"/>
    <s v="2010"/>
    <x v="9"/>
    <n v="5.2263246172156403"/>
    <n v="4.9779900753156996"/>
    <n v="0.18283576844242599"/>
    <n v="0.113454432499487"/>
    <n v="0.23247249049122301"/>
    <n v="19.2037163457627"/>
    <n v="0.104816615453401"/>
    <n v="0.396385462995618"/>
    <n v="4.1868458324814499"/>
    <n v="27.085660170726999"/>
    <n v="3.8112366451584201"/>
    <n v="1.38692972302211"/>
    <n v="6.6651719912968499"/>
    <n v="211.75988755382301"/>
    <n v="0"/>
    <n v="0"/>
    <n v="1.94730997179883"/>
    <n v="62.159003878034603"/>
  </r>
  <r>
    <s v="09"/>
    <x v="8"/>
    <s v="Tillverkningsindustri"/>
    <s v="2010"/>
    <x v="10"/>
    <n v="5.3345310781285198"/>
    <n v="5.0857921258396201"/>
    <n v="0.17054914759487499"/>
    <n v="0.114062512054615"/>
    <n v="0.241160680021511"/>
    <n v="19.425631181342698"/>
    <n v="0.10651660002640501"/>
    <n v="0.41974795569957901"/>
    <n v="4.3546670788837298"/>
    <n v="28.397611490712599"/>
    <n v="3.83495715467263"/>
    <n v="1.3958288910247301"/>
    <n v="6.7069720796311101"/>
    <n v="211.75988755382301"/>
    <n v="0"/>
    <n v="0"/>
    <n v="2.0104300126190102"/>
    <n v="63.4734909804056"/>
  </r>
  <r>
    <s v="09"/>
    <x v="8"/>
    <s v="Tillverkningsindustri"/>
    <s v="2010"/>
    <x v="11"/>
    <n v="5.6163813826343301"/>
    <n v="5.3657530306372303"/>
    <n v="0.24304081565902999"/>
    <n v="0.122470789415458"/>
    <n v="0.229060901720996"/>
    <n v="20.469562757670701"/>
    <n v="0.15538379834107799"/>
    <n v="0.36399946448320403"/>
    <n v="4.0463841432057599"/>
    <n v="25.535134881194299"/>
    <n v="4.07010769981592"/>
    <n v="1.4813580583677199"/>
    <n v="7.1154983249762802"/>
    <n v="211.75988755382301"/>
    <n v="0"/>
    <n v="0"/>
    <n v="2.1622872126141299"/>
    <n v="63.580825054725402"/>
  </r>
  <r>
    <s v="09"/>
    <x v="8"/>
    <s v="Tillverkningsindustri"/>
    <s v="2011"/>
    <x v="12"/>
    <n v="4.7780687911646202"/>
    <n v="4.5668452787583602"/>
    <n v="0.205886994502823"/>
    <n v="0.108882771614367"/>
    <n v="0.17461376910010201"/>
    <n v="17.7275316508264"/>
    <n v="0.115681911271552"/>
    <n v="0.24067734984845601"/>
    <n v="3.0161333232062502"/>
    <n v="20.128131061241099"/>
    <n v="3.9334890245577401"/>
    <n v="1.3273675381850101"/>
    <n v="7.0251968671039"/>
    <n v="177.480392393654"/>
    <n v="0"/>
    <n v="0"/>
    <n v="2.2466050802264301"/>
    <n v="53.939390017674597"/>
  </r>
  <r>
    <s v="09"/>
    <x v="8"/>
    <s v="Tillverkningsindustri"/>
    <s v="2011"/>
    <x v="13"/>
    <n v="4.9454053250705696"/>
    <n v="4.7323189141307598"/>
    <n v="0.199587789264039"/>
    <n v="0.11435482767133701"/>
    <n v="0.18935675761614901"/>
    <n v="18.852696689531701"/>
    <n v="9.3886862894500198E-2"/>
    <n v="0.277461600273123"/>
    <n v="3.3983573607845901"/>
    <n v="22.990127454354301"/>
    <n v="4.21689165816439"/>
    <n v="1.4214361738366399"/>
    <n v="7.53443525720688"/>
    <n v="177.480392393654"/>
    <n v="0"/>
    <n v="0"/>
    <n v="2.5174027641600598"/>
    <n v="59.003727692640702"/>
  </r>
  <r>
    <s v="09"/>
    <x v="8"/>
    <s v="Tillverkningsindustri"/>
    <s v="2011"/>
    <x v="14"/>
    <n v="4.9644339501787202"/>
    <n v="4.7514333356321901"/>
    <n v="0.205345955966341"/>
    <n v="0.1139267493814"/>
    <n v="0.190344055957129"/>
    <n v="18.851506163918"/>
    <n v="8.6519994930309305E-2"/>
    <n v="0.28278808696543201"/>
    <n v="3.43511840940082"/>
    <n v="23.319199372061401"/>
    <n v="4.2112112259418"/>
    <n v="1.41924823475247"/>
    <n v="7.5250521951173699"/>
    <n v="177.480392393654"/>
    <n v="0"/>
    <n v="0"/>
    <n v="2.6783502888300501"/>
    <n v="59.222170280964697"/>
  </r>
  <r>
    <s v="09"/>
    <x v="8"/>
    <s v="Tillverkningsindustri"/>
    <s v="2011"/>
    <x v="15"/>
    <n v="4.9318163035226998"/>
    <n v="4.7189798324127796"/>
    <n v="0.22595285504179799"/>
    <n v="0.114754154372741"/>
    <n v="0.17665099312461599"/>
    <n v="18.827756833085701"/>
    <n v="0.103746069279168"/>
    <n v="0.245742499015039"/>
    <n v="3.14410966466974"/>
    <n v="20.852675140594499"/>
    <n v="4.2179668544093696"/>
    <n v="1.42127737344764"/>
    <n v="7.53652592361742"/>
    <n v="177.480392393654"/>
    <n v="0"/>
    <n v="0"/>
    <n v="2.6991867835346901"/>
    <n v="57.388904229708999"/>
  </r>
  <r>
    <s v="09"/>
    <x v="8"/>
    <s v="Tillverkningsindustri"/>
    <s v="2012"/>
    <x v="16"/>
    <n v="4.7313575037652704"/>
    <n v="4.5386923512510604"/>
    <n v="0.23927999805419201"/>
    <n v="0.11960785539232301"/>
    <n v="0.14161066702302699"/>
    <n v="18.501531294750599"/>
    <n v="0.11894352154594599"/>
    <n v="0.18433098002272499"/>
    <n v="2.3193686760665502"/>
    <n v="17.493913538332102"/>
    <n v="3.5958309425122601"/>
    <n v="1.2302141595337499"/>
    <n v="6.3844573397915401"/>
    <n v="157.00397215860599"/>
    <n v="0"/>
    <n v="0"/>
    <n v="2.54403102543138"/>
    <n v="52.068315316443197"/>
  </r>
  <r>
    <s v="09"/>
    <x v="8"/>
    <s v="Tillverkningsindustri"/>
    <s v="2012"/>
    <x v="17"/>
    <n v="4.7396624699818704"/>
    <n v="4.5466944925859902"/>
    <n v="0.29232699190372102"/>
    <n v="0.120362726048042"/>
    <n v="0.14528152980523401"/>
    <n v="18.879743100328898"/>
    <n v="8.5184241384969397E-2"/>
    <n v="0.203362321378526"/>
    <n v="2.4808819974825602"/>
    <n v="19.056253562330099"/>
    <n v="3.6908019472136502"/>
    <n v="1.2614072406315899"/>
    <n v="6.55575025370237"/>
    <n v="157.00397215860599"/>
    <n v="0"/>
    <n v="0"/>
    <n v="3.6739442876083599"/>
    <n v="54.267060756915598"/>
  </r>
  <r>
    <s v="09"/>
    <x v="8"/>
    <s v="Tillverkningsindustri"/>
    <s v="2012"/>
    <x v="18"/>
    <n v="4.8187436762040496"/>
    <n v="4.62592308518325"/>
    <n v="0.32228455928646699"/>
    <n v="0.119651933467584"/>
    <n v="0.14674487476012599"/>
    <n v="18.895575797363801"/>
    <n v="9.24353810187757E-2"/>
    <n v="0.21112880216591901"/>
    <n v="2.5235344730373002"/>
    <n v="19.547256221132301"/>
    <n v="3.6762695725777301"/>
    <n v="1.25679595077793"/>
    <n v="6.5297582222180699"/>
    <n v="157.00397215860599"/>
    <n v="0"/>
    <n v="0"/>
    <n v="4.2372873643083597"/>
    <n v="54.423806977571999"/>
  </r>
  <r>
    <s v="09"/>
    <x v="8"/>
    <s v="Tillverkningsindustri"/>
    <s v="2012"/>
    <x v="19"/>
    <n v="4.9018988875780902"/>
    <n v="4.7079818675938796"/>
    <n v="0.36543401513450902"/>
    <n v="0.12418797310337901"/>
    <n v="0.14297267690005999"/>
    <n v="19.3106092362754"/>
    <n v="0.110408950767409"/>
    <n v="0.186540190773438"/>
    <n v="2.3863751865595302"/>
    <n v="17.911708592637201"/>
    <n v="3.7592246523375801"/>
    <n v="1.2849034554560801"/>
    <n v="6.6764879921883997"/>
    <n v="157.00397215860599"/>
    <n v="0"/>
    <n v="0"/>
    <n v="4.3530499531912001"/>
    <n v="54.178964460644302"/>
  </r>
  <r>
    <s v="09"/>
    <x v="8"/>
    <s v="Tillverkningsindustri"/>
    <s v="2013"/>
    <x v="20"/>
    <n v="4.20869401036994"/>
    <n v="4.0226921294624196"/>
    <n v="0.54501900173677198"/>
    <n v="0.12421154046904399"/>
    <n v="0.145006842769829"/>
    <n v="17.3355803680025"/>
    <n v="8.9098698448549493E-2"/>
    <n v="0.13531305419534301"/>
    <n v="2.10744836972163"/>
    <n v="16.787121891370401"/>
    <n v="3.6775197859711501"/>
    <n v="1.2208502246724999"/>
    <n v="6.5887749355071001"/>
    <n v="149.025631085659"/>
    <n v="0"/>
    <n v="0"/>
    <n v="3.7779741334495802"/>
    <n v="46.200053700693999"/>
  </r>
  <r>
    <s v="09"/>
    <x v="8"/>
    <s v="Tillverkningsindustri"/>
    <s v="2013"/>
    <x v="21"/>
    <n v="4.37459123373855"/>
    <n v="4.1886478435695098"/>
    <n v="0.432258848455084"/>
    <n v="0.124645896966049"/>
    <n v="0.138807013834857"/>
    <n v="18.503889275731499"/>
    <n v="6.7951252985346697E-2"/>
    <n v="0.15285833485571201"/>
    <n v="2.31209691432925"/>
    <n v="18.8816044913528"/>
    <n v="3.9553494581622002"/>
    <n v="1.3095508960351401"/>
    <n v="7.0953613855809703"/>
    <n v="149.025631085659"/>
    <n v="0"/>
    <n v="0"/>
    <n v="4.51553924291317"/>
    <n v="50.351306821517397"/>
  </r>
  <r>
    <s v="09"/>
    <x v="8"/>
    <s v="Tillverkningsindustri"/>
    <s v="2013"/>
    <x v="22"/>
    <n v="4.4057998894451202"/>
    <n v="4.2203211379839303"/>
    <n v="0.41575785163090301"/>
    <n v="0.12302016527358201"/>
    <n v="0.13759916350123"/>
    <n v="18.503985638355701"/>
    <n v="6.90335867212475E-2"/>
    <n v="0.15906036966880599"/>
    <n v="2.3504290407542099"/>
    <n v="19.383380389105799"/>
    <n v="3.9467264796789898"/>
    <n v="1.30677208166179"/>
    <n v="7.0805814300473502"/>
    <n v="149.025631085659"/>
    <n v="0"/>
    <n v="0"/>
    <n v="4.9017929128670001"/>
    <n v="50.580557052116198"/>
  </r>
  <r>
    <s v="09"/>
    <x v="8"/>
    <s v="Tillverkningsindustri"/>
    <s v="2013"/>
    <x v="23"/>
    <n v="4.3396679750690899"/>
    <n v="4.1533111371122997"/>
    <n v="0.54273255413117505"/>
    <n v="0.12611042921909499"/>
    <n v="0.13971225457358399"/>
    <n v="18.2182852839309"/>
    <n v="8.0428196008287198E-2"/>
    <n v="0.13903864884707501"/>
    <n v="2.1929864224673699"/>
    <n v="17.546161725492201"/>
    <n v="3.8864149288691201"/>
    <n v="1.2877487896234301"/>
    <n v="6.9684555077602601"/>
    <n v="149.025631085659"/>
    <n v="0"/>
    <n v="0"/>
    <n v="4.9822291887832701"/>
    <n v="48.787036099907297"/>
  </r>
  <r>
    <s v="09"/>
    <x v="8"/>
    <s v="Tillverkningsindustri"/>
    <s v="2014"/>
    <x v="24"/>
    <n v="3.4879819772396501"/>
    <n v="3.3194185128268399"/>
    <n v="0.42839742519169"/>
    <n v="0.105452489832496"/>
    <n v="0.10344464946849399"/>
    <n v="15.103342291149501"/>
    <n v="3.9830403968423397E-2"/>
    <n v="0.10219012115397499"/>
    <n v="1.84207515050933"/>
    <n v="15.561094721866599"/>
    <n v="2.92311842406564"/>
    <n v="1.01723639778177"/>
    <n v="5.1746513043114799"/>
    <n v="137.72210442207501"/>
    <n v="0"/>
    <n v="0"/>
    <n v="5.1641468960908199"/>
    <n v="39.627928537551803"/>
  </r>
  <r>
    <s v="09"/>
    <x v="8"/>
    <s v="Tillverkningsindustri"/>
    <s v="2014"/>
    <x v="25"/>
    <n v="3.6651463448130199"/>
    <n v="3.49447769157279"/>
    <n v="0.47457862105030402"/>
    <n v="0.112571330432643"/>
    <n v="0.11125522333962901"/>
    <n v="16.333850701134502"/>
    <n v="2.9591179407554999E-2"/>
    <n v="0.118368770308219"/>
    <n v="2.0665272712422098"/>
    <n v="17.760488775226701"/>
    <n v="3.17825429805966"/>
    <n v="1.1055519445924"/>
    <n v="5.62766376790269"/>
    <n v="137.72210442207501"/>
    <n v="0"/>
    <n v="0"/>
    <n v="6.18278675641311"/>
    <n v="43.617104295234199"/>
  </r>
  <r>
    <s v="09"/>
    <x v="8"/>
    <s v="Tillverkningsindustri"/>
    <s v="2014"/>
    <x v="26"/>
    <n v="3.7107036711917099"/>
    <n v="3.5401433935175799"/>
    <n v="0.48119791993697902"/>
    <n v="0.11204221898943501"/>
    <n v="0.11239232928017"/>
    <n v="16.3292904019718"/>
    <n v="3.26752267036177E-2"/>
    <n v="0.122709678671631"/>
    <n v="2.0915949783238599"/>
    <n v="18.1081431395538"/>
    <n v="3.1679979050940998"/>
    <n v="1.1023641463943901"/>
    <n v="5.6091653413373797"/>
    <n v="137.72210442207501"/>
    <n v="0"/>
    <n v="0"/>
    <n v="6.4092860653713801"/>
    <n v="43.710654379733697"/>
  </r>
  <r>
    <s v="09"/>
    <x v="8"/>
    <s v="Tillverkningsindustri"/>
    <s v="2014"/>
    <x v="27"/>
    <n v="3.70652497506941"/>
    <n v="3.5353873830292599"/>
    <n v="0.48600861984388299"/>
    <n v="0.114606863630046"/>
    <n v="0.108738169860972"/>
    <n v="16.5023866419832"/>
    <n v="3.6435084622476202E-2"/>
    <n v="0.107655436644957"/>
    <n v="1.99413036963157"/>
    <n v="16.770325776080199"/>
    <n v="3.2101674786657299"/>
    <n v="1.11622438865452"/>
    <n v="5.6842413756748904"/>
    <n v="137.72210442207501"/>
    <n v="0"/>
    <n v="0"/>
    <n v="6.0798932090530604"/>
    <n v="43.3580580973004"/>
  </r>
  <r>
    <s v="09"/>
    <x v="8"/>
    <s v="Tillverkningsindustri"/>
    <s v="2015"/>
    <x v="28"/>
    <n v="2.9290602389589599"/>
    <n v="2.7984459944886799"/>
    <n v="0.44932142819615101"/>
    <n v="0.10467821216166499"/>
    <n v="9.4353164713187998E-2"/>
    <n v="13.5619766583188"/>
    <n v="2.2306615118808E-2"/>
    <n v="7.86404338690678E-2"/>
    <n v="1.6915947213310101"/>
    <n v="14.6584040891561"/>
    <n v="2.5590154152085098"/>
    <n v="0.91479535552807401"/>
    <n v="4.5014990367529402"/>
    <n v="100.232629635468"/>
    <n v="0"/>
    <n v="0"/>
    <n v="5.3982058033373299"/>
    <n v="36.874362377770503"/>
  </r>
  <r>
    <s v="09"/>
    <x v="8"/>
    <s v="Tillverkningsindustri"/>
    <s v="2015"/>
    <x v="29"/>
    <n v="3.10605718388438"/>
    <n v="2.9740655188049998"/>
    <n v="0.53277861182854402"/>
    <n v="0.109198062845331"/>
    <n v="0.100769599638876"/>
    <n v="14.3445503788012"/>
    <n v="2.0698448867986399E-2"/>
    <n v="9.0831445917384498E-2"/>
    <n v="1.85271895183393"/>
    <n v="16.405597469298201"/>
    <n v="2.7051045917907199"/>
    <n v="0.96725748543776102"/>
    <n v="4.7585616454861697"/>
    <n v="100.232629635468"/>
    <n v="0"/>
    <n v="0"/>
    <n v="6.9459553866486603"/>
    <n v="39.4809017355552"/>
  </r>
  <r>
    <s v="09"/>
    <x v="8"/>
    <s v="Tillverkningsindustri"/>
    <s v="2015"/>
    <x v="30"/>
    <n v="3.09880917708319"/>
    <n v="2.96731929481007"/>
    <n v="0.61075095971708404"/>
    <n v="0.10721507533649199"/>
    <n v="0.101616345481454"/>
    <n v="14.1609897625559"/>
    <n v="2.0177433349811799E-2"/>
    <n v="9.5574166212404096E-2"/>
    <n v="1.8749982341653699"/>
    <n v="16.836906016972701"/>
    <n v="2.6640222654534802"/>
    <n v="0.95300946753152105"/>
    <n v="4.68593191166699"/>
    <n v="100.232629635468"/>
    <n v="0"/>
    <n v="0"/>
    <n v="8.1965545488470308"/>
    <n v="39.243719497636498"/>
  </r>
  <r>
    <s v="09"/>
    <x v="8"/>
    <s v="Tillverkningsindustri"/>
    <s v="2015"/>
    <x v="31"/>
    <n v="3.1169086941662298"/>
    <n v="2.9845692697672499"/>
    <n v="0.58137368049741001"/>
    <n v="0.11062613984292"/>
    <n v="9.9673846612238201E-2"/>
    <n v="14.417165881202701"/>
    <n v="2.3922555964885399E-2"/>
    <n v="8.5071979978535897E-2"/>
    <n v="1.8085823452609"/>
    <n v="15.7510434271899"/>
    <n v="2.71913126857942"/>
    <n v="0.97201785116925998"/>
    <n v="4.7832860280185097"/>
    <n v="100.232629635468"/>
    <n v="0"/>
    <n v="0"/>
    <n v="7.3647673060480896"/>
    <n v="39.2808216286343"/>
  </r>
  <r>
    <s v="09"/>
    <x v="8"/>
    <s v="Tillverkningsindustri"/>
    <s v="2016"/>
    <x v="32"/>
    <n v="2.8581463633520801"/>
    <n v="2.7412840230452402"/>
    <n v="0.62088538000345606"/>
    <n v="0.10426902955254"/>
    <n v="9.7661623682580495E-2"/>
    <n v="11.9532394196944"/>
    <n v="9.7995951371633902E-2"/>
    <n v="8.0410587122409602E-2"/>
    <n v="1.60112022803627"/>
    <n v="14.1440881231349"/>
    <n v="2.2508248867542702"/>
    <n v="0.82172336004384605"/>
    <n v="3.9393223138878199"/>
    <n v="86.496522012306599"/>
    <n v="0"/>
    <n v="0"/>
    <n v="8.0665067915486492"/>
    <n v="33.847717923443"/>
  </r>
  <r>
    <s v="09"/>
    <x v="8"/>
    <s v="Tillverkningsindustri"/>
    <s v="2016"/>
    <x v="33"/>
    <n v="3.0569664043619298"/>
    <n v="2.9379075175737799"/>
    <n v="0.67771492730369698"/>
    <n v="0.111872568354407"/>
    <n v="0.104147648640149"/>
    <n v="13.0510062606931"/>
    <n v="8.1995058223852404E-2"/>
    <n v="9.0258165612185803E-2"/>
    <n v="1.7870916289988501"/>
    <n v="15.9850296778884"/>
    <n v="2.4725911570451"/>
    <n v="0.90005886682833103"/>
    <n v="4.3313909107800797"/>
    <n v="86.496522012306599"/>
    <n v="0"/>
    <n v="0"/>
    <n v="9.1677196655863895"/>
    <n v="37.496533688788197"/>
  </r>
  <r>
    <s v="09"/>
    <x v="8"/>
    <s v="Tillverkningsindustri"/>
    <s v="2016"/>
    <x v="34"/>
    <n v="3.1363262574509201"/>
    <n v="3.0167441129990502"/>
    <n v="0.65432475867267703"/>
    <n v="0.11367237586197899"/>
    <n v="0.10580152986196199"/>
    <n v="13.337171936588"/>
    <n v="7.9565962328398104E-2"/>
    <n v="9.3346901768766893E-2"/>
    <n v="1.8360521389871001"/>
    <n v="16.489647498600501"/>
    <n v="2.5247083461679201"/>
    <n v="0.91850774647429601"/>
    <n v="4.4236336770894402"/>
    <n v="86.496522012306599"/>
    <n v="0"/>
    <n v="0"/>
    <n v="8.9415445750731397"/>
    <n v="38.3882603221696"/>
  </r>
  <r>
    <s v="09"/>
    <x v="8"/>
    <s v="Tillverkningsindustri"/>
    <s v="2016"/>
    <x v="35"/>
    <n v="3.1604819293061399"/>
    <n v="3.0402045496821199"/>
    <n v="0.73595232038540803"/>
    <n v="0.11647633654915"/>
    <n v="0.10409387236374799"/>
    <n v="13.448996968543"/>
    <n v="0.104074324479542"/>
    <n v="8.4464653240726204E-2"/>
    <n v="1.75573526726053"/>
    <n v="15.301972013554501"/>
    <n v="2.54443330709702"/>
    <n v="0.926905008804222"/>
    <n v="4.4557294146924997"/>
    <n v="86.496522012306599"/>
    <n v="0"/>
    <n v="0"/>
    <n v="9.7617205597947105"/>
    <n v="37.948054673072903"/>
  </r>
  <r>
    <s v="09"/>
    <x v="8"/>
    <s v="Tillverkningsindustri"/>
    <s v="2017"/>
    <x v="36"/>
    <n v="2.5731189680279001"/>
    <n v="2.4746599946113301"/>
    <n v="0.615855790482017"/>
    <n v="9.6220631082399893E-2"/>
    <n v="8.7274987883871599E-2"/>
    <n v="9.8779594104803596"/>
    <n v="9.4638260570616098E-2"/>
    <n v="6.8619521422466204E-2"/>
    <n v="1.46000295690941"/>
    <n v="12.9330495336973"/>
    <n v="1.71818345077525"/>
    <n v="0.68677088884989901"/>
    <n v="2.9358884156404201"/>
    <n v="70.516806518984197"/>
    <n v="0"/>
    <n v="0"/>
    <n v="7.8892186996046698"/>
    <n v="29.9263624531362"/>
  </r>
  <r>
    <s v="09"/>
    <x v="8"/>
    <s v="Tillverkningsindustri"/>
    <s v="2017"/>
    <x v="37"/>
    <n v="2.7174674510208798"/>
    <n v="2.6172243176118002"/>
    <n v="0.63875934926111"/>
    <n v="0.102498270368134"/>
    <n v="9.15816158048329E-2"/>
    <n v="10.678318655207701"/>
    <n v="7.6707722292104499E-2"/>
    <n v="7.7215128486053899E-2"/>
    <n v="1.6293280056782899"/>
    <n v="14.7079323896515"/>
    <n v="1.87092116017114"/>
    <n v="0.74554406923813099"/>
    <n v="3.20039195088397"/>
    <n v="70.516806518984197"/>
    <n v="0"/>
    <n v="0"/>
    <n v="8.5544700661661093"/>
    <n v="32.9738570695649"/>
  </r>
  <r>
    <s v="09"/>
    <x v="8"/>
    <s v="Tillverkningsindustri"/>
    <s v="2017"/>
    <x v="38"/>
    <n v="2.7572022839772701"/>
    <n v="2.6571923314578001"/>
    <n v="0.65050581849719002"/>
    <n v="0.101614619834382"/>
    <n v="9.1616848013169799E-2"/>
    <n v="10.668470882683"/>
    <n v="8.7882705770855898E-2"/>
    <n v="7.9561905172765901E-2"/>
    <n v="1.6466902689593199"/>
    <n v="15.009996176767199"/>
    <n v="1.8634814378920601"/>
    <n v="0.74314886197373398"/>
    <n v="3.1870397283839802"/>
    <n v="70.516806518984197"/>
    <n v="0"/>
    <n v="0"/>
    <n v="8.8485014492077596"/>
    <n v="33.001075026359104"/>
  </r>
  <r>
    <s v="09"/>
    <x v="8"/>
    <s v="Tillverkningsindustri"/>
    <s v="2017"/>
    <x v="39"/>
    <n v="2.7272486295282201"/>
    <n v="2.6271450374000098"/>
    <n v="0.73803235284913105"/>
    <n v="0.102080772160053"/>
    <n v="9.05493209574669E-2"/>
    <n v="10.5464703886626"/>
    <n v="0.102404664728299"/>
    <n v="7.2221966628244899E-2"/>
    <n v="1.55652591779052"/>
    <n v="13.7767161233136"/>
    <n v="1.8391452906660599"/>
    <n v="0.734416747122693"/>
    <n v="3.1434555149253001"/>
    <n v="70.516806518984197"/>
    <n v="0"/>
    <n v="0"/>
    <n v="9.7009245596922806"/>
    <n v="32.026767463470897"/>
  </r>
  <r>
    <s v="09"/>
    <x v="8"/>
    <s v="Tillverkningsindustri"/>
    <s v="2018"/>
    <x v="40"/>
    <n v="2.4625373528553101"/>
    <n v="2.3641011297566701"/>
    <n v="0.69840193773268"/>
    <n v="0.10263560722322"/>
    <n v="9.9644095461059498E-2"/>
    <n v="9.1906758885064495"/>
    <n v="9.6905701475374306E-2"/>
    <n v="7.02414975467609E-2"/>
    <n v="1.41169229019024"/>
    <n v="12.514586882865601"/>
    <n v="1.69701637989467"/>
    <n v="0.65296814033092898"/>
    <n v="2.9299147643164698"/>
    <n v="68.447752511571494"/>
    <n v="0"/>
    <n v="0"/>
    <n v="8.3582153592454294"/>
    <n v="29.033731420050799"/>
  </r>
  <r>
    <s v="09"/>
    <x v="8"/>
    <s v="Tillverkningsindustri"/>
    <s v="2018"/>
    <x v="41"/>
    <n v="2.68411459518259"/>
    <n v="2.58314554222388"/>
    <n v="0.78524913048382305"/>
    <n v="0.112133793345736"/>
    <n v="0.100208757518023"/>
    <n v="10.268120368422201"/>
    <n v="7.9358601696253805E-2"/>
    <n v="7.9533023198405703E-2"/>
    <n v="1.6039280767303401"/>
    <n v="14.408727674074401"/>
    <n v="1.9120375583031599"/>
    <n v="0.73290871239573196"/>
    <n v="3.30556831326895"/>
    <n v="68.447752511571494"/>
    <n v="0"/>
    <n v="0"/>
    <n v="10.254530288919501"/>
    <n v="32.989214244405503"/>
  </r>
  <r>
    <s v="09"/>
    <x v="8"/>
    <s v="Tillverkningsindustri"/>
    <s v="2018"/>
    <x v="42"/>
    <n v="2.7380730057240901"/>
    <n v="2.6372462345233698"/>
    <n v="0.71140044484341602"/>
    <n v="0.11154841771603"/>
    <n v="0.100667428370913"/>
    <n v="10.311164990335801"/>
    <n v="9.0653960908020401E-2"/>
    <n v="8.3818891450066296E-2"/>
    <n v="1.6432233182451501"/>
    <n v="14.996655462493299"/>
    <n v="1.9131094328084599"/>
    <n v="0.73401985505690304"/>
    <n v="3.3066187350591898"/>
    <n v="68.447752511571494"/>
    <n v="0"/>
    <n v="0"/>
    <n v="9.4964318152875506"/>
    <n v="33.287716357944703"/>
  </r>
  <r>
    <s v="09"/>
    <x v="8"/>
    <s v="Tillverkningsindustri"/>
    <s v="2018"/>
    <x v="43"/>
    <n v="2.64851690728793"/>
    <n v="2.5479821801706302"/>
    <n v="0.79090152187305196"/>
    <n v="0.110136165600175"/>
    <n v="0.10360324006009899"/>
    <n v="9.9566335118895903"/>
    <n v="0.104993688442551"/>
    <n v="7.5887523407933796E-2"/>
    <n v="1.5307524128769401"/>
    <n v="13.6064859439601"/>
    <n v="1.84309015662973"/>
    <n v="0.70841387633692199"/>
    <n v="3.1831274029854399"/>
    <n v="68.447752511571494"/>
    <n v="0"/>
    <n v="0"/>
    <n v="9.8737556123173391"/>
    <n v="31.571219265107501"/>
  </r>
  <r>
    <s v="09"/>
    <x v="8"/>
    <s v="Tillverkningsindustri"/>
    <s v="2019"/>
    <x v="44"/>
    <n v="2.30948912587652"/>
    <n v="2.2405363983530702"/>
    <n v="0.65711689101323201"/>
    <n v="9.9540414495009305E-2"/>
    <n v="9.8823030591355193E-2"/>
    <n v="8.0739908332363104"/>
    <n v="5.2706181876367698E-2"/>
    <n v="6.4284496671242294E-2"/>
    <n v="1.39278866725123"/>
    <n v="12.458575803229801"/>
    <n v="1.4953428513960001"/>
    <n v="0.58751431777048901"/>
    <n v="2.5661295849729102"/>
    <n v="39.807472825705403"/>
    <n v="0"/>
    <n v="0"/>
    <n v="7.6913482218324001"/>
    <n v="28.458157199194101"/>
  </r>
  <r>
    <s v="09"/>
    <x v="8"/>
    <s v="Tillverkningsindustri"/>
    <s v="2019"/>
    <x v="45"/>
    <n v="2.55942916922106"/>
    <n v="2.4882288707301399"/>
    <n v="0.72748551638630998"/>
    <n v="0.108305917110123"/>
    <n v="9.61342011083407E-2"/>
    <n v="9.0239544339031905"/>
    <n v="3.9132940219918297E-2"/>
    <n v="7.2820949994183898E-2"/>
    <n v="1.5808791868500101"/>
    <n v="14.3306881327212"/>
    <n v="1.6852974731918"/>
    <n v="0.66044483478887295"/>
    <n v="2.89551439162243"/>
    <n v="39.807472825705403"/>
    <n v="0"/>
    <n v="0"/>
    <n v="9.4329510442053799"/>
    <n v="32.335822683645397"/>
  </r>
  <r>
    <s v="09"/>
    <x v="8"/>
    <s v="Tillverkningsindustri"/>
    <s v="2019"/>
    <x v="46"/>
    <n v="2.6143828464842001"/>
    <n v="2.5434780977442402"/>
    <n v="0.655864699745483"/>
    <n v="0.107334489279066"/>
    <n v="9.4772723403591802E-2"/>
    <n v="9.0528551860556696"/>
    <n v="4.7679994302629203E-2"/>
    <n v="7.6554502045625999E-2"/>
    <n v="1.6179305890217399"/>
    <n v="14.9021733420693"/>
    <n v="1.6855353108972499"/>
    <n v="0.66088967630128104"/>
    <n v="2.8957096398634401"/>
    <n v="39.807472825705403"/>
    <n v="0"/>
    <n v="0"/>
    <n v="8.7348916742346194"/>
    <n v="32.629565487676203"/>
  </r>
  <r>
    <s v="09"/>
    <x v="8"/>
    <s v="Tillverkningsindustri"/>
    <s v="2019"/>
    <x v="47"/>
    <n v="2.5037011482975799"/>
    <n v="2.4328161693645498"/>
    <n v="0.73887368348610805"/>
    <n v="0.10657949852616901"/>
    <n v="0.10121210706761199"/>
    <n v="8.7501567331388195"/>
    <n v="6.1125812807841698E-2"/>
    <n v="6.94756528831212E-2"/>
    <n v="1.5093802330332999"/>
    <n v="13.540180338394199"/>
    <n v="1.6241436610323401"/>
    <n v="0.63772023012193302"/>
    <n v="2.7879512567419802"/>
    <n v="39.807472825705403"/>
    <n v="0"/>
    <n v="0"/>
    <n v="9.0816490685999298"/>
    <n v="30.9453532541513"/>
  </r>
  <r>
    <s v="09"/>
    <x v="8"/>
    <s v="Tillverkningsindustri"/>
    <s v="2020"/>
    <x v="48"/>
    <n v="2.3568640946960602"/>
    <n v="2.3125553320121899"/>
    <n v="0.77536575162982602"/>
    <n v="0.108033467798066"/>
    <n v="9.6603775414575793E-2"/>
    <n v="8.0841382050103903"/>
    <n v="3.8558453791605503E-2"/>
    <n v="6.9732822849990203E-2"/>
    <n v="1.4097094485172299"/>
    <n v="12.7766675169213"/>
    <n v="1.62363376945278"/>
    <n v="0.58785740605306003"/>
    <n v="2.8478060324808001"/>
    <n v="12.9749880057729"/>
    <n v="0"/>
    <n v="0"/>
    <n v="9.9015221864809"/>
    <n v="30.280583145626998"/>
  </r>
  <r>
    <s v="09"/>
    <x v="8"/>
    <s v="Tillverkningsindustri"/>
    <s v="2020"/>
    <x v="49"/>
    <n v="2.3440904616601399"/>
    <n v="2.3006068374141799"/>
    <n v="0.73580299490135603"/>
    <n v="0.105684635943868"/>
    <n v="8.9364561252059896E-2"/>
    <n v="8.0163695843061795"/>
    <n v="2.9043600448531399E-2"/>
    <n v="7.14814938732726E-2"/>
    <n v="1.43127395769162"/>
    <n v="13.1657450201554"/>
    <n v="1.6171449594398499"/>
    <n v="0.58490880575408699"/>
    <n v="2.8378158822892998"/>
    <n v="12.9749880057729"/>
    <n v="0"/>
    <n v="0"/>
    <n v="9.8065134582238702"/>
    <n v="30.450936272612498"/>
  </r>
  <r>
    <s v="09"/>
    <x v="8"/>
    <s v="Tillverkningsindustri"/>
    <s v="2020"/>
    <x v="50"/>
    <n v="2.52105517274655"/>
    <n v="2.4760640374817999"/>
    <n v="0.71780259815489"/>
    <n v="0.110821371858871"/>
    <n v="9.4588704156437498E-2"/>
    <n v="8.4794570492333303"/>
    <n v="3.4763361284888702E-2"/>
    <n v="8.0090196788634396E-2"/>
    <n v="1.5609596275253801"/>
    <n v="14.630211427952499"/>
    <n v="1.7059002378292001"/>
    <n v="0.61735995715556602"/>
    <n v="2.99332243685883"/>
    <n v="12.9749880057729"/>
    <n v="0"/>
    <n v="0"/>
    <n v="9.7278687104598909"/>
    <n v="32.524574969055102"/>
  </r>
  <r>
    <s v="09"/>
    <x v="8"/>
    <s v="Tillverkningsindustri"/>
    <s v="2020"/>
    <x v="51"/>
    <n v="2.5166888827085399"/>
    <n v="2.4704180688211199"/>
    <n v="0.61304674538354598"/>
    <n v="0.115403394814081"/>
    <n v="9.6925937711108107E-2"/>
    <n v="8.6792551259473392"/>
    <n v="4.3981473751773498E-2"/>
    <n v="7.0803552456296201E-2"/>
    <n v="1.47252570324706"/>
    <n v="13.1420417205779"/>
    <n v="1.74977496014709"/>
    <n v="0.63279243396780205"/>
    <n v="3.07012648117137"/>
    <n v="12.9749880057729"/>
    <n v="0"/>
    <n v="0"/>
    <n v="7.8135265319103997"/>
    <n v="32.330960057884099"/>
  </r>
  <r>
    <s v="09"/>
    <x v="8"/>
    <s v="Tillverkningsindustri"/>
    <s v="2021"/>
    <x v="52"/>
    <n v="2.1961824546085902"/>
    <n v="2.1559220580735898"/>
    <n v="0.760818068317203"/>
    <n v="0.10348642036524899"/>
    <n v="0.10889992724452099"/>
    <n v="6.9147630080259104"/>
    <n v="5.9782717426901701E-2"/>
    <n v="6.4661384343881301E-2"/>
    <n v="1.28415831645401"/>
    <n v="11.5523257251303"/>
    <n v="1.36106406048934"/>
    <n v="0.49474512893038702"/>
    <n v="2.38252578859298"/>
    <n v="9.7872971753677191"/>
    <n v="0"/>
    <n v="0"/>
    <n v="8.6555994453661302"/>
    <n v="28.276590232971401"/>
  </r>
  <r>
    <s v="09"/>
    <x v="8"/>
    <s v="Tillverkningsindustri"/>
    <s v="2021"/>
    <x v="53"/>
    <n v="2.50223621624755"/>
    <n v="2.4594821571697798"/>
    <n v="0.69533593594251797"/>
    <n v="0.113801570462119"/>
    <n v="0.10033377606943999"/>
    <n v="7.8697740902514504"/>
    <n v="4.4181723470473201E-2"/>
    <n v="7.5289904003013997E-2"/>
    <n v="1.4879491183871201"/>
    <n v="13.6179795022794"/>
    <n v="1.55997751094584"/>
    <n v="0.56516632875602402"/>
    <n v="2.7347925602484602"/>
    <n v="9.7872971753677191"/>
    <n v="0"/>
    <n v="0"/>
    <n v="8.7999647963368499"/>
    <n v="32.790512568251202"/>
  </r>
  <r>
    <s v="09"/>
    <x v="8"/>
    <s v="Tillverkningsindustri"/>
    <s v="2021"/>
    <x v="54"/>
    <n v="2.5064614818638802"/>
    <n v="2.46488144789397"/>
    <n v="0.77019135293859697"/>
    <n v="0.109719742716285"/>
    <n v="9.7035891954221201E-2"/>
    <n v="7.7034991419445999"/>
    <n v="5.4023242010313097E-2"/>
    <n v="8.0470803863658402E-2"/>
    <n v="1.5210812724393601"/>
    <n v="14.328792391169401"/>
    <n v="1.51857732294265"/>
    <n v="0.55096854108427495"/>
    <n v="2.6614588060047799"/>
    <n v="9.7872971753677191"/>
    <n v="0"/>
    <n v="0"/>
    <n v="10.2352018273043"/>
    <n v="32.538250556189297"/>
  </r>
  <r>
    <s v="09"/>
    <x v="8"/>
    <s v="Tillverkningsindustri"/>
    <s v="2021"/>
    <x v="55"/>
    <n v="2.3796800002534502"/>
    <n v="2.3377265268020802"/>
    <n v="0.84622222701721095"/>
    <n v="0.109809624414534"/>
    <n v="0.10952235021985"/>
    <n v="7.4487019369942402"/>
    <n v="6.9538230065300494E-2"/>
    <n v="7.1068020400370593E-2"/>
    <n v="1.3983257693362601"/>
    <n v="12.7093592564504"/>
    <n v="1.4673886638551601"/>
    <n v="0.53317902721129495"/>
    <n v="2.56927625349556"/>
    <n v="9.7872971753677191"/>
    <n v="0"/>
    <n v="0"/>
    <n v="10.198218187270999"/>
    <n v="30.671583078100099"/>
  </r>
  <r>
    <s v="09"/>
    <x v="8"/>
    <s v="Tillverkningsindustri"/>
    <s v="2022"/>
    <x v="56"/>
    <n v="2.07802377777019"/>
    <n v="2.0398406845481598"/>
    <n v="0.82018830790287101"/>
    <n v="9.7333701385860005E-2"/>
    <n v="0.106356822532701"/>
    <n v="6.4896052230027301"/>
    <n v="5.9542278025137001E-2"/>
    <n v="6.3252166788631603E-2"/>
    <n v="1.2307159192301"/>
    <n v="11.2031789905156"/>
    <n v="1.27347575833724"/>
    <n v="0.46348998852769502"/>
    <n v="2.2283246401265999"/>
    <n v="9.7872971753677191"/>
    <n v="0"/>
    <n v="0"/>
    <n v="9.4793764772759506"/>
    <n v="26.661676478744301"/>
  </r>
  <r>
    <s v="09"/>
    <x v="8"/>
    <s v="Tillverkningsindustri"/>
    <s v="2022"/>
    <x v="57"/>
    <n v="2.08611996611929"/>
    <n v="2.04958591232446"/>
    <n v="0.86452654741134805"/>
    <n v="9.2818443294337097E-2"/>
    <n v="9.0196249927607705E-2"/>
    <n v="6.41380957760071"/>
    <n v="4.3333737414810197E-2"/>
    <n v="6.8570922318691094E-2"/>
    <n v="1.2828284569314401"/>
    <n v="12.1210458176456"/>
    <n v="1.2619368788112999"/>
    <n v="0.45861123732266401"/>
    <n v="2.2103264204698299"/>
    <n v="9.7872971753677191"/>
    <n v="0"/>
    <n v="0"/>
    <n v="11.1473248983921"/>
    <n v="27.111287013728401"/>
  </r>
  <r>
    <s v="09"/>
    <x v="8"/>
    <s v="Tillverkningsindustri"/>
    <s v="2022"/>
    <x v="58"/>
    <n v="2.1323297434637598"/>
    <n v="2.0961940302878399"/>
    <n v="0.85071143747985301"/>
    <n v="9.1745432386378306E-2"/>
    <n v="8.6125081059615999E-2"/>
    <n v="6.4477685399206299"/>
    <n v="5.3245765502771297E-2"/>
    <n v="7.1739390878542503E-2"/>
    <n v="1.31323059922494"/>
    <n v="12.5928167701395"/>
    <n v="1.2642237363309301"/>
    <n v="0.45970799122830802"/>
    <n v="2.2142562491656599"/>
    <n v="9.7872971753677191"/>
    <n v="0"/>
    <n v="0"/>
    <n v="11.351914255948399"/>
    <n v="27.431594376053202"/>
  </r>
  <r>
    <s v="09"/>
    <x v="8"/>
    <s v="Tillverkningsindustri"/>
    <s v="2022"/>
    <x v="59"/>
    <n v="2.1496976393746201"/>
    <n v="2.1113516769155001"/>
    <n v="0.85444256812466701"/>
    <n v="9.8195605212512693E-2"/>
    <n v="0.10401627692651701"/>
    <n v="6.6431599328012902"/>
    <n v="6.9072384371678203E-2"/>
    <n v="6.7498063530867403E-2"/>
    <n v="1.2859695907259601"/>
    <n v="11.900664286164799"/>
    <n v="1.30238903419578"/>
    <n v="0.474206044104581"/>
    <n v="2.2789033946281498"/>
    <n v="9.7872971753677191"/>
    <n v="0"/>
    <n v="0"/>
    <n v="10.3118027289566"/>
    <n v="27.537065118354501"/>
  </r>
  <r>
    <s v="09"/>
    <x v="8"/>
    <s v="Tillverkningsindustri"/>
    <s v="2023"/>
    <x v="60"/>
    <n v="2.5104667834463901"/>
    <n v="2.4630309129175298"/>
    <n v="1.39926500271187"/>
    <n v="0.12499976378681001"/>
    <n v="0.14899519512239401"/>
    <n v="7.2053559522415602"/>
    <n v="0.34486947244820099"/>
    <n v="7.6295074062953896E-2"/>
    <n v="1.3511313292435401"/>
    <n v="11.4918963062524"/>
    <n v="1.3357204626641701"/>
    <n v="0.53000451766083401"/>
    <n v="2.2723374099361702"/>
    <n v="10.5437243687934"/>
    <n v="0"/>
    <n v="0"/>
    <n v="10.339629384517"/>
    <n v="26.326639558708202"/>
  </r>
  <r>
    <s v="10"/>
    <x v="9"/>
    <s v="Tillverkningsindustri"/>
    <s v="2008"/>
    <x v="0"/>
    <n v="13.6616619311259"/>
    <n v="11.553734847019401"/>
    <n v="4.3336924733566901E-2"/>
    <n v="0.157212032827413"/>
    <n v="0.290877483929665"/>
    <n v="28.994140004361299"/>
    <n v="1.5816845853200101"/>
    <n v="0.35649093961108302"/>
    <n v="4.3469993275190797"/>
    <n v="29.539489306287201"/>
    <n v="3.2316165597700399"/>
    <n v="1.59183791885556"/>
    <n v="5.1522301328695299"/>
    <n v="183.99632585728801"/>
    <n v="0"/>
    <n v="1874.125"/>
    <n v="0.58578127730589802"/>
    <n v="57.038285876742997"/>
  </r>
  <r>
    <s v="10"/>
    <x v="9"/>
    <s v="Tillverkningsindustri"/>
    <s v="2008"/>
    <x v="1"/>
    <n v="10.6252729590257"/>
    <n v="8.5220717848635008"/>
    <n v="0.14361247237084199"/>
    <n v="0.14245468180208001"/>
    <n v="0.26176277240464801"/>
    <n v="27.495654925615401"/>
    <n v="0.52645712759294905"/>
    <n v="0.34788860472002697"/>
    <n v="4.78456767309829"/>
    <n v="32.6213622162226"/>
    <n v="3.4571415456604302"/>
    <n v="1.65057006468232"/>
    <n v="5.5801715576905604"/>
    <n v="183.99632585728801"/>
    <n v="0"/>
    <n v="1874.125"/>
    <n v="1.91283808114293"/>
    <n v="63.503482271229203"/>
  </r>
  <r>
    <s v="10"/>
    <x v="9"/>
    <s v="Tillverkningsindustri"/>
    <s v="2008"/>
    <x v="2"/>
    <n v="11.0933704823754"/>
    <n v="8.9903535829948904"/>
    <n v="0.14789064367695301"/>
    <n v="0.14039130970713301"/>
    <n v="0.27470987324574397"/>
    <n v="27.096660417145699"/>
    <n v="0.58595589568681905"/>
    <n v="0.36604627088758901"/>
    <n v="4.7918614883419499"/>
    <n v="33.138054505371201"/>
    <n v="3.3271349980220699"/>
    <n v="1.5932593743386401"/>
    <n v="5.3641878993216396"/>
    <n v="183.99632585728801"/>
    <n v="0"/>
    <n v="1874.125"/>
    <n v="1.97032807457249"/>
    <n v="61.821380182431596"/>
  </r>
  <r>
    <s v="10"/>
    <x v="9"/>
    <s v="Tillverkningsindustri"/>
    <s v="2008"/>
    <x v="3"/>
    <n v="13.211112726862901"/>
    <n v="11.102081099582399"/>
    <n v="0.15376310283915401"/>
    <n v="0.16084960760424299"/>
    <n v="0.29589840743276402"/>
    <n v="30.028224923282501"/>
    <n v="1.69583599628538"/>
    <n v="0.35720419797568698"/>
    <n v="4.5874637165013104"/>
    <n v="30.8573167843264"/>
    <n v="3.5149190111081099"/>
    <n v="1.72900241484594"/>
    <n v="5.6001018450178703"/>
    <n v="183.99632585728801"/>
    <n v="0"/>
    <n v="1874.125"/>
    <n v="2.0499321860223798"/>
    <n v="61.432129898830603"/>
  </r>
  <r>
    <s v="10"/>
    <x v="9"/>
    <s v="Tillverkningsindustri"/>
    <s v="2009"/>
    <x v="4"/>
    <n v="16.237117452170001"/>
    <n v="10.6032464981716"/>
    <n v="0.136323209888042"/>
    <n v="0.153439921042513"/>
    <n v="0.27718833953240402"/>
    <n v="27.429644735049902"/>
    <n v="1.7717176703186499"/>
    <n v="0.32156344396657299"/>
    <n v="3.9412811350355899"/>
    <n v="27.3413847804844"/>
    <n v="3.2541541682839101"/>
    <n v="1.55925749436073"/>
    <n v="5.2310889588604903"/>
    <n v="186.32310141519599"/>
    <n v="0"/>
    <n v="5399.125"/>
    <n v="1.8039222944064"/>
    <n v="56.218608923615299"/>
  </r>
  <r>
    <s v="10"/>
    <x v="9"/>
    <s v="Tillverkningsindustri"/>
    <s v="2009"/>
    <x v="5"/>
    <n v="13.6172928146412"/>
    <n v="7.9874512329753697"/>
    <n v="0.16472040735284299"/>
    <n v="0.14095827811349601"/>
    <n v="0.25141201966334698"/>
    <n v="25.8946461171364"/>
    <n v="0.73080031433562498"/>
    <n v="0.321985803651825"/>
    <n v="4.3531094084897699"/>
    <n v="30.611581082760399"/>
    <n v="3.3840759745628799"/>
    <n v="1.5694681032333899"/>
    <n v="5.5131155983273903"/>
    <n v="186.32310141519599"/>
    <n v="0"/>
    <n v="5399.125"/>
    <n v="2.1798001557141098"/>
    <n v="61.600967342631598"/>
  </r>
  <r>
    <s v="10"/>
    <x v="9"/>
    <s v="Tillverkningsindustri"/>
    <s v="2009"/>
    <x v="6"/>
    <n v="13.609121476517901"/>
    <n v="7.9785471969600001"/>
    <n v="0.15328421531818101"/>
    <n v="0.143593525496436"/>
    <n v="0.252639067362665"/>
    <n v="26.044334578446701"/>
    <n v="0.661114412728108"/>
    <n v="0.33133647801588301"/>
    <n v="4.4383039146041297"/>
    <n v="31.3949417911791"/>
    <n v="3.3627726336314798"/>
    <n v="1.55702999862971"/>
    <n v="5.4859664993079997"/>
    <n v="186.32310141519599"/>
    <n v="0"/>
    <n v="5399.125"/>
    <n v="2.02859800439317"/>
    <n v="61.916855612809002"/>
  </r>
  <r>
    <s v="10"/>
    <x v="9"/>
    <s v="Tillverkningsindustri"/>
    <s v="2009"/>
    <x v="7"/>
    <n v="16.9491390868533"/>
    <n v="11.3118671259911"/>
    <n v="0.15146283265551799"/>
    <n v="0.16548055074743401"/>
    <n v="0.28469691067685998"/>
    <n v="29.767308088909999"/>
    <n v="1.4740471164112801"/>
    <n v="0.33773423055155299"/>
    <n v="4.1950965428242197"/>
    <n v="28.9333574707304"/>
    <n v="3.5096400676533102"/>
    <n v="1.66085786695592"/>
    <n v="5.6772441097152404"/>
    <n v="186.32310141519599"/>
    <n v="0"/>
    <n v="5399.125"/>
    <n v="2.0043530705165602"/>
    <n v="61.089120683440797"/>
  </r>
  <r>
    <s v="10"/>
    <x v="9"/>
    <s v="Tillverkningsindustri"/>
    <s v="2010"/>
    <x v="8"/>
    <n v="23.353696229952899"/>
    <n v="21.361719347486201"/>
    <n v="0.23574423398994299"/>
    <n v="0.226285722194531"/>
    <n v="0.37265735544870898"/>
    <n v="33.5819664958643"/>
    <n v="2.4522370433274001"/>
    <n v="0.37919252786268498"/>
    <n v="3.5555695690788198"/>
    <n v="26.084506564289001"/>
    <n v="3.0749023509765401"/>
    <n v="1.62993775098516"/>
    <n v="4.751763621426"/>
    <n v="170.82676013256599"/>
    <n v="0"/>
    <n v="1750.75"/>
    <n v="1.87541714398698"/>
    <n v="53.323465364746802"/>
  </r>
  <r>
    <s v="10"/>
    <x v="9"/>
    <s v="Tillverkningsindustri"/>
    <s v="2010"/>
    <x v="9"/>
    <n v="10.2718364215285"/>
    <n v="8.3089733533357304"/>
    <n v="0.189328251684619"/>
    <n v="0.13452000389035601"/>
    <n v="0.201375251046226"/>
    <n v="22.729312581434701"/>
    <n v="0.38326982894759498"/>
    <n v="0.22553661833755201"/>
    <n v="3.5585375557166299"/>
    <n v="25.8050832124995"/>
    <n v="2.9531604141835799"/>
    <n v="1.4298800276908901"/>
    <n v="4.7377570142325398"/>
    <n v="170.82676013256599"/>
    <n v="0"/>
    <n v="1750.75"/>
    <n v="2.0141511798751499"/>
    <n v="57.476215522611"/>
  </r>
  <r>
    <s v="10"/>
    <x v="9"/>
    <s v="Tillverkningsindustri"/>
    <s v="2010"/>
    <x v="10"/>
    <n v="11.398316053163001"/>
    <n v="9.4332913866563199"/>
    <n v="0.17727345793837401"/>
    <n v="0.14125441069463099"/>
    <n v="0.214838840716645"/>
    <n v="23.917577295636299"/>
    <n v="0.512444347667526"/>
    <n v="0.25036933977407999"/>
    <n v="3.6931100003098498"/>
    <n v="27.132884091811899"/>
    <n v="2.97908253309213"/>
    <n v="1.4494548719962801"/>
    <n v="4.7746738606938299"/>
    <n v="170.82676013256599"/>
    <n v="0"/>
    <n v="1750.75"/>
    <n v="2.0792061683088798"/>
    <n v="58.300131647933"/>
  </r>
  <r>
    <s v="10"/>
    <x v="9"/>
    <s v="Tillverkningsindustri"/>
    <s v="2010"/>
    <x v="11"/>
    <n v="19.1356742211373"/>
    <n v="17.150796064326201"/>
    <n v="0.24953147802881601"/>
    <n v="0.20502929942828799"/>
    <n v="0.32030829750286099"/>
    <n v="31.786405227168299"/>
    <n v="1.7007419354598201"/>
    <n v="0.32616340639883401"/>
    <n v="3.7296341280015"/>
    <n v="26.7613872749377"/>
    <n v="3.3352003669323902"/>
    <n v="1.6996915384283899"/>
    <n v="5.2396907520066804"/>
    <n v="170.82676013256599"/>
    <n v="0"/>
    <n v="1750.75"/>
    <n v="2.2257948796509899"/>
    <n v="59.959387050716799"/>
  </r>
  <r>
    <s v="10"/>
    <x v="9"/>
    <s v="Tillverkningsindustri"/>
    <s v="2011"/>
    <x v="12"/>
    <n v="16.756775140424399"/>
    <n v="15.331257516240299"/>
    <n v="0.24212224673899499"/>
    <n v="0.18586887792526699"/>
    <n v="0.28812632511039998"/>
    <n v="31.171752937455999"/>
    <n v="2.8288999731591602"/>
    <n v="0.276181676928616"/>
    <n v="3.1216608498403402"/>
    <n v="23.541018607230399"/>
    <n v="3.2156742728080601"/>
    <n v="1.5153622323428"/>
    <n v="5.2126944702838802"/>
    <n v="146.194834430817"/>
    <n v="0"/>
    <n v="1222"/>
    <n v="2.2160916379979301"/>
    <n v="52.876579012875801"/>
  </r>
  <r>
    <s v="10"/>
    <x v="9"/>
    <s v="Tillverkningsindustri"/>
    <s v="2011"/>
    <x v="13"/>
    <n v="8.1793171653832193"/>
    <n v="6.7701427267896301"/>
    <n v="0.21494487230867201"/>
    <n v="0.13588361115852701"/>
    <n v="0.17751597163461999"/>
    <n v="22.956905142071999"/>
    <n v="0.488939776419547"/>
    <n v="0.177314126970604"/>
    <n v="3.2409110415805902"/>
    <n v="24.592924036667998"/>
    <n v="3.25955758806455"/>
    <n v="1.4466542968407501"/>
    <n v="5.4021999816713802"/>
    <n v="146.194834430817"/>
    <n v="0"/>
    <n v="1222"/>
    <n v="2.4999907155640502"/>
    <n v="57.365655700511098"/>
  </r>
  <r>
    <s v="10"/>
    <x v="9"/>
    <s v="Tillverkningsindustri"/>
    <s v="2011"/>
    <x v="14"/>
    <n v="7.55367806872896"/>
    <n v="6.1460801409958403"/>
    <n v="0.21636705018624"/>
    <n v="0.131072206784134"/>
    <n v="0.166748518018284"/>
    <n v="22.273916429944599"/>
    <n v="0.274216618598354"/>
    <n v="0.17132222533982999"/>
    <n v="3.2497811191691799"/>
    <n v="24.759780669800701"/>
    <n v="3.2360938690477798"/>
    <n v="1.42797043080394"/>
    <n v="5.3762347480963797"/>
    <n v="146.194834430817"/>
    <n v="0"/>
    <n v="1222"/>
    <n v="2.6731845305488702"/>
    <n v="57.456700046000002"/>
  </r>
  <r>
    <s v="10"/>
    <x v="9"/>
    <s v="Tillverkningsindustri"/>
    <s v="2011"/>
    <x v="15"/>
    <n v="8.5638292469076607"/>
    <n v="7.1536446666318199"/>
    <n v="0.25205331384472401"/>
    <n v="0.139593726401015"/>
    <n v="0.17847886959842199"/>
    <n v="23.304432465705499"/>
    <n v="0.60423214195416697"/>
    <n v="0.166176187734487"/>
    <n v="3.0635665076501701"/>
    <n v="22.682319410728301"/>
    <n v="3.27497920496435"/>
    <n v="1.4584797628750901"/>
    <n v="5.4185503895485096"/>
    <n v="146.194834430817"/>
    <n v="0"/>
    <n v="1222"/>
    <n v="2.67306870436897"/>
    <n v="56.463660739409399"/>
  </r>
  <r>
    <s v="10"/>
    <x v="9"/>
    <s v="Tillverkningsindustri"/>
    <s v="2012"/>
    <x v="16"/>
    <n v="9.5606528974086498"/>
    <n v="8.8358253006501695"/>
    <n v="0.199204277311888"/>
    <n v="0.14431140316268301"/>
    <n v="0.17450976244282701"/>
    <n v="23.081911215540298"/>
    <n v="1.1279699300019601"/>
    <n v="0.15595290571249901"/>
    <n v="2.5796454887730298"/>
    <n v="20.9146084858729"/>
    <n v="2.8295507010605001"/>
    <n v="1.30142429242351"/>
    <n v="4.6132737581055601"/>
    <n v="123.573801571966"/>
    <n v="0"/>
    <n v="558.125"/>
    <n v="2.3521801227190502"/>
    <n v="50.145498031470702"/>
  </r>
  <r>
    <s v="10"/>
    <x v="9"/>
    <s v="Tillverkningsindustri"/>
    <s v="2012"/>
    <x v="17"/>
    <n v="8.1430021068275291"/>
    <n v="7.4209072405326904"/>
    <n v="0.27158594046863299"/>
    <n v="0.136353802226931"/>
    <n v="0.15222525474043599"/>
    <n v="21.992684896987001"/>
    <n v="0.51251630723005104"/>
    <n v="0.14711277268112599"/>
    <n v="2.6962269529670801"/>
    <n v="22.315765031204901"/>
    <n v="2.8526208189702098"/>
    <n v="1.29180216804722"/>
    <n v="4.6850471865242502"/>
    <n v="123.573801571966"/>
    <n v="0"/>
    <n v="558.125"/>
    <n v="3.5177084418946398"/>
    <n v="51.990086669235502"/>
  </r>
  <r>
    <s v="10"/>
    <x v="9"/>
    <s v="Tillverkningsindustri"/>
    <s v="2012"/>
    <x v="18"/>
    <n v="7.4149929582277796"/>
    <n v="6.6943080656475802"/>
    <n v="0.309017999202854"/>
    <n v="0.13210102137271901"/>
    <n v="0.14211858373092801"/>
    <n v="21.283995579551998"/>
    <n v="0.38888537005673801"/>
    <n v="0.14100760579496599"/>
    <n v="2.7162961224142999"/>
    <n v="22.654983962003602"/>
    <n v="2.83017318849646"/>
    <n v="1.2774566093125499"/>
    <n v="4.6551588363083001"/>
    <n v="123.573801571966"/>
    <n v="0"/>
    <n v="558.125"/>
    <n v="4.0949820913625796"/>
    <n v="52.014035498025898"/>
  </r>
  <r>
    <s v="10"/>
    <x v="9"/>
    <s v="Tillverkningsindustri"/>
    <s v="2012"/>
    <x v="19"/>
    <n v="9.5379938023337196"/>
    <n v="8.81234120122717"/>
    <n v="0.331923141373204"/>
    <n v="0.14758497198718001"/>
    <n v="0.172992212784737"/>
    <n v="23.720368517600701"/>
    <n v="1.0842521568825101"/>
    <n v="0.15494736148503299"/>
    <n v="2.6532590516863301"/>
    <n v="21.4014983973399"/>
    <n v="2.9502213246518898"/>
    <n v="1.35267609058879"/>
    <n v="4.81612457667699"/>
    <n v="123.573801571966"/>
    <n v="0"/>
    <n v="558.125"/>
    <n v="4.18878344679342"/>
    <n v="52.299062655428799"/>
  </r>
  <r>
    <s v="10"/>
    <x v="9"/>
    <s v="Tillverkningsindustri"/>
    <s v="2013"/>
    <x v="20"/>
    <n v="10.016090041494399"/>
    <n v="9.2736580777494595"/>
    <n v="0.36730217767467999"/>
    <n v="0.15083986712984401"/>
    <n v="0.17398844359419599"/>
    <n v="23.760265138963302"/>
    <n v="0.85526602862051104"/>
    <n v="0.146078412311274"/>
    <n v="2.5136953351182401"/>
    <n v="21.918267360778099"/>
    <n v="3.1622412943543901"/>
    <n v="1.3383860056705299"/>
    <n v="5.3218412042751098"/>
    <n v="121.837722534901"/>
    <n v="0"/>
    <n v="575.75"/>
    <n v="4.1830300176040502"/>
    <n v="49.028608446244803"/>
  </r>
  <r>
    <s v="10"/>
    <x v="9"/>
    <s v="Tillverkningsindustri"/>
    <s v="2013"/>
    <x v="21"/>
    <n v="8.1682102941199304"/>
    <n v="7.4276713719728198"/>
    <n v="0.39105088082369999"/>
    <n v="0.14661157378234799"/>
    <n v="0.146397591424206"/>
    <n v="23.229690297035098"/>
    <n v="0.37591325192020802"/>
    <n v="0.128816716408999"/>
    <n v="2.7183371018327498"/>
    <n v="24.062728735494598"/>
    <n v="3.3690211158636099"/>
    <n v="1.4063268113612699"/>
    <n v="5.6983348567942196"/>
    <n v="121.837722534901"/>
    <n v="0"/>
    <n v="575.75"/>
    <n v="5.0055394829387598"/>
    <n v="53.234062269771897"/>
  </r>
  <r>
    <s v="10"/>
    <x v="9"/>
    <s v="Tillverkningsindustri"/>
    <s v="2013"/>
    <x v="22"/>
    <n v="7.5309814237562396"/>
    <n v="6.7916387604279702"/>
    <n v="0.41366341962370201"/>
    <n v="0.14305091890833099"/>
    <n v="0.13737311723775"/>
    <n v="22.652527693226101"/>
    <n v="0.253948464541362"/>
    <n v="0.123521720302113"/>
    <n v="2.7451325568244198"/>
    <n v="24.492172243015599"/>
    <n v="3.3531954203452399"/>
    <n v="1.39561928427827"/>
    <n v="5.6779542034337602"/>
    <n v="121.837722534901"/>
    <n v="0"/>
    <n v="575.75"/>
    <n v="5.4479734186376998"/>
    <n v="53.352245427955303"/>
  </r>
  <r>
    <s v="10"/>
    <x v="9"/>
    <s v="Tillverkningsindustri"/>
    <s v="2013"/>
    <x v="23"/>
    <n v="8.2925471361562693"/>
    <n v="7.5519241511160002"/>
    <n v="0.44529645347645003"/>
    <n v="0.14705220362197199"/>
    <n v="0.14522959091196999"/>
    <n v="23.005170513926601"/>
    <n v="0.31331519057435098"/>
    <n v="0.12301118338642"/>
    <n v="2.58954654678586"/>
    <n v="22.524409298914499"/>
    <n v="3.3043822821011601"/>
    <n v="1.37808083277918"/>
    <n v="5.5906686311702298"/>
    <n v="121.837722534901"/>
    <n v="0"/>
    <n v="575.75"/>
    <n v="5.5185788047172197"/>
    <n v="51.8281879696479"/>
  </r>
  <r>
    <s v="10"/>
    <x v="9"/>
    <s v="Tillverkningsindustri"/>
    <s v="2014"/>
    <x v="24"/>
    <n v="7.8499665428218499"/>
    <n v="7.3442833134590702"/>
    <n v="0.53868529280246202"/>
    <n v="0.14329475408946499"/>
    <n v="0.142530629814549"/>
    <n v="21.149013545338502"/>
    <n v="0.40736846602306298"/>
    <n v="0.105909530521344"/>
    <n v="2.2838237142614299"/>
    <n v="20.899578979886702"/>
    <n v="2.7978093865099098"/>
    <n v="1.2112013471026699"/>
    <n v="4.6677849429630598"/>
    <n v="122.969261894261"/>
    <n v="0"/>
    <n v="340.75"/>
    <n v="6.2351741624375903"/>
    <n v="45.382085905336702"/>
  </r>
  <r>
    <s v="10"/>
    <x v="9"/>
    <s v="Tillverkningsindustri"/>
    <s v="2014"/>
    <x v="25"/>
    <n v="6.9579623296739301"/>
    <n v="6.4519433565131097"/>
    <n v="0.58388384730472997"/>
    <n v="0.145828104012936"/>
    <n v="0.13054513225476699"/>
    <n v="21.702010719567099"/>
    <n v="0.27273667924683298"/>
    <n v="9.9490142320251301E-2"/>
    <n v="2.5099436797529902"/>
    <n v="23.405051433365202"/>
    <n v="3.0287594980260599"/>
    <n v="1.30448739261147"/>
    <n v="5.0630971301854704"/>
    <n v="122.969261894261"/>
    <n v="0"/>
    <n v="340.75"/>
    <n v="7.4752985426687903"/>
    <n v="49.692894211602102"/>
  </r>
  <r>
    <s v="10"/>
    <x v="9"/>
    <s v="Tillverkningsindustri"/>
    <s v="2014"/>
    <x v="26"/>
    <n v="6.7068412566253199"/>
    <n v="6.2014845530776297"/>
    <n v="0.58819072121916605"/>
    <n v="0.14384218777649699"/>
    <n v="0.12568792473801099"/>
    <n v="21.502694616446501"/>
    <n v="0.286845962849679"/>
    <n v="9.7753169593648798E-2"/>
    <n v="2.5249145197301401"/>
    <n v="23.725231149113402"/>
    <n v="3.0180996643500202"/>
    <n v="1.30007158640653"/>
    <n v="5.0456005479574202"/>
    <n v="122.969261894261"/>
    <n v="0"/>
    <n v="340.75"/>
    <n v="7.7535713762087299"/>
    <n v="49.677531801989304"/>
  </r>
  <r>
    <s v="10"/>
    <x v="9"/>
    <s v="Tillverkningsindustri"/>
    <s v="2014"/>
    <x v="27"/>
    <n v="8.5347890552107497"/>
    <n v="8.0256681038337199"/>
    <n v="0.60500424119651197"/>
    <n v="0.15541767432185999"/>
    <n v="0.15057163526699899"/>
    <n v="23.276471808712301"/>
    <n v="0.441331311154119"/>
    <n v="0.114827907590085"/>
    <n v="2.4775238607993399"/>
    <n v="22.614884984394902"/>
    <n v="3.0698898426333501"/>
    <n v="1.3272339973671201"/>
    <n v="5.1246869137399296"/>
    <n v="122.969261894261"/>
    <n v="0"/>
    <n v="340.75"/>
    <n v="7.3468183918774104"/>
    <n v="49.750546294397502"/>
  </r>
  <r>
    <s v="10"/>
    <x v="9"/>
    <s v="Tillverkningsindustri"/>
    <s v="2015"/>
    <x v="28"/>
    <n v="8.8707491649138994"/>
    <n v="6.9573836423173203"/>
    <n v="0.55959651077357497"/>
    <n v="0.148377840295524"/>
    <n v="0.13651202244044799"/>
    <n v="20.368110231252601"/>
    <n v="0.310216763284756"/>
    <n v="9.6817873458962797E-2"/>
    <n v="2.2046063108626002"/>
    <n v="20.5935055905525"/>
    <n v="2.7711673645013701"/>
    <n v="1.1754262639680699"/>
    <n v="4.6538562222174598"/>
    <n v="113.598058289924"/>
    <n v="0"/>
    <n v="1756.625"/>
    <n v="7.0744909088891301"/>
    <n v="46.150869548997001"/>
  </r>
  <r>
    <s v="10"/>
    <x v="9"/>
    <s v="Tillverkningsindustri"/>
    <s v="2015"/>
    <x v="29"/>
    <n v="7.9888837593341497"/>
    <n v="6.0756455220222101"/>
    <n v="0.68493977736369704"/>
    <n v="0.14892823221482099"/>
    <n v="0.126757053038662"/>
    <n v="20.406315445511801"/>
    <n v="0.193623572116917"/>
    <n v="8.9889998494174603E-2"/>
    <n v="2.3705350147478002"/>
    <n v="22.616693346915"/>
    <n v="2.9201781193121001"/>
    <n v="1.2340303822032599"/>
    <n v="4.9103635197986897"/>
    <n v="113.598058289924"/>
    <n v="0"/>
    <n v="1756.625"/>
    <n v="9.11338134074715"/>
    <n v="49.145067908154502"/>
  </r>
  <r>
    <s v="10"/>
    <x v="9"/>
    <s v="Tillverkningsindustri"/>
    <s v="2015"/>
    <x v="30"/>
    <n v="7.9311946774488602"/>
    <n v="6.0189320997820301"/>
    <n v="0.79451835019044204"/>
    <n v="0.14542298731516201"/>
    <n v="0.12508670494208099"/>
    <n v="20.117457748073399"/>
    <n v="0.187468921092285"/>
    <n v="9.2241941196110996E-2"/>
    <n v="2.38360559401257"/>
    <n v="23.100011304540899"/>
    <n v="2.8746983231538898"/>
    <n v="1.2149486849203299"/>
    <n v="4.8342810674879502"/>
    <n v="113.598058289924"/>
    <n v="0"/>
    <n v="1756.625"/>
    <n v="10.760707051176899"/>
    <n v="48.654336718106102"/>
  </r>
  <r>
    <s v="10"/>
    <x v="9"/>
    <s v="Tillverkningsindustri"/>
    <s v="2015"/>
    <x v="31"/>
    <n v="8.1780737706684601"/>
    <n v="6.2638492717900798"/>
    <n v="0.73937398497185902"/>
    <n v="0.152281708852429"/>
    <n v="0.13024241937690101"/>
    <n v="20.669148108490901"/>
    <n v="0.221058013325201"/>
    <n v="8.8876762367329901E-2"/>
    <n v="2.3335623519003801"/>
    <n v="21.864484116101298"/>
    <n v="2.9376644518266302"/>
    <n v="1.2421361048036601"/>
    <n v="4.9382511089941099"/>
    <n v="113.598058289924"/>
    <n v="0"/>
    <n v="1756.625"/>
    <n v="9.6652878625175092"/>
    <n v="49.110650887243303"/>
  </r>
  <r>
    <s v="10"/>
    <x v="9"/>
    <s v="Tillverkningsindustri"/>
    <s v="2016"/>
    <x v="32"/>
    <n v="10.287390919962499"/>
    <n v="8.1240071496630506"/>
    <n v="0.80235058118935498"/>
    <n v="0.144145182841868"/>
    <n v="0.117523724905956"/>
    <n v="19.181688575929201"/>
    <n v="0.35995860331089402"/>
    <n v="0.109342822319366"/>
    <n v="2.0653448038148099"/>
    <n v="19.5993675706925"/>
    <n v="2.5304387411654599"/>
    <n v="1.0705434380971599"/>
    <n v="4.2556069217805499"/>
    <n v="100.894632549004"/>
    <n v="0"/>
    <n v="2021"/>
    <n v="10.861911146538301"/>
    <n v="43.519295808231"/>
  </r>
  <r>
    <s v="10"/>
    <x v="9"/>
    <s v="Tillverkningsindustri"/>
    <s v="2016"/>
    <x v="33"/>
    <n v="8.2717057561588607"/>
    <n v="6.1064271829977903"/>
    <n v="0.89906530541980501"/>
    <n v="0.15140813239967801"/>
    <n v="0.116456625933522"/>
    <n v="18.9759870792534"/>
    <n v="0.22699585166861599"/>
    <n v="8.9462848754286395E-2"/>
    <n v="2.27485194740196"/>
    <n v="21.794715548879498"/>
    <n v="2.7716752087371499"/>
    <n v="1.16456742490554"/>
    <n v="4.6709650458254401"/>
    <n v="100.894632549004"/>
    <n v="0"/>
    <n v="2021"/>
    <n v="12.346180619472699"/>
    <n v="48.076343291230899"/>
  </r>
  <r>
    <s v="10"/>
    <x v="9"/>
    <s v="Tillverkningsindustri"/>
    <s v="2016"/>
    <x v="34"/>
    <n v="7.7352032642246202"/>
    <n v="5.5694318442548703"/>
    <n v="0.87375888598080198"/>
    <n v="0.15332908466315801"/>
    <n v="0.115877856607534"/>
    <n v="18.976672767346301"/>
    <n v="0.22074388155208899"/>
    <n v="8.4016857740482107E-2"/>
    <n v="2.3291579142279901"/>
    <n v="22.383000951591299"/>
    <n v="2.8291748292563601"/>
    <n v="1.18764642940329"/>
    <n v="4.7694790035180201"/>
    <n v="100.894632549004"/>
    <n v="0"/>
    <n v="2021"/>
    <n v="12.041088550597401"/>
    <n v="49.173072268965903"/>
  </r>
  <r>
    <s v="10"/>
    <x v="9"/>
    <s v="Tillverkningsindustri"/>
    <s v="2016"/>
    <x v="35"/>
    <n v="8.8823288606278901"/>
    <n v="6.7047874267161403"/>
    <n v="1.0644262722854401"/>
    <n v="0.186904540795577"/>
    <n v="0.21846778756830301"/>
    <n v="20.672114812754199"/>
    <n v="0.61767712831047095"/>
    <n v="0.11185855503110401"/>
    <n v="2.3693088500546602"/>
    <n v="22.0343506063147"/>
    <n v="2.8946761740216398"/>
    <n v="1.23349286106919"/>
    <n v="4.8488877338857304"/>
    <n v="100.894632549004"/>
    <n v="0"/>
    <n v="2021"/>
    <n v="13.145399834522999"/>
    <n v="49.005365920744801"/>
  </r>
  <r>
    <s v="10"/>
    <x v="9"/>
    <s v="Tillverkningsindustri"/>
    <s v="2017"/>
    <x v="36"/>
    <n v="6.8642893741117197"/>
    <n v="5.8963091754064596"/>
    <n v="2.7324413234179801"/>
    <n v="0.248196019663741"/>
    <n v="0.72760077569114401"/>
    <n v="17.424765622417599"/>
    <n v="0.69511804409452804"/>
    <n v="0.128371805896416"/>
    <n v="2.37045912315117"/>
    <n v="21.725192513735301"/>
    <n v="2.6494907886264198"/>
    <n v="1.1147254923022201"/>
    <n v="4.4248970177160301"/>
    <n v="95.701681775014194"/>
    <n v="0"/>
    <n v="786.13374999999996"/>
    <n v="12.3128819825781"/>
    <n v="44.332771172375601"/>
  </r>
  <r>
    <s v="10"/>
    <x v="9"/>
    <s v="Tillverkningsindustri"/>
    <s v="2017"/>
    <x v="37"/>
    <n v="7.2114952474363703"/>
    <n v="6.2785528440415703"/>
    <n v="1.1909346990059799"/>
    <n v="0.17372697990708499"/>
    <n v="0.18104721230021301"/>
    <n v="17.736470638278401"/>
    <n v="0.31047665446150702"/>
    <n v="9.6622296642553604E-2"/>
    <n v="2.2435361220286998"/>
    <n v="21.1841144303806"/>
    <n v="2.7879282639079102"/>
    <n v="1.14574365996742"/>
    <n v="4.7203798513367001"/>
    <n v="95.701681775014194"/>
    <n v="0"/>
    <n v="786.13374999999996"/>
    <n v="13.3540836863789"/>
    <n v="48.652596323397098"/>
  </r>
  <r>
    <s v="10"/>
    <x v="9"/>
    <s v="Tillverkningsindustri"/>
    <s v="2017"/>
    <x v="38"/>
    <n v="7.3596177076077902"/>
    <n v="6.4180950703637096"/>
    <n v="1.54825364184235"/>
    <n v="0.191808117471748"/>
    <n v="0.316359083537609"/>
    <n v="18.0540913581894"/>
    <n v="0.452344741541647"/>
    <n v="0.109152839824618"/>
    <n v="2.3402398958454498"/>
    <n v="22.336763405543699"/>
    <n v="2.7997557498335701"/>
    <n v="1.1578316692236299"/>
    <n v="4.7248480831129402"/>
    <n v="95.701681775014194"/>
    <n v="0"/>
    <n v="786.13374999999996"/>
    <n v="13.814606379508399"/>
    <n v="48.580752343932801"/>
  </r>
  <r>
    <s v="10"/>
    <x v="9"/>
    <s v="Tillverkningsindustri"/>
    <s v="2017"/>
    <x v="39"/>
    <n v="7.0926419489535002"/>
    <n v="6.1557721878470399"/>
    <n v="1.5454526781133699"/>
    <n v="0.18273728571664299"/>
    <n v="0.23603387916207699"/>
    <n v="17.534565320748602"/>
    <n v="0.38071229463810802"/>
    <n v="9.5883332196896806E-2"/>
    <n v="2.1966586224287998"/>
    <n v="20.204435559873801"/>
    <n v="2.75205408965537"/>
    <n v="1.1355427000945699"/>
    <n v="4.6486593333007002"/>
    <n v="95.701681775014194"/>
    <n v="0"/>
    <n v="786.13374999999996"/>
    <n v="15.145688830572"/>
    <n v="47.4648622395761"/>
  </r>
  <r>
    <s v="10"/>
    <x v="9"/>
    <s v="Tillverkningsindustri"/>
    <s v="2018"/>
    <x v="40"/>
    <n v="6.5677240252356199"/>
    <n v="5.7710710716731102"/>
    <n v="1.04539845412372"/>
    <n v="0.16152661897179499"/>
    <n v="0.16242312961694799"/>
    <n v="15.0391754118971"/>
    <n v="0.17001388595359801"/>
    <n v="9.3879985825024104E-2"/>
    <n v="1.9140581539406401"/>
    <n v="17.818894928002798"/>
    <n v="2.4343472143992502"/>
    <n v="0.96375255192687204"/>
    <n v="4.1704788799315802"/>
    <n v="85.425551905703898"/>
    <n v="0"/>
    <n v="663.875"/>
    <n v="12.6629647258428"/>
    <n v="41.640091467963501"/>
  </r>
  <r>
    <s v="10"/>
    <x v="9"/>
    <s v="Tillverkningsindustri"/>
    <s v="2018"/>
    <x v="41"/>
    <n v="6.5351201496842002"/>
    <n v="5.7360424733955799"/>
    <n v="1.1843322287126901"/>
    <n v="0.17219844260311301"/>
    <n v="0.14801918189584501"/>
    <n v="16.3729804011864"/>
    <n v="0.137428690522129"/>
    <n v="9.6612100889842997E-2"/>
    <n v="2.1473904253631799"/>
    <n v="20.274572815113899"/>
    <n v="2.7405192958528"/>
    <n v="1.07993577439049"/>
    <n v="4.7028085610353001"/>
    <n v="85.425551905703898"/>
    <n v="0"/>
    <n v="663.875"/>
    <n v="15.536828462510799"/>
    <n v="47.211224627651497"/>
  </r>
  <r>
    <s v="10"/>
    <x v="9"/>
    <s v="Tillverkningsindustri"/>
    <s v="2018"/>
    <x v="42"/>
    <n v="6.79189891820414"/>
    <n v="5.9930465196788401"/>
    <n v="1.0822052751922999"/>
    <n v="0.171082282575791"/>
    <n v="0.15053720489316699"/>
    <n v="16.518047545512701"/>
    <n v="0.15839906074341001"/>
    <n v="0.10198002568445499"/>
    <n v="2.1906612512557899"/>
    <n v="21.080384723620501"/>
    <n v="2.7423445415774501"/>
    <n v="1.08175348601298"/>
    <n v="4.7046079976532704"/>
    <n v="85.425551905703898"/>
    <n v="0"/>
    <n v="663.875"/>
    <n v="14.3880541018044"/>
    <n v="47.459155961912998"/>
  </r>
  <r>
    <s v="10"/>
    <x v="9"/>
    <s v="Tillverkningsindustri"/>
    <s v="2018"/>
    <x v="43"/>
    <n v="6.68507226053124"/>
    <n v="5.8860276976549901"/>
    <n v="1.1824041906357099"/>
    <n v="0.17110920715206401"/>
    <n v="0.15714539554436399"/>
    <n v="16.1104169401661"/>
    <n v="0.18142339907453001"/>
    <n v="9.6506618818441997E-2"/>
    <n v="2.0637144527973499"/>
    <n v="19.232606003911599"/>
    <n v="2.6428417778639499"/>
    <n v="1.0447674863858001"/>
    <n v="4.5298021897776799"/>
    <n v="85.425551905703898"/>
    <n v="0"/>
    <n v="663.875"/>
    <n v="14.959676985524901"/>
    <n v="45.271536463001802"/>
  </r>
  <r>
    <s v="10"/>
    <x v="9"/>
    <s v="Tillverkningsindustri"/>
    <s v="2019"/>
    <x v="44"/>
    <n v="6.4077458362069599"/>
    <n v="5.5647652026623504"/>
    <n v="1.5230390884677301"/>
    <n v="0.18505936697008299"/>
    <n v="0.209370235011241"/>
    <n v="13.702282289457001"/>
    <n v="0.16530322744124701"/>
    <n v="9.7626422895474296E-2"/>
    <n v="2.0201454231236902"/>
    <n v="17.986668498791399"/>
    <n v="2.2688316351220901"/>
    <n v="0.92050545293936903"/>
    <n v="3.8480142384171399"/>
    <n v="47.8275347172303"/>
    <n v="0"/>
    <n v="740.25"/>
    <n v="11.8617785842759"/>
    <n v="41.802822134715598"/>
  </r>
  <r>
    <s v="10"/>
    <x v="9"/>
    <s v="Tillverkningsindustri"/>
    <s v="2019"/>
    <x v="45"/>
    <n v="6.1123321335979801"/>
    <n v="5.2719232487063499"/>
    <n v="1.3469304381229401"/>
    <n v="0.180197151924225"/>
    <n v="0.16353946123152099"/>
    <n v="14.4912828975585"/>
    <n v="9.1742713673939796E-2"/>
    <n v="9.4959891524211998E-2"/>
    <n v="2.1951309535679799"/>
    <n v="20.345550290265901"/>
    <n v="2.5259164689815599"/>
    <n v="1.01093604100936"/>
    <n v="4.3094474298334102"/>
    <n v="47.8275347172303"/>
    <n v="0"/>
    <n v="740.25"/>
    <n v="14.550488525148101"/>
    <n v="47.412946154227399"/>
  </r>
  <r>
    <s v="10"/>
    <x v="9"/>
    <s v="Tillverkningsindustri"/>
    <s v="2019"/>
    <x v="46"/>
    <n v="6.1772844006502199"/>
    <n v="5.3388607287465302"/>
    <n v="1.1357532130772601"/>
    <n v="0.17391963923797699"/>
    <n v="0.15205117101420901"/>
    <n v="14.467692751252599"/>
    <n v="0.102450786964167"/>
    <n v="9.7661944121931493E-2"/>
    <n v="2.2185233143615299"/>
    <n v="21.074507705376"/>
    <n v="2.5235326608911501"/>
    <n v="1.00980482814031"/>
    <n v="4.3067341154771102"/>
    <n v="47.8275347172303"/>
    <n v="0"/>
    <n v="740.25"/>
    <n v="13.473717251551101"/>
    <n v="47.692564782621503"/>
  </r>
  <r>
    <s v="10"/>
    <x v="9"/>
    <s v="Tillverkningsindustri"/>
    <s v="2019"/>
    <x v="47"/>
    <n v="6.4096465278126402"/>
    <n v="5.5658866074809596"/>
    <n v="1.5511037163684001"/>
    <n v="0.18924092073311999"/>
    <n v="0.197626486434927"/>
    <n v="14.493281349155399"/>
    <n v="0.165833368235384"/>
    <n v="9.8675691846826299E-2"/>
    <n v="2.15117279915999"/>
    <n v="19.397705250834999"/>
    <n v="2.4538590618034499"/>
    <n v="0.99085091512296497"/>
    <n v="4.1697468378852198"/>
    <n v="47.8275347172303"/>
    <n v="0"/>
    <n v="740.25"/>
    <n v="14.0087336297003"/>
    <n v="45.449698604925601"/>
  </r>
  <r>
    <s v="10"/>
    <x v="9"/>
    <s v="Tillverkningsindustri"/>
    <s v="2020"/>
    <x v="48"/>
    <n v="4.8396215060641001"/>
    <n v="4.4810625492676897"/>
    <n v="1.4899150870339199"/>
    <n v="0.17863454813657201"/>
    <n v="0.186837293412636"/>
    <n v="12.5744170788216"/>
    <n v="0.115224097748459"/>
    <n v="9.2849783034084504E-2"/>
    <n v="1.97386244849141"/>
    <n v="18.036106599267001"/>
    <n v="2.1291460333365499"/>
    <n v="0.84176601370473003"/>
    <n v="3.6407163305024102"/>
    <n v="15.7643573246632"/>
    <n v="0"/>
    <n v="290.22500000000002"/>
    <n v="14.165287328514401"/>
    <n v="41.629117661468001"/>
  </r>
  <r>
    <s v="10"/>
    <x v="9"/>
    <s v="Tillverkningsindustri"/>
    <s v="2020"/>
    <x v="49"/>
    <n v="4.73311819107027"/>
    <n v="4.3823924315479603"/>
    <n v="1.1104859772258"/>
    <n v="0.15536653191963801"/>
    <n v="0.12729540139017301"/>
    <n v="12.0424562387236"/>
    <n v="6.4335976452498195E-2"/>
    <n v="8.7051577246900394E-2"/>
    <n v="1.91542047002937"/>
    <n v="18.359747421087501"/>
    <n v="2.0924511721390102"/>
    <n v="0.81700452505346499"/>
    <n v="3.5983737045915398"/>
    <n v="15.7643573246632"/>
    <n v="0"/>
    <n v="290.22500000000002"/>
    <n v="14.0290519955311"/>
    <n v="41.7466514518389"/>
  </r>
  <r>
    <s v="10"/>
    <x v="9"/>
    <s v="Tillverkningsindustri"/>
    <s v="2020"/>
    <x v="50"/>
    <n v="4.7749106292254897"/>
    <n v="4.4227780592201"/>
    <n v="1.0582203909596599"/>
    <n v="0.16065596301145199"/>
    <n v="0.12747794581000901"/>
    <n v="12.5698863094064"/>
    <n v="6.8383570602394805E-2"/>
    <n v="9.2408949870428303E-2"/>
    <n v="2.0699128248815"/>
    <n v="20.263556491413802"/>
    <n v="2.2041808975854398"/>
    <n v="0.85973456567589701"/>
    <n v="3.7923231581807202"/>
    <n v="15.7643573246632"/>
    <n v="0"/>
    <n v="290.22500000000002"/>
    <n v="13.9178703365345"/>
    <n v="44.404225531882297"/>
  </r>
  <r>
    <s v="10"/>
    <x v="9"/>
    <s v="Tillverkningsindustri"/>
    <s v="2020"/>
    <x v="51"/>
    <n v="5.0010660994471303"/>
    <n v="4.64162982349995"/>
    <n v="1.1693052604588801"/>
    <n v="0.183357191614443"/>
    <n v="0.17347367302469699"/>
    <n v="13.245819042927801"/>
    <n v="0.100704095583766"/>
    <n v="9.2218561705855503E-2"/>
    <n v="2.0410325071222801"/>
    <n v="18.536368655616801"/>
    <n v="2.2836436900831698"/>
    <n v="0.897869027340228"/>
    <n v="3.91347345276961"/>
    <n v="15.7643573246632"/>
    <n v="0"/>
    <n v="290.22500000000002"/>
    <n v="11.1687716735349"/>
    <n v="44.598677919307498"/>
  </r>
  <r>
    <s v="10"/>
    <x v="9"/>
    <s v="Tillverkningsindustri"/>
    <s v="2021"/>
    <x v="52"/>
    <n v="5.0268750529765702"/>
    <n v="4.3294901254713096"/>
    <n v="2.6609929477885701"/>
    <n v="0.23326045956637301"/>
    <n v="0.45260226273663601"/>
    <n v="11.589833945570399"/>
    <n v="0.326342925645559"/>
    <n v="0.10935495931320199"/>
    <n v="2.0574202685325802"/>
    <n v="17.5360207397738"/>
    <n v="1.8677590677032501"/>
    <n v="0.76180036253804795"/>
    <n v="3.13657913916968"/>
    <n v="11.898042363551101"/>
    <n v="0"/>
    <n v="611"/>
    <n v="12.485945514109901"/>
    <n v="39.309589836584799"/>
  </r>
  <r>
    <s v="10"/>
    <x v="9"/>
    <s v="Tillverkningsindustri"/>
    <s v="2021"/>
    <x v="53"/>
    <n v="5.3724237950756697"/>
    <n v="4.69764238038369"/>
    <n v="1.24064793082062"/>
    <n v="0.17864216924903101"/>
    <n v="0.16225705276556501"/>
    <n v="12.1011167916378"/>
    <n v="9.4619958439911306E-2"/>
    <n v="9.4375966823998098E-2"/>
    <n v="2.0406673141498199"/>
    <n v="19.0232567612954"/>
    <n v="2.0380718803187801"/>
    <n v="0.80138283254528897"/>
    <n v="3.4914035475560201"/>
    <n v="11.898042363551101"/>
    <n v="0"/>
    <n v="611"/>
    <n v="12.698627010027399"/>
    <n v="45.4659267361411"/>
  </r>
  <r>
    <s v="10"/>
    <x v="9"/>
    <s v="Tillverkningsindustri"/>
    <s v="2021"/>
    <x v="54"/>
    <n v="5.1739345026957597"/>
    <n v="4.5046501954555502"/>
    <n v="1.15651684519867"/>
    <n v="0.16224749207735001"/>
    <n v="0.12109569557727801"/>
    <n v="11.652661323969999"/>
    <n v="9.8166490622935407E-2"/>
    <n v="9.3181302350027001E-2"/>
    <n v="2.0294548397168199"/>
    <n v="19.717808398550002"/>
    <n v="1.97894063297294"/>
    <n v="0.77926072586430795"/>
    <n v="3.3921286944097302"/>
    <n v="11.898042363551101"/>
    <n v="0"/>
    <n v="611"/>
    <n v="14.7855313895446"/>
    <n v="44.826403735864197"/>
  </r>
  <r>
    <s v="10"/>
    <x v="9"/>
    <s v="Tillverkningsindustri"/>
    <s v="2021"/>
    <x v="55"/>
    <n v="5.3242378959371699"/>
    <n v="4.6371663563488896"/>
    <n v="2.1377967615698998"/>
    <n v="0.20915593131840399"/>
    <n v="0.31239912233404799"/>
    <n v="12.0861819335642"/>
    <n v="0.32249506296832903"/>
    <n v="0.105449410277899"/>
    <n v="2.0710006089470498"/>
    <n v="18.431932773440501"/>
    <n v="1.9985566598907301"/>
    <n v="0.81899233823548301"/>
    <n v="3.36476522088623"/>
    <n v="11.898042363551101"/>
    <n v="0"/>
    <n v="611"/>
    <n v="14.7288834987777"/>
    <n v="42.563232922135697"/>
  </r>
  <r>
    <s v="10"/>
    <x v="9"/>
    <s v="Tillverkningsindustri"/>
    <s v="2022"/>
    <x v="56"/>
    <n v="4.8535105219191896"/>
    <n v="4.1592302443468903"/>
    <n v="1.51743543957945"/>
    <n v="0.160294158978107"/>
    <n v="0.161305716924425"/>
    <n v="10.244428613521499"/>
    <n v="0.128599775155322"/>
    <n v="8.2523879355263396E-2"/>
    <n v="1.7220151977412701"/>
    <n v="15.613165343634501"/>
    <n v="1.6776420828879699"/>
    <n v="0.66676952355193597"/>
    <n v="2.8595322072849401"/>
    <n v="11.898042363551101"/>
    <n v="0"/>
    <n v="635.84240591397804"/>
    <n v="13.6804881289421"/>
    <n v="36.959139091001497"/>
  </r>
  <r>
    <s v="10"/>
    <x v="9"/>
    <s v="Tillverkningsindustri"/>
    <s v="2022"/>
    <x v="57"/>
    <n v="4.5939855571016901"/>
    <n v="3.8913493014106901"/>
    <n v="1.3750031057920999"/>
    <n v="0.14146684577480301"/>
    <n v="0.12048707758490999"/>
    <n v="9.7559574373408093"/>
    <n v="7.0548232331298505E-2"/>
    <n v="8.0819311746965494E-2"/>
    <n v="1.7288338788975799"/>
    <n v="16.69308955612"/>
    <n v="1.64391664211139"/>
    <n v="0.64660787359047101"/>
    <n v="2.8169096432971701"/>
    <n v="11.898042363551101"/>
    <n v="0"/>
    <n v="650.33054393305395"/>
    <n v="16.103371506246599"/>
    <n v="37.299102695408997"/>
  </r>
  <r>
    <s v="10"/>
    <x v="9"/>
    <s v="Tillverkningsindustri"/>
    <s v="2022"/>
    <x v="58"/>
    <n v="4.5846462391318603"/>
    <n v="3.9145119661348802"/>
    <n v="1.2951362490137099"/>
    <n v="0.13690819297142301"/>
    <n v="0.111360698112908"/>
    <n v="9.7649838771352702"/>
    <n v="8.0867082025057602E-2"/>
    <n v="8.2542370245985194E-2"/>
    <n v="1.75124078651597"/>
    <n v="17.285307877239902"/>
    <n v="1.64445784977328"/>
    <n v="0.64671279160070305"/>
    <n v="2.8192423321398299"/>
    <n v="11.898042363551101"/>
    <n v="0"/>
    <n v="619.29214285714295"/>
    <n v="16.4071693115424"/>
    <n v="37.619445905975901"/>
  </r>
  <r>
    <s v="10"/>
    <x v="9"/>
    <s v="Tillverkningsindustri"/>
    <s v="2022"/>
    <x v="59"/>
    <n v="5.0257268306063496"/>
    <n v="4.27267527034686"/>
    <n v="1.38288552254988"/>
    <n v="0.151811948406464"/>
    <n v="0.124545649071357"/>
    <n v="10.3355696062416"/>
    <n v="0.116280966376214"/>
    <n v="8.2805438675909407E-2"/>
    <n v="1.7507949873139199"/>
    <n v="16.367042700508701"/>
    <n v="1.7043486200303299"/>
    <n v="0.67451309048525299"/>
    <n v="2.9123158721293998"/>
    <n v="11.898042363551101"/>
    <n v="0"/>
    <n v="697.89075630252103"/>
    <n v="14.895620371104"/>
    <n v="38.050549817789097"/>
  </r>
  <r>
    <s v="10"/>
    <x v="9"/>
    <s v="Tillverkningsindustri"/>
    <s v="2023"/>
    <x v="60"/>
    <n v="5.2567026493393296"/>
    <n v="4.4949951334932896"/>
    <n v="2.3128726677351099"/>
    <n v="0.19387908116990701"/>
    <n v="0.23616718097560899"/>
    <n v="11.0063280070832"/>
    <n v="0.44803777965531999"/>
    <n v="9.7323169917533106E-2"/>
    <n v="1.8639802537018499"/>
    <n v="16.082701558344699"/>
    <n v="1.7401216396736401"/>
    <n v="0.73547779470488805"/>
    <n v="2.8993752953821401"/>
    <n v="12.9353272967635"/>
    <n v="0"/>
    <n v="691.27587365591398"/>
    <n v="14.9300218371698"/>
    <n v="36.388034848081801"/>
  </r>
  <r>
    <s v="100"/>
    <x v="10"/>
    <s v="Offentlig sektor"/>
    <s v="2008"/>
    <x v="0"/>
    <n v="94.672836671619805"/>
    <n v="92.928657455406594"/>
    <n v="17.309670433975899"/>
    <n v="1.6401593959151799"/>
    <n v="15.534081117196701"/>
    <n v="263.01721309919498"/>
    <n v="13.6686348297153"/>
    <n v="7.4713160397730398"/>
    <n v="181.83202979114799"/>
    <n v="2080.3830871053801"/>
    <n v="67.432614458548599"/>
    <n v="43.4387324125288"/>
    <n v="95.494308006704799"/>
    <n v="874.58270501413699"/>
    <n v="0"/>
    <n v="0"/>
    <n v="40.125854344274501"/>
    <n v="641.24855394660801"/>
  </r>
  <r>
    <s v="100"/>
    <x v="10"/>
    <s v="Offentlig sektor"/>
    <s v="2008"/>
    <x v="1"/>
    <n v="84.109353124982903"/>
    <n v="82.431747733514499"/>
    <n v="9.8552844492702008"/>
    <n v="1.39218007929569"/>
    <n v="15.503391622889501"/>
    <n v="271.05390037293301"/>
    <n v="9.3053771174388"/>
    <n v="7.8373022457067201"/>
    <n v="202.743526257024"/>
    <n v="2327.50621849134"/>
    <n v="66.838698723460794"/>
    <n v="40.552780587390302"/>
    <n v="97.761751981810207"/>
    <n v="874.58270501413699"/>
    <n v="0"/>
    <n v="0"/>
    <n v="53.738972230985098"/>
    <n v="718.93759210195003"/>
  </r>
  <r>
    <s v="100"/>
    <x v="10"/>
    <s v="Offentlig sektor"/>
    <s v="2008"/>
    <x v="2"/>
    <n v="82.998078962521404"/>
    <n v="81.332925049184993"/>
    <n v="7.5362747382238799"/>
    <n v="1.33474003992301"/>
    <n v="15.6023249193798"/>
    <n v="262.12523320901801"/>
    <n v="9.3346632354233403"/>
    <n v="7.9832688416909798"/>
    <n v="207.12712810666201"/>
    <n v="2384.83534731799"/>
    <n v="64.088619314151899"/>
    <n v="38.913647551110202"/>
    <n v="93.744266120918795"/>
    <n v="874.58270501413699"/>
    <n v="0"/>
    <n v="0"/>
    <n v="57.530753067785596"/>
    <n v="715.58370393484097"/>
  </r>
  <r>
    <s v="100"/>
    <x v="10"/>
    <s v="Offentlig sektor"/>
    <s v="2008"/>
    <x v="3"/>
    <n v="97.239032226509494"/>
    <n v="95.477530481095599"/>
    <n v="16.5923872807486"/>
    <n v="1.6674219822998999"/>
    <n v="15.8947219675089"/>
    <n v="278.68430560356302"/>
    <n v="14.0076898723371"/>
    <n v="7.7935118698141901"/>
    <n v="188.797730371847"/>
    <n v="2154.0529086155798"/>
    <n v="69.671535972503193"/>
    <n v="43.710760993855999"/>
    <n v="100.093440203314"/>
    <n v="874.58270501413699"/>
    <n v="0"/>
    <n v="0"/>
    <n v="58.716645061101801"/>
    <n v="686.35794598448194"/>
  </r>
  <r>
    <s v="100"/>
    <x v="10"/>
    <s v="Offentlig sektor"/>
    <s v="2009"/>
    <x v="4"/>
    <n v="96.027610215107302"/>
    <n v="93.9415172432535"/>
    <n v="37.715575208441003"/>
    <n v="2.42309574565579"/>
    <n v="18.106518192634901"/>
    <n v="262.91923727788401"/>
    <n v="15.3367707805797"/>
    <n v="7.7094080414619901"/>
    <n v="170.94338290051101"/>
    <n v="2018.38211207631"/>
    <n v="78.259705620509905"/>
    <n v="52.6257974862853"/>
    <n v="107.955211112673"/>
    <n v="936.99008986126398"/>
    <n v="0"/>
    <n v="0"/>
    <n v="60.562745508385603"/>
    <n v="643.25217296207302"/>
  </r>
  <r>
    <s v="100"/>
    <x v="10"/>
    <s v="Offentlig sektor"/>
    <s v="2009"/>
    <x v="5"/>
    <n v="79.926328520801107"/>
    <n v="78.102393673432303"/>
    <n v="17.446465554590901"/>
    <n v="1.65375297135046"/>
    <n v="16.025007860700502"/>
    <n v="253.011464998881"/>
    <n v="8.619642459944"/>
    <n v="7.73983386617493"/>
    <n v="190.34693759690001"/>
    <n v="2266.2586961034099"/>
    <n v="71.049355304450401"/>
    <n v="43.956864622352398"/>
    <n v="102.82012716864701"/>
    <n v="936.99008986126398"/>
    <n v="0"/>
    <n v="0"/>
    <n v="69.457857808727894"/>
    <n v="719.95734772370702"/>
  </r>
  <r>
    <s v="100"/>
    <x v="10"/>
    <s v="Offentlig sektor"/>
    <s v="2009"/>
    <x v="6"/>
    <n v="81.239234299453301"/>
    <n v="79.468732700019999"/>
    <n v="11.311609398599501"/>
    <n v="1.48761691634275"/>
    <n v="15.689036669331299"/>
    <n v="250.25388094056501"/>
    <n v="8.1041774996401994"/>
    <n v="7.8476149001998996"/>
    <n v="194.90391735714999"/>
    <n v="2325.4906961861402"/>
    <n v="68.111633601766201"/>
    <n v="41.227918823316898"/>
    <n v="99.741426483782902"/>
    <n v="936.99008986126398"/>
    <n v="0"/>
    <n v="0"/>
    <n v="71.941430944665697"/>
    <n v="732.49249930147801"/>
  </r>
  <r>
    <s v="100"/>
    <x v="10"/>
    <s v="Offentlig sektor"/>
    <s v="2009"/>
    <x v="7"/>
    <n v="95.645854105941496"/>
    <n v="93.5992353423689"/>
    <n v="32.957697524835503"/>
    <n v="2.3048052427196302"/>
    <n v="17.816260156806301"/>
    <n v="274.83667628316903"/>
    <n v="14.485019965305099"/>
    <n v="7.9783997305609997"/>
    <n v="176.20999095811101"/>
    <n v="2077.2443496432502"/>
    <n v="79.194229655334496"/>
    <n v="51.2966192149186"/>
    <n v="111.66078963579901"/>
    <n v="936.99008986126398"/>
    <n v="0"/>
    <n v="0"/>
    <n v="75.0410552997689"/>
    <n v="694.12455165716096"/>
  </r>
  <r>
    <s v="100"/>
    <x v="10"/>
    <s v="Offentlig sektor"/>
    <s v="2010"/>
    <x v="8"/>
    <n v="106.459874417341"/>
    <n v="104.473079157331"/>
    <n v="30.501727878744902"/>
    <n v="2.21680558854748"/>
    <n v="17.614370229100398"/>
    <n v="261.97951153712302"/>
    <n v="15.4026706407251"/>
    <n v="6.90416642647609"/>
    <n v="160.22297855739501"/>
    <n v="1981.5452420736301"/>
    <n v="76.896430216141795"/>
    <n v="51.456778640935902"/>
    <n v="106.23843332169901"/>
    <n v="906.13941263031995"/>
    <n v="0"/>
    <n v="0"/>
    <n v="88.946772651005602"/>
    <n v="665.20533512039697"/>
  </r>
  <r>
    <s v="100"/>
    <x v="10"/>
    <s v="Offentlig sektor"/>
    <s v="2010"/>
    <x v="9"/>
    <n v="79.168543875836903"/>
    <n v="77.447685045540396"/>
    <n v="15.7130620384319"/>
    <n v="1.50819658601461"/>
    <n v="14.8231186561566"/>
    <n v="245.689650117849"/>
    <n v="6.8350957684435798"/>
    <n v="6.7546200590076699"/>
    <n v="174.36781956775201"/>
    <n v="2189.1753918310701"/>
    <n v="69.906158619106904"/>
    <n v="43.362445536975798"/>
    <n v="100.94983259478001"/>
    <n v="906.13941263031995"/>
    <n v="0"/>
    <n v="0"/>
    <n v="103.077048928916"/>
    <n v="731.791419331778"/>
  </r>
  <r>
    <s v="100"/>
    <x v="10"/>
    <s v="Offentlig sektor"/>
    <s v="2010"/>
    <x v="10"/>
    <n v="79.483626960847104"/>
    <n v="77.788380519315197"/>
    <n v="11.2143415440841"/>
    <n v="1.4271954107267399"/>
    <n v="14.6750087521065"/>
    <n v="245.077385006996"/>
    <n v="6.9495217887816203"/>
    <n v="6.92233102626827"/>
    <n v="182.16043176375601"/>
    <n v="2294.0843817459599"/>
    <n v="67.807659006606997"/>
    <n v="41.233025157389399"/>
    <n v="99.002603792352502"/>
    <n v="906.13941263031995"/>
    <n v="0"/>
    <n v="0"/>
    <n v="106.07642310503699"/>
    <n v="753.74791697712999"/>
  </r>
  <r>
    <s v="100"/>
    <x v="10"/>
    <s v="Offentlig sektor"/>
    <s v="2010"/>
    <x v="11"/>
    <n v="107.864626514992"/>
    <n v="105.883433680099"/>
    <n v="28.699404841868098"/>
    <n v="2.20095633211788"/>
    <n v="17.564285508999301"/>
    <n v="282.785591527012"/>
    <n v="14.6399399191024"/>
    <n v="7.2494107278705897"/>
    <n v="166.75790249686699"/>
    <n v="2059.6837824106201"/>
    <n v="80.008185113479897"/>
    <n v="51.344303685183299"/>
    <n v="113.238985034509"/>
    <n v="906.13941263031995"/>
    <n v="0"/>
    <n v="0"/>
    <n v="115.690967305131"/>
    <n v="738.67045757212895"/>
  </r>
  <r>
    <s v="100"/>
    <x v="10"/>
    <s v="Offentlig sektor"/>
    <s v="2011"/>
    <x v="12"/>
    <n v="90.866783628327397"/>
    <n v="88.763435898265001"/>
    <n v="35.393384300961202"/>
    <n v="2.3866199255005101"/>
    <n v="21.405637288522499"/>
    <n v="252.750341483162"/>
    <n v="12.632896166948701"/>
    <n v="6.1193546458019004"/>
    <n v="145.40769551136501"/>
    <n v="1960.3181174431199"/>
    <n v="78.637842684697205"/>
    <n v="48.458726128095698"/>
    <n v="114.03258627311401"/>
    <n v="871.535605726011"/>
    <n v="0"/>
    <n v="0"/>
    <n v="108.032269985547"/>
    <n v="665.78512131314994"/>
  </r>
  <r>
    <s v="100"/>
    <x v="10"/>
    <s v="Offentlig sektor"/>
    <s v="2011"/>
    <x v="13"/>
    <n v="73.781285444618803"/>
    <n v="72.040022304367298"/>
    <n v="17.636279423669201"/>
    <n v="1.6083557862237099"/>
    <n v="15.8397589705786"/>
    <n v="241.77305863897999"/>
    <n v="6.5772103012230501"/>
    <n v="6.0601319056185501"/>
    <n v="162.61613543977199"/>
    <n v="2208.6399361579302"/>
    <n v="73.376169814887604"/>
    <n v="41.420081833856301"/>
    <n v="111.171049472704"/>
    <n v="871.535605726011"/>
    <n v="0"/>
    <n v="0"/>
    <n v="125.510962676099"/>
    <n v="736.98161150661997"/>
  </r>
  <r>
    <s v="100"/>
    <x v="10"/>
    <s v="Offentlig sektor"/>
    <s v="2011"/>
    <x v="14"/>
    <n v="76.164157950269995"/>
    <n v="74.462956835163098"/>
    <n v="13.263051979634"/>
    <n v="1.5287500038833399"/>
    <n v="15.1623842268493"/>
    <n v="240.559261310745"/>
    <n v="7.0827555215220697"/>
    <n v="6.0733244848239698"/>
    <n v="164.71063949885101"/>
    <n v="2236.97102576514"/>
    <n v="71.544382499161102"/>
    <n v="39.715418431023402"/>
    <n v="109.25785950183401"/>
    <n v="871.535605726011"/>
    <n v="0"/>
    <n v="0"/>
    <n v="128.06775286999101"/>
    <n v="743.91908943681597"/>
  </r>
  <r>
    <s v="100"/>
    <x v="10"/>
    <s v="Offentlig sektor"/>
    <s v="2011"/>
    <x v="15"/>
    <n v="84.135807816421305"/>
    <n v="82.206813533266597"/>
    <n v="27.061416846873101"/>
    <n v="2.0437402628003101"/>
    <n v="18.423839563807899"/>
    <n v="253.57434582542501"/>
    <n v="10.1330698744401"/>
    <n v="6.1093096221520096"/>
    <n v="146.09864593888801"/>
    <n v="1968.89524241192"/>
    <n v="77.383426141026504"/>
    <n v="45.245882739208703"/>
    <n v="115.25321748542601"/>
    <n v="871.535605726011"/>
    <n v="0"/>
    <n v="0"/>
    <n v="126.814431231117"/>
    <n v="711.52967670762905"/>
  </r>
  <r>
    <s v="100"/>
    <x v="10"/>
    <s v="Offentlig sektor"/>
    <s v="2012"/>
    <x v="16"/>
    <n v="88.048240564409696"/>
    <n v="86.1198638173002"/>
    <n v="29.916185610496999"/>
    <n v="2.2506864899774102"/>
    <n v="17.2120116873512"/>
    <n v="248.42059846846701"/>
    <n v="11.8930506083223"/>
    <n v="5.35622119550042"/>
    <n v="133.639325248191"/>
    <n v="1970.72594729456"/>
    <n v="76.122876250664504"/>
    <n v="48.152552194754001"/>
    <n v="108.65747210647901"/>
    <n v="850.00850001964898"/>
    <n v="0"/>
    <n v="0"/>
    <n v="87.571757242963997"/>
    <n v="668.97854319707903"/>
  </r>
  <r>
    <s v="100"/>
    <x v="10"/>
    <s v="Offentlig sektor"/>
    <s v="2012"/>
    <x v="17"/>
    <n v="76.653103000614294"/>
    <n v="74.939424068056795"/>
    <n v="17.4390590187326"/>
    <n v="1.75388673892077"/>
    <n v="14.2460873829971"/>
    <n v="237.30191619531499"/>
    <n v="7.87882439443705"/>
    <n v="5.15647170155653"/>
    <n v="142.53609819344999"/>
    <n v="2141.4929612009"/>
    <n v="70.053273677690996"/>
    <n v="41.658602123658"/>
    <n v="103.345407418357"/>
    <n v="850.00850001964898"/>
    <n v="0"/>
    <n v="0"/>
    <n v="103.708987010076"/>
    <n v="703.88990525664997"/>
  </r>
  <r>
    <s v="100"/>
    <x v="10"/>
    <s v="Offentlig sektor"/>
    <s v="2012"/>
    <x v="18"/>
    <n v="81.445853032203601"/>
    <n v="79.758280956019803"/>
    <n v="12.645330051327599"/>
    <n v="1.70749114482931"/>
    <n v="13.7528008137272"/>
    <n v="236.97210212924"/>
    <n v="9.2122355589261495"/>
    <n v="5.1236332665876896"/>
    <n v="146.212349183165"/>
    <n v="2203.63373005727"/>
    <n v="67.549869000537001"/>
    <n v="39.3893975677694"/>
    <n v="100.663169566683"/>
    <n v="850.00850001964898"/>
    <n v="0"/>
    <n v="0"/>
    <n v="109.559322056292"/>
    <n v="707.81946134669499"/>
  </r>
  <r>
    <s v="100"/>
    <x v="10"/>
    <s v="Offentlig sektor"/>
    <s v="2012"/>
    <x v="19"/>
    <n v="93.700611852330894"/>
    <n v="91.776014882505606"/>
    <n v="28.291505591126501"/>
    <n v="2.2708454483125"/>
    <n v="16.886229500099599"/>
    <n v="257.579255431805"/>
    <n v="12.871490940369201"/>
    <n v="5.3351146375166003"/>
    <n v="134.34384780485101"/>
    <n v="1979.72298299473"/>
    <n v="76.414803436955907"/>
    <n v="47.271098023880903"/>
    <n v="110.396468411665"/>
    <n v="850.00850001964898"/>
    <n v="0"/>
    <n v="0"/>
    <n v="110.643759218287"/>
    <n v="688.28327031681795"/>
  </r>
  <r>
    <s v="100"/>
    <x v="10"/>
    <s v="Offentlig sektor"/>
    <s v="2013"/>
    <x v="20"/>
    <n v="78.002395050608698"/>
    <n v="76.097426742138893"/>
    <n v="33.008946397143902"/>
    <n v="2.4171397309674298"/>
    <n v="16.0966922087188"/>
    <n v="239.02447457228601"/>
    <n v="9.0945345389223409"/>
    <n v="4.6501387038133197"/>
    <n v="115.099349667308"/>
    <n v="1895.3202411366001"/>
    <n v="78.142121671185805"/>
    <n v="46.350579985458502"/>
    <n v="115.53274710351199"/>
    <n v="813.71889791932495"/>
    <n v="0"/>
    <n v="0"/>
    <n v="91.920615955846699"/>
    <n v="635.81068006285398"/>
  </r>
  <r>
    <s v="100"/>
    <x v="10"/>
    <s v="Offentlig sektor"/>
    <s v="2013"/>
    <x v="21"/>
    <n v="69.256641600029099"/>
    <n v="67.587883435050401"/>
    <n v="16.846793815721"/>
    <n v="1.8481560171873801"/>
    <n v="13.0456400894555"/>
    <n v="235.67342952769499"/>
    <n v="5.6320077356794904"/>
    <n v="4.3895032599517698"/>
    <n v="128.142164398642"/>
    <n v="2136.36714930167"/>
    <n v="74.448807211531204"/>
    <n v="40.5274962534737"/>
    <n v="114.629343676261"/>
    <n v="813.71889791932495"/>
    <n v="0"/>
    <n v="0"/>
    <n v="103.926405904666"/>
    <n v="697.92961767287898"/>
  </r>
  <r>
    <s v="100"/>
    <x v="10"/>
    <s v="Offentlig sektor"/>
    <s v="2013"/>
    <x v="22"/>
    <n v="69.3207295181615"/>
    <n v="67.699536659726604"/>
    <n v="12.482495860247001"/>
    <n v="1.7287935904285201"/>
    <n v="12.4765592518576"/>
    <n v="232.79250712024501"/>
    <n v="5.6336786825027101"/>
    <n v="4.3274881282853803"/>
    <n v="132.84929650011799"/>
    <n v="2219.9062713476801"/>
    <n v="72.616460987010498"/>
    <n v="38.842246707538202"/>
    <n v="112.690015474321"/>
    <n v="813.71889791932495"/>
    <n v="0"/>
    <n v="0"/>
    <n v="106.469817211041"/>
    <n v="704.02327463245103"/>
  </r>
  <r>
    <s v="100"/>
    <x v="10"/>
    <s v="Offentlig sektor"/>
    <s v="2013"/>
    <x v="23"/>
    <n v="72.401553644645105"/>
    <n v="70.6287380343949"/>
    <n v="25.034177092597002"/>
    <n v="2.1297805197117401"/>
    <n v="14.096602664546801"/>
    <n v="238.51999223018501"/>
    <n v="7.4141986866094403"/>
    <n v="4.3822182976172304"/>
    <n v="116.855162617177"/>
    <n v="1931.2263318651901"/>
    <n v="76.649148100589798"/>
    <n v="43.214590091396303"/>
    <n v="116.135385371553"/>
    <n v="813.71889791932495"/>
    <n v="0"/>
    <n v="0"/>
    <n v="109.698537145858"/>
    <n v="666.78640312257198"/>
  </r>
  <r>
    <s v="100"/>
    <x v="10"/>
    <s v="Offentlig sektor"/>
    <s v="2014"/>
    <x v="24"/>
    <n v="71.586012437626096"/>
    <n v="69.782545504590004"/>
    <n v="22.895413946009299"/>
    <n v="2.08600490343653"/>
    <n v="18.238837260996199"/>
    <n v="221.405159681664"/>
    <n v="7.3379518314746797"/>
    <n v="4.0179431949801403"/>
    <n v="101.932102934214"/>
    <n v="1830.91663340232"/>
    <n v="67.2766846022691"/>
    <n v="39.327481262985998"/>
    <n v="100.057480953891"/>
    <n v="739.98819031753806"/>
    <n v="0"/>
    <n v="0"/>
    <n v="105.535581703606"/>
    <n v="598.61087940057905"/>
  </r>
  <r>
    <s v="100"/>
    <x v="10"/>
    <s v="Offentlig sektor"/>
    <s v="2014"/>
    <x v="25"/>
    <n v="63.0656906887844"/>
    <n v="61.488642723347198"/>
    <n v="14.882682067274899"/>
    <n v="1.7299085951822999"/>
    <n v="13.5226427641563"/>
    <n v="223.97842347605899"/>
    <n v="4.4696446308069699"/>
    <n v="4.0114789611947499"/>
    <n v="117.051830167926"/>
    <n v="2135.2086192575598"/>
    <n v="67.187099811372605"/>
    <n v="36.999322231913901"/>
    <n v="102.76964945816199"/>
    <n v="739.98819031753806"/>
    <n v="0"/>
    <n v="0"/>
    <n v="120.57771825496501"/>
    <n v="665.00570344620303"/>
  </r>
  <r>
    <s v="100"/>
    <x v="10"/>
    <s v="Offentlig sektor"/>
    <s v="2014"/>
    <x v="26"/>
    <n v="66.532237342881601"/>
    <n v="64.980241084504399"/>
    <n v="11.7932616457622"/>
    <n v="1.6993753473662201"/>
    <n v="12.9169143217004"/>
    <n v="224.2363827787"/>
    <n v="5.1315498295428803"/>
    <n v="4.0696245402576903"/>
    <n v="120.49891086485501"/>
    <n v="2203.6286034438699"/>
    <n v="66.003924811265406"/>
    <n v="35.979162121177097"/>
    <n v="101.446074443648"/>
    <n v="739.98819031753806"/>
    <n v="0"/>
    <n v="0"/>
    <n v="121.887443841533"/>
    <n v="672.89065358973505"/>
  </r>
  <r>
    <s v="100"/>
    <x v="10"/>
    <s v="Offentlig sektor"/>
    <s v="2014"/>
    <x v="27"/>
    <n v="68.538534728623503"/>
    <n v="66.803549980647304"/>
    <n v="20.762311176394"/>
    <n v="2.0181035881599101"/>
    <n v="16.435682385581199"/>
    <n v="232.34356385506601"/>
    <n v="6.1288243595265097"/>
    <n v="3.98935729800864"/>
    <n v="106.926139783282"/>
    <n v="1927.063734608"/>
    <n v="69.845837681160106"/>
    <n v="39.245681928805404"/>
    <n v="105.815932424957"/>
    <n v="739.98819031753806"/>
    <n v="0"/>
    <n v="0"/>
    <n v="117.947634786235"/>
    <n v="647.17499934534305"/>
  </r>
  <r>
    <s v="100"/>
    <x v="10"/>
    <s v="Offentlig sektor"/>
    <s v="2015"/>
    <x v="28"/>
    <n v="65.847606543992697"/>
    <n v="64.128804730381702"/>
    <n v="23.913823419485599"/>
    <n v="2.1522603662278401"/>
    <n v="17.613081659735101"/>
    <n v="213.53534861143001"/>
    <n v="6.4640102980726999"/>
    <n v="3.81534610491074"/>
    <n v="96.125827255243905"/>
    <n v="1821.23339332261"/>
    <n v="67.174930447495498"/>
    <n v="38.498846082168299"/>
    <n v="100.820011996858"/>
    <n v="655.28653008801803"/>
    <n v="0"/>
    <n v="0"/>
    <n v="122.56315781057199"/>
    <n v="585.05079855034899"/>
  </r>
  <r>
    <s v="100"/>
    <x v="10"/>
    <s v="Offentlig sektor"/>
    <s v="2015"/>
    <x v="29"/>
    <n v="64.193812296953894"/>
    <n v="62.657512388969998"/>
    <n v="17.100312228421199"/>
    <n v="1.8749059098085701"/>
    <n v="13.720118278449"/>
    <n v="214.865128827251"/>
    <n v="5.0150267409844203"/>
    <n v="3.8759693771013999"/>
    <n v="109.473350951825"/>
    <n v="2108.1813843555701"/>
    <n v="66.193189968775101"/>
    <n v="36.067331340691602"/>
    <n v="101.696373649968"/>
    <n v="655.28653008801803"/>
    <n v="0"/>
    <n v="0"/>
    <n v="144.19267250401199"/>
    <n v="640.776335378059"/>
  </r>
  <r>
    <s v="100"/>
    <x v="10"/>
    <s v="Offentlig sektor"/>
    <s v="2015"/>
    <x v="30"/>
    <n v="65.685292990292297"/>
    <n v="64.224865256928794"/>
    <n v="14.409511628857"/>
    <n v="1.74865644516719"/>
    <n v="12.2052587609334"/>
    <n v="210.25806153108201"/>
    <n v="5.1558742034272704"/>
    <n v="3.8227116534246202"/>
    <n v="114.673917393469"/>
    <n v="2223.3293546382802"/>
    <n v="64.181803675313304"/>
    <n v="34.583797357915898"/>
    <n v="99.122849158097196"/>
    <n v="655.28653008801803"/>
    <n v="0"/>
    <n v="0"/>
    <n v="158.54411588904301"/>
    <n v="646.59262853467203"/>
  </r>
  <r>
    <s v="100"/>
    <x v="10"/>
    <s v="Offentlig sektor"/>
    <s v="2015"/>
    <x v="31"/>
    <n v="68.091919873931502"/>
    <n v="66.410693776648898"/>
    <n v="22.4454732445666"/>
    <n v="2.1256417018485898"/>
    <n v="16.5230184358801"/>
    <n v="222.04838802662701"/>
    <n v="6.3943156810970398"/>
    <n v="3.9295202234564801"/>
    <n v="102.915770566872"/>
    <n v="1961.3315536002799"/>
    <n v="68.510204563196595"/>
    <n v="38.128494174502102"/>
    <n v="104.227796126633"/>
    <n v="655.28653008801803"/>
    <n v="0"/>
    <n v="0"/>
    <n v="145.63965406015299"/>
    <n v="626.81524882973497"/>
  </r>
  <r>
    <s v="100"/>
    <x v="10"/>
    <s v="Offentlig sektor"/>
    <s v="2016"/>
    <x v="32"/>
    <n v="66.108547619157306"/>
    <n v="64.2646072267747"/>
    <n v="42.5667771134123"/>
    <n v="2.82364570868305"/>
    <n v="18.641234034330498"/>
    <n v="209.86999942210801"/>
    <n v="8.4435499337116795"/>
    <n v="4.6077070559437798"/>
    <n v="101.190704647381"/>
    <n v="1960.1050747609499"/>
    <n v="74.698465559432805"/>
    <n v="46.756139183740402"/>
    <n v="107.233488582409"/>
    <n v="573.71972662035205"/>
    <n v="0"/>
    <n v="0"/>
    <n v="156.97189093731001"/>
    <n v="560.90222670026697"/>
  </r>
  <r>
    <s v="100"/>
    <x v="10"/>
    <s v="Offentlig sektor"/>
    <s v="2016"/>
    <x v="33"/>
    <n v="61.507264265560401"/>
    <n v="59.998936745787297"/>
    <n v="24.3350654730225"/>
    <n v="2.1422762977382601"/>
    <n v="13.1037347947165"/>
    <n v="205.689457231635"/>
    <n v="5.3052107613490804"/>
    <n v="4.2007801296734604"/>
    <n v="110.495090820812"/>
    <n v="2183.8392673266599"/>
    <n v="70.220864880201503"/>
    <n v="39.947753199869098"/>
    <n v="105.83365864691299"/>
    <n v="573.71972662035205"/>
    <n v="0"/>
    <n v="0"/>
    <n v="177.172459321134"/>
    <n v="622.10549291989105"/>
  </r>
  <r>
    <s v="100"/>
    <x v="10"/>
    <s v="Offentlig sektor"/>
    <s v="2016"/>
    <x v="34"/>
    <n v="62.3761758274402"/>
    <n v="60.966378058534502"/>
    <n v="18.047423003849801"/>
    <n v="1.9525585911393499"/>
    <n v="11.380357701195701"/>
    <n v="204.071313317342"/>
    <n v="4.9580670130778497"/>
    <n v="3.9243226060319798"/>
    <n v="113.15752772149899"/>
    <n v="2244.46938999346"/>
    <n v="68.586252869404305"/>
    <n v="37.793994316060001"/>
    <n v="104.912248618118"/>
    <n v="573.71972662035205"/>
    <n v="0"/>
    <n v="0"/>
    <n v="174.556418214453"/>
    <n v="631.43928867069701"/>
  </r>
  <r>
    <s v="100"/>
    <x v="10"/>
    <s v="Offentlig sektor"/>
    <s v="2016"/>
    <x v="35"/>
    <n v="67.647685330636406"/>
    <n v="65.891867034259207"/>
    <n v="38.213974438212396"/>
    <n v="2.7154977098082198"/>
    <n v="16.517559880630898"/>
    <n v="222.31826714754399"/>
    <n v="7.50684694440241"/>
    <n v="4.2443866829683703"/>
    <n v="103.41966682586001"/>
    <n v="1999.65482995456"/>
    <n v="76.8161294844531"/>
    <n v="45.437081239722701"/>
    <n v="113.525197812504"/>
    <n v="573.71972662035205"/>
    <n v="0"/>
    <n v="0"/>
    <n v="186.239763276936"/>
    <n v="599.35913424656496"/>
  </r>
  <r>
    <s v="100"/>
    <x v="10"/>
    <s v="Offentlig sektor"/>
    <s v="2017"/>
    <x v="36"/>
    <n v="62.944286118442903"/>
    <n v="61.4321342570179"/>
    <n v="45.153504963133003"/>
    <n v="2.8503676377239699"/>
    <n v="9.8928391908407303"/>
    <n v="199.13684070864201"/>
    <n v="9.0755688948453592"/>
    <n v="4.5497458934593196"/>
    <n v="96.611393810352496"/>
    <n v="1936.9494254834301"/>
    <n v="75.515383217147601"/>
    <n v="46.762729853423899"/>
    <n v="109.05029743579701"/>
    <n v="479.80494008465598"/>
    <n v="0"/>
    <n v="0"/>
    <n v="193.096818426228"/>
    <n v="536.28734608164302"/>
  </r>
  <r>
    <s v="100"/>
    <x v="10"/>
    <s v="Offentlig sektor"/>
    <s v="2017"/>
    <x v="37"/>
    <n v="58.921532950169102"/>
    <n v="57.574970198636201"/>
    <n v="28.091606011000302"/>
    <n v="2.2876905796626898"/>
    <n v="9.3042788513442005"/>
    <n v="195.423782616951"/>
    <n v="5.0139009040003204"/>
    <n v="4.0615222485356401"/>
    <n v="107.39252554839"/>
    <n v="2199.9661298555902"/>
    <n v="71.380430524954903"/>
    <n v="40.409179548572901"/>
    <n v="107.814529469573"/>
    <n v="479.80494008465598"/>
    <n v="0"/>
    <n v="0"/>
    <n v="206.472743851063"/>
    <n v="598.87505357442706"/>
  </r>
  <r>
    <s v="100"/>
    <x v="10"/>
    <s v="Offentlig sektor"/>
    <s v="2017"/>
    <x v="38"/>
    <n v="59.797998234637298"/>
    <n v="58.527910964453099"/>
    <n v="21.559080632367799"/>
    <n v="2.0540434850767801"/>
    <n v="8.7843145197950996"/>
    <n v="189.21758045211499"/>
    <n v="4.4152130956404703"/>
    <n v="3.67890327055223"/>
    <n v="109.59922008730101"/>
    <n v="2258.3999403427702"/>
    <n v="68.301269763428905"/>
    <n v="37.598057549935902"/>
    <n v="104.520696707018"/>
    <n v="479.80494008465598"/>
    <n v="0"/>
    <n v="0"/>
    <n v="210.19033844560599"/>
    <n v="603.37077760390298"/>
  </r>
  <r>
    <s v="100"/>
    <x v="10"/>
    <s v="Offentlig sektor"/>
    <s v="2017"/>
    <x v="39"/>
    <n v="62.062661607533101"/>
    <n v="60.609351400534003"/>
    <n v="41.430960978346597"/>
    <n v="2.71015845861145"/>
    <n v="9.1183312636582396"/>
    <n v="201.58874599987701"/>
    <n v="7.8159335009462598"/>
    <n v="4.0054586239729302"/>
    <n v="100.425110740387"/>
    <n v="2015.1190186260301"/>
    <n v="75.551373951032105"/>
    <n v="44.9316357485487"/>
    <n v="111.39062549034"/>
    <n v="479.80494008465598"/>
    <n v="0"/>
    <n v="0"/>
    <n v="227.90063372464999"/>
    <n v="564.94692221136302"/>
  </r>
  <r>
    <s v="100"/>
    <x v="10"/>
    <s v="Offentlig sektor"/>
    <s v="2018"/>
    <x v="40"/>
    <n v="59.790191659324599"/>
    <n v="58.397759446931097"/>
    <n v="45.290077708615101"/>
    <n v="2.8463702261357899"/>
    <n v="9.0832389697160494"/>
    <n v="181.335898712042"/>
    <n v="9.0254868070000693"/>
    <n v="4.1927815399835398"/>
    <n v="90.724489759714501"/>
    <n v="1892.16797012184"/>
    <n v="74.414424609720399"/>
    <n v="47.029820200466702"/>
    <n v="106.350594518714"/>
    <n v="383.813411315444"/>
    <n v="0"/>
    <n v="0"/>
    <n v="198.84695553263001"/>
    <n v="499.25191935691601"/>
  </r>
  <r>
    <s v="100"/>
    <x v="10"/>
    <s v="Offentlig sektor"/>
    <s v="2018"/>
    <x v="41"/>
    <n v="56.705400566492202"/>
    <n v="55.454384010902501"/>
    <n v="29.673249814296799"/>
    <n v="2.3460169265662101"/>
    <n v="8.7681663833616508"/>
    <n v="181.94388071690199"/>
    <n v="5.0166638119774598"/>
    <n v="3.9109456214276199"/>
    <n v="100.169748671379"/>
    <n v="2143.3997149369102"/>
    <n v="71.530968408317904"/>
    <n v="41.0295238939174"/>
    <n v="107.43100692084199"/>
    <n v="383.813411315444"/>
    <n v="0"/>
    <n v="0"/>
    <n v="230.01899263809599"/>
    <n v="572.96667858159799"/>
  </r>
  <r>
    <s v="100"/>
    <x v="10"/>
    <s v="Offentlig sektor"/>
    <s v="2018"/>
    <x v="42"/>
    <n v="58.470519928593397"/>
    <n v="57.275884435572799"/>
    <n v="21.975494807765401"/>
    <n v="2.1314022873604199"/>
    <n v="8.7857312698077301"/>
    <n v="178.211295464063"/>
    <n v="4.4443891586809601"/>
    <n v="3.83332335110169"/>
    <n v="105.12422020724701"/>
    <n v="2274.2781081667499"/>
    <n v="68.833129991787104"/>
    <n v="38.457256766545903"/>
    <n v="104.685196890993"/>
    <n v="383.813411315444"/>
    <n v="0"/>
    <n v="0"/>
    <n v="216.301338023368"/>
    <n v="589.88856941723395"/>
  </r>
  <r>
    <s v="100"/>
    <x v="10"/>
    <s v="Offentlig sektor"/>
    <s v="2018"/>
    <x v="43"/>
    <n v="59.986984683284902"/>
    <n v="58.620700592790399"/>
    <n v="40.965299428666803"/>
    <n v="2.7417061191033598"/>
    <n v="9.1399484863104892"/>
    <n v="187.14185422159301"/>
    <n v="7.8015428138057796"/>
    <n v="4.1395779240876101"/>
    <n v="96.333917786952597"/>
    <n v="2028.3861904422499"/>
    <n v="75.074329432899006"/>
    <n v="45.494542124636602"/>
    <n v="109.70335697922501"/>
    <n v="383.813411315444"/>
    <n v="0"/>
    <n v="0"/>
    <n v="223.718216444723"/>
    <n v="542.75446189482602"/>
  </r>
  <r>
    <s v="100"/>
    <x v="10"/>
    <s v="Offentlig sektor"/>
    <s v="2019"/>
    <x v="44"/>
    <n v="69.353610371199693"/>
    <n v="68.188794775973506"/>
    <n v="32.259169583040297"/>
    <n v="2.33119787292526"/>
    <n v="8.1146270690384696"/>
    <n v="163.180128143216"/>
    <n v="5.7820380488767897"/>
    <n v="3.9893832054946601"/>
    <n v="82.604906931906996"/>
    <n v="1823.7848417047901"/>
    <n v="66.562607054254102"/>
    <n v="40.673412469407303"/>
    <n v="96.921681161552897"/>
    <n v="319.83860096798099"/>
    <n v="0"/>
    <n v="0"/>
    <n v="208.62724575112199"/>
    <n v="499.15035288792802"/>
  </r>
  <r>
    <s v="100"/>
    <x v="10"/>
    <s v="Offentlig sektor"/>
    <s v="2019"/>
    <x v="45"/>
    <n v="61.410725560729702"/>
    <n v="60.305496116571597"/>
    <n v="24.190137982777198"/>
    <n v="2.10707204167249"/>
    <n v="8.1077411481021198"/>
    <n v="163.42306925234399"/>
    <n v="3.2770087550673699"/>
    <n v="3.8113411603774998"/>
    <n v="93.113300279504699"/>
    <n v="2094.5133242176898"/>
    <n v="66.781673458342794"/>
    <n v="37.775870562226103"/>
    <n v="100.98713010180001"/>
    <n v="319.83860096798099"/>
    <n v="0"/>
    <n v="0"/>
    <n v="240.83809628834399"/>
    <n v="572.82861170940203"/>
  </r>
  <r>
    <s v="100"/>
    <x v="10"/>
    <s v="Offentlig sektor"/>
    <s v="2019"/>
    <x v="46"/>
    <n v="61.118533669487398"/>
    <n v="60.0426772033383"/>
    <n v="19.145569958727201"/>
    <n v="1.9833519972073499"/>
    <n v="8.2296280686116692"/>
    <n v="160.45781220019299"/>
    <n v="2.9743638037864599"/>
    <n v="3.77480221023841"/>
    <n v="98.329573280409704"/>
    <n v="2232.4708487748198"/>
    <n v="65.309039806864206"/>
    <n v="36.370021627413998"/>
    <n v="99.492672926791997"/>
    <n v="319.83860096798099"/>
    <n v="0"/>
    <n v="0"/>
    <n v="223.65139917075101"/>
    <n v="589.68018099293397"/>
  </r>
  <r>
    <s v="100"/>
    <x v="10"/>
    <s v="Offentlig sektor"/>
    <s v="2019"/>
    <x v="47"/>
    <n v="66.3190053792908"/>
    <n v="65.154493039672204"/>
    <n v="30.2617342771482"/>
    <n v="2.3162415843711202"/>
    <n v="8.2453470997235705"/>
    <n v="167.30799477932899"/>
    <n v="5.02580775430663"/>
    <n v="3.94928438997455"/>
    <n v="88.423361535497307"/>
    <n v="1965.45744662634"/>
    <n v="68.192654850858105"/>
    <n v="40.159760524790997"/>
    <n v="101.143124668526"/>
    <n v="319.83860096798099"/>
    <n v="0"/>
    <n v="0"/>
    <n v="229.63946661293599"/>
    <n v="542.65200234106703"/>
  </r>
  <r>
    <s v="100"/>
    <x v="10"/>
    <s v="Offentlig sektor"/>
    <s v="2020"/>
    <x v="48"/>
    <n v="68.277902631594102"/>
    <n v="67.144035621500194"/>
    <n v="32.922574204159197"/>
    <n v="2.35088815642326"/>
    <n v="8.47786250404112"/>
    <n v="156.37526211912299"/>
    <n v="5.6676082300924904"/>
    <n v="4.1688580852600197"/>
    <n v="82.426274002829004"/>
    <n v="1897.8915368702201"/>
    <n v="66.080086900512597"/>
    <n v="39.989398260956598"/>
    <n v="96.701464552520505"/>
    <n v="273.501498528578"/>
    <n v="0"/>
    <n v="0"/>
    <n v="226.49369982648099"/>
    <n v="487.04419884238803"/>
  </r>
  <r>
    <s v="100"/>
    <x v="10"/>
    <s v="Offentlig sektor"/>
    <s v="2020"/>
    <x v="49"/>
    <n v="55.7405710626388"/>
    <n v="54.744420781610998"/>
    <n v="22.9346500481366"/>
    <n v="1.9401864829662001"/>
    <n v="7.4464058754724602"/>
    <n v="139.28566685003901"/>
    <n v="3.1960335461593901"/>
    <n v="3.3935232725661999"/>
    <n v="84.035197189945904"/>
    <n v="1968.4066699099501"/>
    <n v="61.467585413192701"/>
    <n v="35.645666829417401"/>
    <n v="91.921388876482098"/>
    <n v="273.501498528578"/>
    <n v="0"/>
    <n v="0"/>
    <n v="225.887076333951"/>
    <n v="496.815927524823"/>
  </r>
  <r>
    <s v="100"/>
    <x v="10"/>
    <s v="Offentlig sektor"/>
    <s v="2020"/>
    <x v="50"/>
    <n v="57.626702187951501"/>
    <n v="56.6319436332967"/>
    <n v="19.064055048492101"/>
    <n v="1.9055318935552099"/>
    <n v="7.7246822976452796"/>
    <n v="142.59789710342201"/>
    <n v="2.9001999248931698"/>
    <n v="3.3112166481138599"/>
    <n v="95.2751141964075"/>
    <n v="2252.5642229328801"/>
    <n v="62.1930781432606"/>
    <n v="35.027275472660897"/>
    <n v="94.2922513336691"/>
    <n v="273.501498528578"/>
    <n v="0"/>
    <n v="0"/>
    <n v="223.60542737181299"/>
    <n v="543.36840470628499"/>
  </r>
  <r>
    <s v="100"/>
    <x v="10"/>
    <s v="Offentlig sektor"/>
    <s v="2020"/>
    <x v="51"/>
    <n v="63.470748822706497"/>
    <n v="62.374339401110497"/>
    <n v="27.5380367714714"/>
    <n v="2.3118079942945"/>
    <n v="7.50995730640697"/>
    <n v="155.90288148759601"/>
    <n v="4.9083872487368803"/>
    <n v="3.4977015712771502"/>
    <n v="81.040539182346194"/>
    <n v="1852.48050534852"/>
    <n v="67.079936111944505"/>
    <n v="39.054512820592798"/>
    <n v="100.04729948238401"/>
    <n v="273.501498528578"/>
    <n v="0"/>
    <n v="0"/>
    <n v="199.63981516526101"/>
    <n v="505.58992443233302"/>
  </r>
  <r>
    <s v="100"/>
    <x v="10"/>
    <s v="Offentlig sektor"/>
    <s v="2021"/>
    <x v="52"/>
    <n v="65.139701426819997"/>
    <n v="64.104915662757605"/>
    <n v="31.300112688836901"/>
    <n v="2.28090278130201"/>
    <n v="7.4328459844653496"/>
    <n v="140.351157967717"/>
    <n v="5.6737665114344402"/>
    <n v="3.5474097035715202"/>
    <n v="72.503205686036395"/>
    <n v="1702.95224302577"/>
    <n v="63.600729688877401"/>
    <n v="39.6523693907533"/>
    <n v="91.669171573776097"/>
    <n v="222.22683945231501"/>
    <n v="0"/>
    <n v="0"/>
    <n v="203.80191622662099"/>
    <n v="446.929215061234"/>
  </r>
  <r>
    <s v="100"/>
    <x v="10"/>
    <s v="Offentlig sektor"/>
    <s v="2021"/>
    <x v="53"/>
    <n v="57.788623467280999"/>
    <n v="56.804012561438398"/>
    <n v="21.4110777626715"/>
    <n v="2.09171323246037"/>
    <n v="7.4314307067229102"/>
    <n v="139.61938597953801"/>
    <n v="3.19351065187535"/>
    <n v="3.27574230226812"/>
    <n v="83.924592191129406"/>
    <n v="2020.1621510812399"/>
    <n v="64.312875148541295"/>
    <n v="37.016416265364803"/>
    <n v="96.494348762344401"/>
    <n v="222.22683945231501"/>
    <n v="0"/>
    <n v="0"/>
    <n v="203.92541923401899"/>
    <n v="525.48121607612904"/>
  </r>
  <r>
    <s v="100"/>
    <x v="10"/>
    <s v="Offentlig sektor"/>
    <s v="2021"/>
    <x v="54"/>
    <n v="57.536361083072102"/>
    <n v="56.590753866908301"/>
    <n v="19.465766960620101"/>
    <n v="1.93464451112467"/>
    <n v="7.5249850451224498"/>
    <n v="134.08829462255801"/>
    <n v="2.8682515622817402"/>
    <n v="3.1639089268685598"/>
    <n v="91.767896784322303"/>
    <n v="2237.7665585496102"/>
    <n v="62.023830192533502"/>
    <n v="35.5157567389357"/>
    <n v="93.325014482406502"/>
    <n v="222.22683945231501"/>
    <n v="0"/>
    <n v="0"/>
    <n v="228.423784675604"/>
    <n v="540.51883507022706"/>
  </r>
  <r>
    <s v="100"/>
    <x v="10"/>
    <s v="Offentlig sektor"/>
    <s v="2021"/>
    <x v="55"/>
    <n v="62.218826814780797"/>
    <n v="61.185796822190902"/>
    <n v="30.0777579469265"/>
    <n v="2.26009330801089"/>
    <n v="7.5670866612365799"/>
    <n v="142.44704832232901"/>
    <n v="4.9200619989436802"/>
    <n v="3.5267654001925499"/>
    <n v="79.848940199500007"/>
    <n v="1891.0814026765499"/>
    <n v="64.855368484410207"/>
    <n v="39.112826745465703"/>
    <n v="95.097827430435601"/>
    <n v="222.22683945231501"/>
    <n v="0"/>
    <n v="0"/>
    <n v="233.26751764479201"/>
    <n v="489.23418532672798"/>
  </r>
  <r>
    <s v="100"/>
    <x v="10"/>
    <s v="Offentlig sektor"/>
    <s v="2022"/>
    <x v="56"/>
    <n v="54.181452350243802"/>
    <n v="53.0040562706453"/>
    <n v="37.722616692159299"/>
    <n v="2.8545199922925"/>
    <n v="7.3825058372038299"/>
    <n v="130.87067311385499"/>
    <n v="5.1522354224630096"/>
    <n v="3.4020347902097301"/>
    <n v="73.051775640818093"/>
    <n v="1718.49869695185"/>
    <n v="64.381308866382994"/>
    <n v="41.813174771812598"/>
    <n v="90.710684827138905"/>
    <n v="222.22683945231501"/>
    <n v="0"/>
    <n v="0"/>
    <n v="217.54779074336301"/>
    <n v="428.14076057789401"/>
  </r>
  <r>
    <s v="100"/>
    <x v="10"/>
    <s v="Offentlig sektor"/>
    <s v="2022"/>
    <x v="57"/>
    <n v="46.976214209203"/>
    <n v="45.997154640699698"/>
    <n v="26.551691194264102"/>
    <n v="2.1107661850661299"/>
    <n v="7.3381575450537904"/>
    <n v="117.933184807497"/>
    <n v="2.9018187020649502"/>
    <n v="3.2569253575794299"/>
    <n v="79.778956437562798"/>
    <n v="1943.35897864191"/>
    <n v="58.439638921664098"/>
    <n v="36.281117593029499"/>
    <n v="84.490110557492102"/>
    <n v="222.22683945231501"/>
    <n v="0"/>
    <n v="0"/>
    <n v="242.492168317162"/>
    <n v="455.58208701810798"/>
  </r>
  <r>
    <s v="100"/>
    <x v="10"/>
    <s v="Offentlig sektor"/>
    <s v="2022"/>
    <x v="58"/>
    <n v="46.9461892520685"/>
    <n v="46.033953112466598"/>
    <n v="21.967092703493201"/>
    <n v="1.87675280672983"/>
    <n v="7.1663759864020999"/>
    <n v="114.816403028186"/>
    <n v="2.60577996776327"/>
    <n v="3.0909637737510001"/>
    <n v="83.533402054600799"/>
    <n v="2048.9809892511698"/>
    <n v="56.410759959973099"/>
    <n v="34.311475022216101"/>
    <n v="82.468528563747199"/>
    <n v="222.22683945231501"/>
    <n v="0"/>
    <n v="0"/>
    <n v="245.666020045344"/>
    <n v="468.47953555443098"/>
  </r>
  <r>
    <s v="100"/>
    <x v="10"/>
    <s v="Offentlig sektor"/>
    <s v="2022"/>
    <x v="59"/>
    <n v="51.672833327219699"/>
    <n v="50.540452645570902"/>
    <n v="34.528911453739298"/>
    <n v="2.64287082832913"/>
    <n v="7.7779212122249497"/>
    <n v="129.08195503721299"/>
    <n v="4.4749377956319201"/>
    <n v="3.6397119505918201"/>
    <n v="78.245161209073103"/>
    <n v="1866.92615654107"/>
    <n v="63.244041885142103"/>
    <n v="40.262199062380098"/>
    <n v="90.132612481331705"/>
    <n v="222.22683945231501"/>
    <n v="0"/>
    <n v="0"/>
    <n v="233.42366790938999"/>
    <n v="451.54646979075102"/>
  </r>
  <r>
    <s v="100"/>
    <x v="10"/>
    <s v="Offentlig sektor"/>
    <s v="2023"/>
    <x v="60"/>
    <n v="54.2993862998974"/>
    <n v="53.125474385738698"/>
    <n v="38.631194803074301"/>
    <n v="2.83239252858111"/>
    <n v="7.46749199590902"/>
    <n v="129.559135479427"/>
    <n v="5.1512419790736699"/>
    <n v="3.3854069887930698"/>
    <n v="75.654914705850402"/>
    <n v="1788.6158774191599"/>
    <n v="63.874769067608803"/>
    <n v="41.767870370008197"/>
    <n v="89.656462535658207"/>
    <n v="222.22683945231501"/>
    <n v="0"/>
    <n v="0"/>
    <n v="229.996597339164"/>
    <n v="429.78055182587798"/>
  </r>
  <r>
    <s v="101"/>
    <x v="11"/>
    <s v="Offentlig sektor"/>
    <s v="2008"/>
    <x v="0"/>
    <n v="21.708890715839701"/>
    <n v="20.909331132662501"/>
    <n v="14.950439317596"/>
    <n v="0.88608551377226297"/>
    <n v="10.8707606831662"/>
    <n v="67.351499455311099"/>
    <n v="2.5573538208990101"/>
    <n v="2.22193513591465"/>
    <n v="145.64393397492"/>
    <n v="1816.0342359311601"/>
    <n v="22.294320907372398"/>
    <n v="14.743145614343"/>
    <n v="30.911527666859001"/>
    <n v="260.36562289897802"/>
    <n v="0"/>
    <n v="0"/>
    <n v="7.8321778285116697"/>
    <n v="232.798112841679"/>
  </r>
  <r>
    <s v="101"/>
    <x v="11"/>
    <s v="Offentlig sektor"/>
    <s v="2008"/>
    <x v="1"/>
    <n v="22.444075293730101"/>
    <n v="21.697066407190601"/>
    <n v="6.9405978402335098"/>
    <n v="0.62292866815716197"/>
    <n v="11.4845416635292"/>
    <n v="67.450973802233307"/>
    <n v="1.44134929813365"/>
    <n v="2.20426144665602"/>
    <n v="162.72184702053099"/>
    <n v="2034.5998023864499"/>
    <n v="19.495582023873101"/>
    <n v="11.388905025462799"/>
    <n v="28.9196683145123"/>
    <n v="260.36562289897802"/>
    <n v="0"/>
    <n v="0"/>
    <n v="11.1359338616987"/>
    <n v="262.75073632125299"/>
  </r>
  <r>
    <s v="101"/>
    <x v="11"/>
    <s v="Offentlig sektor"/>
    <s v="2008"/>
    <x v="2"/>
    <n v="22.4961243612312"/>
    <n v="21.768104535578999"/>
    <n v="4.4829839255422996"/>
    <n v="0.53854781033134203"/>
    <n v="11.6049654648351"/>
    <n v="64.686786161892698"/>
    <n v="1.28892688844114"/>
    <n v="2.1937968115542099"/>
    <n v="166.442644493513"/>
    <n v="2085.75246014091"/>
    <n v="17.823538745297501"/>
    <n v="10.088006317447199"/>
    <n v="26.852433781486202"/>
    <n v="260.36562289897802"/>
    <n v="0"/>
    <n v="0"/>
    <n v="11.8771914718179"/>
    <n v="264.04633568982598"/>
  </r>
  <r>
    <s v="101"/>
    <x v="11"/>
    <s v="Offentlig sektor"/>
    <s v="2008"/>
    <x v="3"/>
    <n v="22.889834670836098"/>
    <n v="22.092051279869001"/>
    <n v="13.3144724136686"/>
    <n v="0.85366153946171097"/>
    <n v="11.114195003957001"/>
    <n v="70.409757835891796"/>
    <n v="2.6917284428755699"/>
    <n v="2.2638563337783402"/>
    <n v="150.70196682956799"/>
    <n v="1877.5121500565399"/>
    <n v="22.380965689895699"/>
    <n v="14.2616280766321"/>
    <n v="31.693378333849399"/>
    <n v="260.36562289897802"/>
    <n v="0"/>
    <n v="0"/>
    <n v="12.1448995305072"/>
    <n v="246.90630054071701"/>
  </r>
  <r>
    <s v="101"/>
    <x v="11"/>
    <s v="Offentlig sektor"/>
    <s v="2009"/>
    <x v="4"/>
    <n v="21.3874980377234"/>
    <n v="20.4397889192477"/>
    <n v="28.408866986647499"/>
    <n v="1.39690622782742"/>
    <n v="10.860321979231699"/>
    <n v="75.080586628238805"/>
    <n v="3.57651875773657"/>
    <n v="2.3275812174259101"/>
    <n v="136.68490422475799"/>
    <n v="1757.3403762524099"/>
    <n v="28.211071667944399"/>
    <n v="20.170677063845201"/>
    <n v="37.207428954206101"/>
    <n v="273.43995268298102"/>
    <n v="0"/>
    <n v="0"/>
    <n v="10.678234045470401"/>
    <n v="231.56802446004301"/>
  </r>
  <r>
    <s v="101"/>
    <x v="11"/>
    <s v="Offentlig sektor"/>
    <s v="2009"/>
    <x v="5"/>
    <n v="21.853267959650001"/>
    <n v="21.060624974741799"/>
    <n v="11.440342171683"/>
    <n v="0.78473759553562805"/>
    <n v="11.115984621724101"/>
    <n v="68.254097451873605"/>
    <n v="1.6194892960446501"/>
    <n v="2.0580569414064902"/>
    <n v="154.00617986015601"/>
    <n v="1991.5606641234201"/>
    <n v="21.4336252006397"/>
    <n v="13.195243818310299"/>
    <n v="30.949377074179701"/>
    <n v="273.43995268298102"/>
    <n v="0"/>
    <n v="0"/>
    <n v="12.4402491018659"/>
    <n v="263.01581779354598"/>
  </r>
  <r>
    <s v="101"/>
    <x v="11"/>
    <s v="Offentlig sektor"/>
    <s v="2009"/>
    <x v="6"/>
    <n v="22.261619686390301"/>
    <n v="21.516675658847198"/>
    <n v="6.3187665775925996"/>
    <n v="0.60314886156511005"/>
    <n v="11.131058090904601"/>
    <n v="65.433570598853606"/>
    <n v="1.1563731235065"/>
    <n v="1.9783163515412401"/>
    <n v="157.97136239887499"/>
    <n v="2046.5583744625301"/>
    <n v="19.101515012029701"/>
    <n v="10.9945240298306"/>
    <n v="28.5480931445795"/>
    <n v="273.43995268298102"/>
    <n v="0"/>
    <n v="0"/>
    <n v="12.667904441174301"/>
    <n v="268.86977213521698"/>
  </r>
  <r>
    <s v="101"/>
    <x v="11"/>
    <s v="Offentlig sektor"/>
    <s v="2009"/>
    <x v="7"/>
    <n v="22.155208285002299"/>
    <n v="21.2454845987025"/>
    <n v="23.934784011551699"/>
    <n v="1.24948954904281"/>
    <n v="10.898892968586599"/>
    <n v="76.301450337524003"/>
    <n v="3.1285044505198401"/>
    <n v="2.2820653905672299"/>
    <n v="140.69554597362301"/>
    <n v="1808.19103279623"/>
    <n v="27.197827990953598"/>
    <n v="18.556088369536699"/>
    <n v="36.981802635155198"/>
    <n v="273.43995268298102"/>
    <n v="0"/>
    <n v="0"/>
    <n v="12.994485291476799"/>
    <n v="247.10411050098301"/>
  </r>
  <r>
    <s v="101"/>
    <x v="11"/>
    <s v="Offentlig sektor"/>
    <s v="2010"/>
    <x v="8"/>
    <n v="21.888956166397499"/>
    <n v="21.055634008247701"/>
    <n v="21.457768696966699"/>
    <n v="1.13014442901029"/>
    <n v="10.512595264755699"/>
    <n v="69.188255215052195"/>
    <n v="3.0402866430914002"/>
    <n v="1.91400789231937"/>
    <n v="129.361672051971"/>
    <n v="1744.3533372793299"/>
    <n v="25.946121870092199"/>
    <n v="18.694168780271902"/>
    <n v="34.0398761792828"/>
    <n v="239.48121704886699"/>
    <n v="0"/>
    <n v="0"/>
    <n v="13.8499221301914"/>
    <n v="228.69674812114999"/>
  </r>
  <r>
    <s v="101"/>
    <x v="11"/>
    <s v="Offentlig sektor"/>
    <s v="2010"/>
    <x v="9"/>
    <n v="21.203609207533901"/>
    <n v="20.4975265128137"/>
    <n v="8.6969301359944495"/>
    <n v="0.66009650854994495"/>
    <n v="10.416996532342999"/>
    <n v="63.854528321708202"/>
    <n v="1.2627035265027899"/>
    <n v="1.6941069439916101"/>
    <n v="142.876812007528"/>
    <n v="1948.7539775774201"/>
    <n v="19.687750587092101"/>
    <n v="12.346650360990299"/>
    <n v="28.148503644836801"/>
    <n v="239.48121704886699"/>
    <n v="0"/>
    <n v="0"/>
    <n v="16.009440403480301"/>
    <n v="255.91578253155899"/>
  </r>
  <r>
    <s v="101"/>
    <x v="11"/>
    <s v="Offentlig sektor"/>
    <s v="2010"/>
    <x v="10"/>
    <n v="21.787754513561001"/>
    <n v="21.1099302882172"/>
    <n v="4.8766599368183901"/>
    <n v="0.53470085505004095"/>
    <n v="10.5945457752373"/>
    <n v="62.555414013042999"/>
    <n v="0.95868826151494002"/>
    <n v="1.6663501116127"/>
    <n v="149.54963628026499"/>
    <n v="2046.88673686068"/>
    <n v="17.800070648332198"/>
    <n v="10.5097232817765"/>
    <n v="26.278418370132801"/>
    <n v="239.48121704886699"/>
    <n v="0"/>
    <n v="0"/>
    <n v="16.467247223026099"/>
    <n v="265.79710356746"/>
  </r>
  <r>
    <s v="101"/>
    <x v="11"/>
    <s v="Offentlig sektor"/>
    <s v="2010"/>
    <x v="11"/>
    <n v="23.059965151281201"/>
    <n v="22.2415038120429"/>
    <n v="18.908717230545399"/>
    <n v="1.0599712096875999"/>
    <n v="10.645991129364999"/>
    <n v="73.205035213325402"/>
    <n v="2.7502514378328802"/>
    <n v="1.92119791492665"/>
    <n v="134.347214969372"/>
    <n v="1811.8292357610301"/>
    <n v="25.865314012910801"/>
    <n v="17.798293273959501"/>
    <n v="34.975943451049197"/>
    <n v="239.48121704886699"/>
    <n v="0"/>
    <n v="0"/>
    <n v="17.697058067391101"/>
    <n v="249.50025810686699"/>
  </r>
  <r>
    <s v="101"/>
    <x v="11"/>
    <s v="Offentlig sektor"/>
    <s v="2011"/>
    <x v="12"/>
    <n v="20.3524375260764"/>
    <n v="19.502396048186402"/>
    <n v="26.365472030205598"/>
    <n v="1.32520428914671"/>
    <n v="10.1770203653432"/>
    <n v="70.988078606807804"/>
    <n v="3.2104734178569099"/>
    <n v="1.7179822010152499"/>
    <n v="119.70557180895101"/>
    <n v="1756.4866453602599"/>
    <n v="26.608566699809298"/>
    <n v="18.6225492047034"/>
    <n v="35.662277383032503"/>
    <n v="213.90577103653399"/>
    <n v="0"/>
    <n v="0"/>
    <n v="13.7299867683606"/>
    <n v="222.551393535285"/>
  </r>
  <r>
    <s v="101"/>
    <x v="11"/>
    <s v="Offentlig sektor"/>
    <s v="2011"/>
    <x v="13"/>
    <n v="20.461603769955001"/>
    <n v="19.781799708757799"/>
    <n v="9.5900458854625992"/>
    <n v="0.70849796044936997"/>
    <n v="9.9337975229106998"/>
    <n v="63.902162144786999"/>
    <n v="1.3219673165542001"/>
    <n v="1.3595322443419899"/>
    <n v="135.16221925091801"/>
    <n v="1991.65582167445"/>
    <n v="20.418510025382002"/>
    <n v="12.2311266614199"/>
    <n v="29.9676725501661"/>
    <n v="213.90577103653399"/>
    <n v="0"/>
    <n v="0"/>
    <n v="15.685170760218"/>
    <n v="251.15252380889501"/>
  </r>
  <r>
    <s v="101"/>
    <x v="11"/>
    <s v="Offentlig sektor"/>
    <s v="2011"/>
    <x v="14"/>
    <n v="20.7899656377339"/>
    <n v="20.152480355724499"/>
    <n v="5.5634555184812102"/>
    <n v="0.56705462738202095"/>
    <n v="9.7610726684494207"/>
    <n v="61.6519446133304"/>
    <n v="1.0545007478322399"/>
    <n v="1.2693179047588601"/>
    <n v="136.834138415323"/>
    <n v="2017.7522174163"/>
    <n v="18.6902962416059"/>
    <n v="10.5939361326392"/>
    <n v="28.193564900678101"/>
    <n v="213.90577103653399"/>
    <n v="0"/>
    <n v="0"/>
    <n v="16.156382240593501"/>
    <n v="254.13487788696301"/>
  </r>
  <r>
    <s v="101"/>
    <x v="11"/>
    <s v="Offentlig sektor"/>
    <s v="2011"/>
    <x v="15"/>
    <n v="20.2543486857742"/>
    <n v="19.502515026045199"/>
    <n v="18.020388748272801"/>
    <n v="1.01835060392847"/>
    <n v="9.5737492375529598"/>
    <n v="68.170880311362197"/>
    <n v="2.3117071216328098"/>
    <n v="1.5099142891880599"/>
    <n v="120.18947162197099"/>
    <n v="1762.9208753164"/>
    <n v="23.661722097348498"/>
    <n v="15.320802940193801"/>
    <n v="33.268143232189203"/>
    <n v="213.90577103653399"/>
    <n v="0"/>
    <n v="0"/>
    <n v="16.190392291678702"/>
    <n v="233.75748132817299"/>
  </r>
  <r>
    <s v="101"/>
    <x v="11"/>
    <s v="Offentlig sektor"/>
    <s v="2012"/>
    <x v="16"/>
    <n v="20.678434092266802"/>
    <n v="19.8305156838199"/>
    <n v="26.127701890431801"/>
    <n v="1.33400166812467"/>
    <n v="9.8822903005598306"/>
    <n v="75.022796634475796"/>
    <n v="3.2132965624651399"/>
    <n v="1.6421416042375001"/>
    <n v="116.399802023896"/>
    <n v="1816.91386933901"/>
    <n v="28.581866904449601"/>
    <n v="20.740844706430799"/>
    <n v="37.318772470434403"/>
    <n v="217.70383797814401"/>
    <n v="0"/>
    <n v="0"/>
    <n v="16.228183435722102"/>
    <n v="230.63410034507999"/>
  </r>
  <r>
    <s v="101"/>
    <x v="11"/>
    <s v="Offentlig sektor"/>
    <s v="2012"/>
    <x v="17"/>
    <n v="20.689587800769399"/>
    <n v="19.9877667888186"/>
    <n v="12.371551804396301"/>
    <n v="0.82989740488479502"/>
    <n v="9.4355129170773608"/>
    <n v="67.844113988368093"/>
    <n v="1.70894200145899"/>
    <n v="1.31104044056896"/>
    <n v="124.37089442253399"/>
    <n v="1977.0780169935399"/>
    <n v="21.800163858802499"/>
    <n v="14.0971439258076"/>
    <n v="30.637859778015599"/>
    <n v="217.70383797814401"/>
    <n v="0"/>
    <n v="0"/>
    <n v="19.9334982586089"/>
    <n v="248.14962112083501"/>
  </r>
  <r>
    <s v="101"/>
    <x v="11"/>
    <s v="Offentlig sektor"/>
    <s v="2012"/>
    <x v="18"/>
    <n v="21.321527271383101"/>
    <n v="20.672076274584601"/>
    <n v="7.1185198825389202"/>
    <n v="0.65066210343721897"/>
    <n v="9.2614893360530299"/>
    <n v="64.973626770622701"/>
    <n v="1.3987093646606601"/>
    <n v="1.1864152215240999"/>
    <n v="127.132581209671"/>
    <n v="2033.4231827101"/>
    <n v="19.080583475202602"/>
    <n v="11.532897731349699"/>
    <n v="27.8357875909517"/>
    <n v="217.70383797814401"/>
    <n v="0"/>
    <n v="0"/>
    <n v="21.3689593690547"/>
    <n v="252.47936905846001"/>
  </r>
  <r>
    <s v="101"/>
    <x v="11"/>
    <s v="Offentlig sektor"/>
    <s v="2012"/>
    <x v="19"/>
    <n v="21.424190865789001"/>
    <n v="20.609008452546799"/>
    <n v="23.188670901298099"/>
    <n v="1.2342751184752001"/>
    <n v="9.6569881738601104"/>
    <n v="75.227528473300694"/>
    <n v="3.0357902400876098"/>
    <n v="1.5584314980781999"/>
    <n v="116.405413749915"/>
    <n v="1821.3001806980401"/>
    <n v="27.341703198300401"/>
    <n v="19.259492387208301"/>
    <n v="36.426187897528401"/>
    <n v="217.70383797814401"/>
    <n v="0"/>
    <n v="0"/>
    <n v="21.524069027265099"/>
    <n v="236.613281278356"/>
  </r>
  <r>
    <s v="101"/>
    <x v="11"/>
    <s v="Offentlig sektor"/>
    <s v="2013"/>
    <x v="20"/>
    <n v="19.019944250414401"/>
    <n v="18.2248645075043"/>
    <n v="27.100369492388001"/>
    <n v="1.3556484366469601"/>
    <n v="8.4506730691264291"/>
    <n v="72.777885258908697"/>
    <n v="3.0565095156956601"/>
    <n v="1.51044029100153"/>
    <n v="100.285035941351"/>
    <n v="1752.0350847467901"/>
    <n v="27.168572540178602"/>
    <n v="18.7942247654344"/>
    <n v="36.692672967467701"/>
    <n v="199.21406126312201"/>
    <n v="0"/>
    <n v="0"/>
    <n v="19.804262520354602"/>
    <n v="217.781958126425"/>
  </r>
  <r>
    <s v="101"/>
    <x v="11"/>
    <s v="Offentlig sektor"/>
    <s v="2013"/>
    <x v="21"/>
    <n v="19.747454778626299"/>
    <n v="19.105383080602401"/>
    <n v="11.115239456126901"/>
    <n v="0.78577940335101104"/>
    <n v="8.3795033883154009"/>
    <n v="66.868422739008295"/>
    <n v="1.4195361761521601"/>
    <n v="1.1224362918408199"/>
    <n v="112.327592365813"/>
    <n v="1983.9385637181099"/>
    <n v="21.505578590217802"/>
    <n v="12.821509187238901"/>
    <n v="31.640402885642501"/>
    <n v="199.21406126312201"/>
    <n v="0"/>
    <n v="0"/>
    <n v="22.779739541527299"/>
    <n v="244.02344418371001"/>
  </r>
  <r>
    <s v="101"/>
    <x v="11"/>
    <s v="Offentlig sektor"/>
    <s v="2013"/>
    <x v="22"/>
    <n v="20.066492569722101"/>
    <n v="19.463757002821101"/>
    <n v="6.8123451480415298"/>
    <n v="0.63303155895365104"/>
    <n v="8.4202908041121898"/>
    <n v="64.557866430523603"/>
    <n v="1.0644164067397599"/>
    <n v="1.01578874198887"/>
    <n v="116.52913217387599"/>
    <n v="2064.6093174569601"/>
    <n v="19.769131159818901"/>
    <n v="11.177644576813799"/>
    <n v="29.858826202929102"/>
    <n v="199.21406126312201"/>
    <n v="0"/>
    <n v="0"/>
    <n v="23.599591764246799"/>
    <n v="249.27040373954699"/>
  </r>
  <r>
    <s v="101"/>
    <x v="11"/>
    <s v="Offentlig sektor"/>
    <s v="2013"/>
    <x v="23"/>
    <n v="19.064431103609301"/>
    <n v="18.361775324356501"/>
    <n v="18.626482107353201"/>
    <n v="1.0461937007466899"/>
    <n v="8.0785852604240809"/>
    <n v="69.595497443335404"/>
    <n v="2.1884315788886002"/>
    <n v="1.27434957067846"/>
    <n v="101.859762105838"/>
    <n v="1786.5877772909701"/>
    <n v="24.082053008855699"/>
    <n v="15.427309443342599"/>
    <n v="34.072737320994001"/>
    <n v="199.21406126312201"/>
    <n v="0"/>
    <n v="0"/>
    <n v="23.891127624026002"/>
    <n v="228.02488094405601"/>
  </r>
  <r>
    <s v="101"/>
    <x v="11"/>
    <s v="Offentlig sektor"/>
    <s v="2014"/>
    <x v="24"/>
    <n v="17.6500369357592"/>
    <n v="17.0137627915175"/>
    <n v="16.637857093733899"/>
    <n v="0.96123921768717502"/>
    <n v="7.4920623057880196"/>
    <n v="63.287924054072697"/>
    <n v="1.99366991838102"/>
    <n v="1.0665015166859899"/>
    <n v="87.958467380737304"/>
    <n v="1693.0263619632501"/>
    <n v="20.719150741154699"/>
    <n v="13.7973515052342"/>
    <n v="28.635866645222698"/>
    <n v="171.76800699257899"/>
    <n v="0"/>
    <n v="0"/>
    <n v="23.080727650174801"/>
    <n v="203.61823154032299"/>
  </r>
  <r>
    <s v="101"/>
    <x v="11"/>
    <s v="Offentlig sektor"/>
    <s v="2014"/>
    <x v="25"/>
    <n v="18.506816873680201"/>
    <n v="17.945056674185601"/>
    <n v="8.2318259500137305"/>
    <n v="0.66959094962466204"/>
    <n v="7.5910925304113501"/>
    <n v="62.461173128365701"/>
    <n v="1.0114533457827"/>
    <n v="0.88460083190855998"/>
    <n v="102.050152505138"/>
    <n v="1985.57219779757"/>
    <n v="18.454274413550301"/>
    <n v="11.115304351487501"/>
    <n v="26.9921621944214"/>
    <n v="171.76800699257899"/>
    <n v="0"/>
    <n v="0"/>
    <n v="26.696280551009"/>
    <n v="231.49944758024699"/>
  </r>
  <r>
    <s v="101"/>
    <x v="11"/>
    <s v="Offentlig sektor"/>
    <s v="2014"/>
    <x v="26"/>
    <n v="19.040071845450299"/>
    <n v="18.507181044206501"/>
    <n v="5.20874750446219"/>
    <n v="0.56769914046280201"/>
    <n v="7.5243757867355301"/>
    <n v="60.980004865324702"/>
    <n v="0.84757704734238004"/>
    <n v="0.82243709521407604"/>
    <n v="105.052473183526"/>
    <n v="2050.6036206669301"/>
    <n v="17.260401820494302"/>
    <n v="10.000981183451801"/>
    <n v="25.750142551546901"/>
    <n v="171.76800699257899"/>
    <n v="0"/>
    <n v="0"/>
    <n v="27.1353206508998"/>
    <n v="235.96380439756999"/>
  </r>
  <r>
    <s v="101"/>
    <x v="11"/>
    <s v="Offentlig sektor"/>
    <s v="2014"/>
    <x v="27"/>
    <n v="18.222193353519501"/>
    <n v="17.6067275428017"/>
    <n v="13.982722454309"/>
    <n v="0.88067827925967701"/>
    <n v="7.5113592757627901"/>
    <n v="65.644130733221701"/>
    <n v="1.6412497693196599"/>
    <n v="1.0090784435382001"/>
    <n v="92.486199525654996"/>
    <n v="1783.4600162397601"/>
    <n v="20.618534358281099"/>
    <n v="13.1122720609573"/>
    <n v="29.268808153097002"/>
    <n v="171.76800699257899"/>
    <n v="0"/>
    <n v="0"/>
    <n v="25.984056002468801"/>
    <n v="219.28541289360899"/>
  </r>
  <r>
    <s v="101"/>
    <x v="11"/>
    <s v="Offentlig sektor"/>
    <s v="2015"/>
    <x v="28"/>
    <n v="17.4206997122098"/>
    <n v="16.811593901506601"/>
    <n v="16.8161849961628"/>
    <n v="0.98406738976997099"/>
    <n v="7.10791770496356"/>
    <n v="63.352873230222102"/>
    <n v="1.90648828418665"/>
    <n v="1.0272650527887699"/>
    <n v="82.931268834487796"/>
    <n v="1688.67238208155"/>
    <n v="20.753133222457102"/>
    <n v="13.779467103495801"/>
    <n v="28.732241296494699"/>
    <n v="149.30625667521801"/>
    <n v="0"/>
    <n v="0"/>
    <n v="26.7119389689807"/>
    <n v="205.82716817486201"/>
  </r>
  <r>
    <s v="101"/>
    <x v="11"/>
    <s v="Offentlig sektor"/>
    <s v="2015"/>
    <x v="29"/>
    <n v="18.6819262993141"/>
    <n v="18.1413482945837"/>
    <n v="9.2100865362969202"/>
    <n v="0.71895332352184504"/>
    <n v="7.1696113329241999"/>
    <n v="61.969930717145601"/>
    <n v="1.11385715449446"/>
    <n v="0.86565287023037196"/>
    <n v="95.266788132040602"/>
    <n v="1964.7481225168201"/>
    <n v="18.464214024407401"/>
    <n v="11.2553289057158"/>
    <n v="26.8393109867174"/>
    <n v="149.30625667521801"/>
    <n v="0"/>
    <n v="0"/>
    <n v="32.062263131958197"/>
    <n v="230.57802439225"/>
  </r>
  <r>
    <s v="101"/>
    <x v="11"/>
    <s v="Offentlig sektor"/>
    <s v="2015"/>
    <x v="30"/>
    <n v="19.172729805311601"/>
    <n v="18.6660244594385"/>
    <n v="5.9090182091478196"/>
    <n v="0.59276211872935902"/>
    <n v="7.1541831333803101"/>
    <n v="59.7298871654816"/>
    <n v="0.84200867322607797"/>
    <n v="0.78083033864732898"/>
    <n v="100.214642014798"/>
    <n v="2078.2525099008699"/>
    <n v="17.024690519814602"/>
    <n v="9.98174777783208"/>
    <n v="25.256321881822299"/>
    <n v="149.30625667521801"/>
    <n v="0"/>
    <n v="0"/>
    <n v="35.726231170706598"/>
    <n v="236.50785035013999"/>
  </r>
  <r>
    <s v="101"/>
    <x v="11"/>
    <s v="Offentlig sektor"/>
    <s v="2015"/>
    <x v="31"/>
    <n v="18.459336192956702"/>
    <n v="17.868415321524701"/>
    <n v="14.225981145986699"/>
    <n v="0.90106894518208402"/>
    <n v="7.24397658155545"/>
    <n v="64.781282931670304"/>
    <n v="1.6576540298364999"/>
    <n v="0.98673121788298002"/>
    <n v="89.031208007829207"/>
    <n v="1821.2892920152599"/>
    <n v="20.353897131850701"/>
    <n v="13.022764677275401"/>
    <n v="28.7996965472128"/>
    <n v="149.30625667521801"/>
    <n v="0"/>
    <n v="0"/>
    <n v="32.5987262246298"/>
    <n v="221.36217129138399"/>
  </r>
  <r>
    <s v="101"/>
    <x v="11"/>
    <s v="Offentlig sektor"/>
    <s v="2016"/>
    <x v="32"/>
    <n v="17.351900996402598"/>
    <n v="16.583888980096901"/>
    <n v="32.741874864489198"/>
    <n v="1.5785388570047301"/>
    <n v="8.0227275416299602"/>
    <n v="70.410677839185595"/>
    <n v="3.5428159029247301"/>
    <n v="1.5105325162274399"/>
    <n v="87.540601906562003"/>
    <n v="1815.72958189879"/>
    <n v="27.122884606454399"/>
    <n v="20.327365524100699"/>
    <n v="34.6543744094215"/>
    <n v="125.062848033807"/>
    <n v="0"/>
    <n v="0"/>
    <n v="34.089769932516901"/>
    <n v="200.44032557139701"/>
  </r>
  <r>
    <s v="101"/>
    <x v="11"/>
    <s v="Offentlig sektor"/>
    <s v="2016"/>
    <x v="33"/>
    <n v="18.320745267121598"/>
    <n v="17.747825519853599"/>
    <n v="14.3528942939319"/>
    <n v="0.91843156713356999"/>
    <n v="7.30259049798972"/>
    <n v="62.899231074128799"/>
    <n v="1.5795487168133"/>
    <n v="1.02021030173101"/>
    <n v="95.915518031626405"/>
    <n v="2032.2605769347899"/>
    <n v="20.412580378179801"/>
    <n v="13.378837897941001"/>
    <n v="28.508645353939901"/>
    <n v="125.062848033807"/>
    <n v="0"/>
    <n v="0"/>
    <n v="38.656536018076302"/>
    <n v="226.498598953303"/>
  </r>
  <r>
    <s v="101"/>
    <x v="11"/>
    <s v="Offentlig sektor"/>
    <s v="2016"/>
    <x v="34"/>
    <n v="18.738585489592499"/>
    <n v="18.227234015169699"/>
    <n v="8.4965070514621708"/>
    <n v="0.714317127111322"/>
    <n v="7.0355209894459003"/>
    <n v="60.296961784246697"/>
    <n v="1.03039910333719"/>
    <n v="0.84335597903459703"/>
    <n v="98.305757953271893"/>
    <n v="2094.6422797932801"/>
    <n v="18.255016057016"/>
    <n v="11.192704216605099"/>
    <n v="26.472724863022801"/>
    <n v="125.062848033807"/>
    <n v="0"/>
    <n v="0"/>
    <n v="37.973856425973104"/>
    <n v="232.72024127078299"/>
  </r>
  <r>
    <s v="101"/>
    <x v="11"/>
    <s v="Offentlig sektor"/>
    <s v="2016"/>
    <x v="35"/>
    <n v="18.196591050722201"/>
    <n v="17.487924365232999"/>
    <n v="27.144503313904799"/>
    <n v="1.39327721616721"/>
    <n v="7.6566205418214599"/>
    <n v="71.323588468544699"/>
    <n v="2.91539585333078"/>
    <n v="1.30932063419149"/>
    <n v="89.232865654000307"/>
    <n v="1855.9442702195199"/>
    <n v="25.766427609440399"/>
    <n v="18.306251234546799"/>
    <n v="34.176232343048099"/>
    <n v="125.062848033807"/>
    <n v="0"/>
    <n v="0"/>
    <n v="40.6551452895146"/>
    <n v="214.13284053596999"/>
  </r>
  <r>
    <s v="101"/>
    <x v="11"/>
    <s v="Offentlig sektor"/>
    <s v="2017"/>
    <x v="36"/>
    <n v="16.763650676551599"/>
    <n v="16.0459600026036"/>
    <n v="33.3935305024022"/>
    <n v="1.59870120180418"/>
    <n v="6.9932257112226903"/>
    <n v="68.260938216507498"/>
    <n v="3.6650634815093399"/>
    <n v="1.51457220919918"/>
    <n v="83.699473702737905"/>
    <n v="1796.3141714260901"/>
    <n v="26.9789582169829"/>
    <n v="20.366476576636"/>
    <n v="34.293637323078102"/>
    <n v="98.2245355556595"/>
    <n v="0"/>
    <n v="0"/>
    <n v="39.251113675263298"/>
    <n v="194.055234652401"/>
  </r>
  <r>
    <s v="101"/>
    <x v="11"/>
    <s v="Offentlig sektor"/>
    <s v="2017"/>
    <x v="37"/>
    <n v="17.887913255418201"/>
    <n v="17.3319869622004"/>
    <n v="16.462377522434402"/>
    <n v="1.00207634145478"/>
    <n v="6.8625545420238501"/>
    <n v="61.6141282996266"/>
    <n v="1.70505897589259"/>
    <n v="1.05353783751577"/>
    <n v="93.542561093695795"/>
    <n v="2055.5361939209001"/>
    <n v="20.902494845453202"/>
    <n v="14.0843174616287"/>
    <n v="28.717019405304001"/>
    <n v="98.2245355556595"/>
    <n v="0"/>
    <n v="0"/>
    <n v="42.487161586416001"/>
    <n v="221.46990783197501"/>
  </r>
  <r>
    <s v="101"/>
    <x v="11"/>
    <s v="Offentlig sektor"/>
    <s v="2017"/>
    <x v="38"/>
    <n v="18.2000233334734"/>
    <n v="17.7117922974153"/>
    <n v="10.047968761319099"/>
    <n v="0.76531103430452097"/>
    <n v="6.6856813004195397"/>
    <n v="57.575384049929099"/>
    <n v="1.0329247909799599"/>
    <n v="0.84883885796429404"/>
    <n v="95.681548018226593"/>
    <n v="2119.14118870217"/>
    <n v="18.189581376382201"/>
    <n v="11.525654673675101"/>
    <n v="25.919214710926099"/>
    <n v="98.2245355556595"/>
    <n v="0"/>
    <n v="0"/>
    <n v="43.378726012210102"/>
    <n v="225.99509079983901"/>
  </r>
  <r>
    <s v="101"/>
    <x v="11"/>
    <s v="Offentlig sektor"/>
    <s v="2017"/>
    <x v="39"/>
    <n v="17.340824892832899"/>
    <n v="16.677141306149998"/>
    <n v="28.089666664717701"/>
    <n v="1.40809715010243"/>
    <n v="6.8683323696452296"/>
    <n v="67.188303762957702"/>
    <n v="3.0062767007422901"/>
    <n v="1.2982088597988399"/>
    <n v="87.095576280892004"/>
    <n v="1881.53797162911"/>
    <n v="25.246483822871099"/>
    <n v="18.334076070299599"/>
    <n v="33.003313811119497"/>
    <n v="98.2245355556595"/>
    <n v="0"/>
    <n v="0"/>
    <n v="46.901134297342502"/>
    <n v="206.062446454259"/>
  </r>
  <r>
    <s v="101"/>
    <x v="11"/>
    <s v="Offentlig sektor"/>
    <s v="2018"/>
    <x v="40"/>
    <n v="16.550657507728602"/>
    <n v="15.861628259386899"/>
    <n v="33.311215306806403"/>
    <n v="1.61216071893833"/>
    <n v="6.5191482907168501"/>
    <n v="66.664570299363703"/>
    <n v="3.6395247635833701"/>
    <n v="1.4324799508501"/>
    <n v="78.790371329317196"/>
    <n v="1765.5461943908199"/>
    <n v="26.429445924529901"/>
    <n v="20.060173789116401"/>
    <n v="33.464945253978797"/>
    <n v="79.270505683033804"/>
    <n v="0"/>
    <n v="0"/>
    <n v="41.236350537459998"/>
    <n v="191.90986438065701"/>
  </r>
  <r>
    <s v="101"/>
    <x v="11"/>
    <s v="Offentlig sektor"/>
    <s v="2018"/>
    <x v="41"/>
    <n v="17.898204635352201"/>
    <n v="17.366502941947498"/>
    <n v="16.881795445401199"/>
    <n v="1.03651974745589"/>
    <n v="6.3483376659239701"/>
    <n v="61.331848015079203"/>
    <n v="1.70534229574464"/>
    <n v="1.01146213751188"/>
    <n v="87.357240460871097"/>
    <n v="2007.9169511421501"/>
    <n v="20.6603608898318"/>
    <n v="13.8930558315292"/>
    <n v="28.4219822910385"/>
    <n v="79.270505683033804"/>
    <n v="0"/>
    <n v="0"/>
    <n v="49.405468745213597"/>
    <n v="222.25128963555201"/>
  </r>
  <r>
    <s v="101"/>
    <x v="11"/>
    <s v="Offentlig sektor"/>
    <s v="2018"/>
    <x v="42"/>
    <n v="18.5763462443416"/>
    <n v="18.104258049219499"/>
    <n v="10.233946734598099"/>
    <n v="0.80832961391677305"/>
    <n v="6.3789407768265001"/>
    <n v="58.054405826202597"/>
    <n v="1.04726081687414"/>
    <n v="0.85934163151093701"/>
    <n v="91.921720388623598"/>
    <n v="2135.5402984085699"/>
    <n v="18.1473031834587"/>
    <n v="11.498628348917499"/>
    <n v="25.864124180060699"/>
    <n v="79.270505683033804"/>
    <n v="0"/>
    <n v="0"/>
    <n v="46.2700757761665"/>
    <n v="231.80543796361701"/>
  </r>
  <r>
    <s v="101"/>
    <x v="11"/>
    <s v="Offentlig sektor"/>
    <s v="2018"/>
    <x v="43"/>
    <n v="17.493980908063399"/>
    <n v="16.849786077778202"/>
    <n v="27.949274492748"/>
    <n v="1.4347233848076799"/>
    <n v="6.5972367010047304"/>
    <n v="66.6070118189281"/>
    <n v="2.9928336611847102"/>
    <n v="1.30301961067314"/>
    <n v="83.827175332821596"/>
    <n v="1896.3460913786701"/>
    <n v="24.932192465407802"/>
    <n v="18.186176152667102"/>
    <n v="32.4993647042334"/>
    <n v="79.270505683033804"/>
    <n v="0"/>
    <n v="0"/>
    <n v="47.268228705808497"/>
    <n v="208.95276510789901"/>
  </r>
  <r>
    <s v="101"/>
    <x v="11"/>
    <s v="Offentlig sektor"/>
    <s v="2019"/>
    <x v="44"/>
    <n v="17.633723370475199"/>
    <n v="17.1007227500758"/>
    <n v="21.0152094848955"/>
    <n v="1.15588246357591"/>
    <n v="5.58835748788829"/>
    <n v="58.062108623687699"/>
    <n v="2.16642574153658"/>
    <n v="1.1361271972504301"/>
    <n v="71.382835388480999"/>
    <n v="1701.9015622531099"/>
    <n v="20.783407244844099"/>
    <n v="14.609434451776201"/>
    <n v="27.782897735009399"/>
    <n v="70.217757890875006"/>
    <n v="0"/>
    <n v="0"/>
    <n v="50.2433194573074"/>
    <n v="197.89757181627499"/>
  </r>
  <r>
    <s v="101"/>
    <x v="11"/>
    <s v="Offentlig sektor"/>
    <s v="2019"/>
    <x v="45"/>
    <n v="18.698996855648399"/>
    <n v="18.241688994824599"/>
    <n v="11.7816871780122"/>
    <n v="0.85173526408919198"/>
    <n v="5.7635806410453103"/>
    <n v="57.012867418157498"/>
    <n v="1.0344448340579899"/>
    <n v="0.90279344320321298"/>
    <n v="80.909461243254"/>
    <n v="1964.6657832288099"/>
    <n v="18.160674489543901"/>
    <n v="11.4286084583354"/>
    <n v="25.9656090633395"/>
    <n v="70.217757890875006"/>
    <n v="0"/>
    <n v="0"/>
    <n v="58.980979100637398"/>
    <n v="228.850805637642"/>
  </r>
  <r>
    <s v="101"/>
    <x v="11"/>
    <s v="Offentlig sektor"/>
    <s v="2019"/>
    <x v="46"/>
    <n v="19.223344384096201"/>
    <n v="18.795717976475601"/>
    <n v="7.7798275916102302"/>
    <n v="0.72360178972692002"/>
    <n v="5.9162205518606701"/>
    <n v="55.387366058875998"/>
    <n v="0.65781478924627601"/>
    <n v="0.82020036974730703"/>
    <n v="85.723576769398804"/>
    <n v="2099.4749823155598"/>
    <n v="16.818597917446102"/>
    <n v="10.1492136592313"/>
    <n v="24.603604365967598"/>
    <n v="70.217757890875006"/>
    <n v="0"/>
    <n v="0"/>
    <n v="54.833311021135202"/>
    <n v="238.2404079456"/>
  </r>
  <r>
    <s v="101"/>
    <x v="11"/>
    <s v="Offentlig sektor"/>
    <s v="2019"/>
    <x v="47"/>
    <n v="18.368894998525601"/>
    <n v="17.853063670663001"/>
    <n v="18.0870550454006"/>
    <n v="1.0715792852280701"/>
    <n v="5.7730378352240397"/>
    <n v="59.352195148196401"/>
    <n v="1.78957287154711"/>
    <n v="1.0676913795309899"/>
    <n v="76.622552910678394"/>
    <n v="1838.98277293828"/>
    <n v="20.3587907698126"/>
    <n v="13.750254618325901"/>
    <n v="27.9207999895048"/>
    <n v="70.217757890875006"/>
    <n v="0"/>
    <n v="0"/>
    <n v="56.138389362875401"/>
    <n v="215.403193594534"/>
  </r>
  <r>
    <s v="101"/>
    <x v="11"/>
    <s v="Offentlig sektor"/>
    <s v="2020"/>
    <x v="48"/>
    <n v="17.775798062077701"/>
    <n v="17.2384656866131"/>
    <n v="21.515136760534801"/>
    <n v="1.17373461288294"/>
    <n v="5.8388561315879803"/>
    <n v="59.156241298779001"/>
    <n v="2.0984815129478802"/>
    <n v="1.3014903041878501"/>
    <n v="71.678484717626404"/>
    <n v="1779.22596704595"/>
    <n v="20.977511549508399"/>
    <n v="14.5086597522593"/>
    <n v="28.3391302138117"/>
    <n v="62.804731366141503"/>
    <n v="0"/>
    <n v="0"/>
    <n v="68.526915330040097"/>
    <n v="200.274714999807"/>
  </r>
  <r>
    <s v="101"/>
    <x v="11"/>
    <s v="Offentlig sektor"/>
    <s v="2020"/>
    <x v="49"/>
    <n v="17.036917775436699"/>
    <n v="16.6056923350279"/>
    <n v="12.0378927328329"/>
    <n v="0.81998345712333298"/>
    <n v="5.3973247466090903"/>
    <n v="52.377125333838201"/>
    <n v="0.99809890463400397"/>
    <n v="0.90870318964844998"/>
    <n v="73.581994368269804"/>
    <n v="1859.3782816002499"/>
    <n v="16.965651175116498"/>
    <n v="10.7009508871511"/>
    <n v="24.2289149602382"/>
    <n v="62.804731366141503"/>
    <n v="0"/>
    <n v="0"/>
    <n v="68.424609126657401"/>
    <n v="206.47026074532701"/>
  </r>
  <r>
    <s v="101"/>
    <x v="11"/>
    <s v="Offentlig sektor"/>
    <s v="2020"/>
    <x v="50"/>
    <n v="18.5262675920338"/>
    <n v="18.107922990857901"/>
    <n v="8.4432006998853701"/>
    <n v="0.72749194345481905"/>
    <n v="5.8126608855071096"/>
    <n v="53.402345025537798"/>
    <n v="0.634705679948527"/>
    <n v="0.78179774240272404"/>
    <n v="83.755974498640199"/>
    <n v="2137.8676669370002"/>
    <n v="16.452491453574101"/>
    <n v="9.9092807481833507"/>
    <n v="24.094650736611499"/>
    <n v="62.804731366141503"/>
    <n v="0"/>
    <n v="0"/>
    <n v="67.956383553338796"/>
    <n v="228.967178403112"/>
  </r>
  <r>
    <s v="101"/>
    <x v="11"/>
    <s v="Offentlig sektor"/>
    <s v="2020"/>
    <x v="51"/>
    <n v="17.650793301525201"/>
    <n v="17.150588180170701"/>
    <n v="17.690356832874201"/>
    <n v="1.0802997283382101"/>
    <n v="5.3971772135266898"/>
    <n v="58.712787476791803"/>
    <n v="1.72783482129038"/>
    <n v="1.03647674640557"/>
    <n v="70.3939213211885"/>
    <n v="1744.57413084365"/>
    <n v="20.207679351208402"/>
    <n v="13.342106389375401"/>
    <n v="28.088565219539099"/>
    <n v="62.804731366141503"/>
    <n v="0"/>
    <n v="0"/>
    <n v="60.4432251324858"/>
    <n v="205.95447185946099"/>
  </r>
  <r>
    <s v="101"/>
    <x v="11"/>
    <s v="Offentlig sektor"/>
    <s v="2021"/>
    <x v="52"/>
    <n v="17.006638265903"/>
    <n v="16.498414303111101"/>
    <n v="21.3275040461271"/>
    <n v="1.1688990034030899"/>
    <n v="5.1889007627611896"/>
    <n v="56.004351089985299"/>
    <n v="2.09767491292643"/>
    <n v="1.15410156191347"/>
    <n v="63.420860369920902"/>
    <n v="1604.9244714010299"/>
    <n v="20.107474582538501"/>
    <n v="13.927664114523701"/>
    <n v="27.127526406190601"/>
    <n v="53.176505532798799"/>
    <n v="0"/>
    <n v="0"/>
    <n v="66.305246979508993"/>
    <n v="190.08768360612601"/>
  </r>
  <r>
    <s v="101"/>
    <x v="11"/>
    <s v="Offentlig sektor"/>
    <s v="2021"/>
    <x v="53"/>
    <n v="18.412561100154399"/>
    <n v="17.970481881224998"/>
    <n v="11.883245801016599"/>
    <n v="0.89494466783042304"/>
    <n v="5.4193705864825503"/>
    <n v="55.8619858263339"/>
    <n v="1.00017230736193"/>
    <n v="0.90105854211418901"/>
    <n v="74.062625282512698"/>
    <n v="1917.0569677180699"/>
    <n v="17.877461671744602"/>
    <n v="11.009799645696001"/>
    <n v="25.8498583010226"/>
    <n v="53.176505532798799"/>
    <n v="0"/>
    <n v="0"/>
    <n v="66.455248588495905"/>
    <n v="225.36565407984401"/>
  </r>
  <r>
    <s v="101"/>
    <x v="11"/>
    <s v="Offentlig sektor"/>
    <s v="2021"/>
    <x v="54"/>
    <n v="19.042621512671801"/>
    <n v="18.6288692509474"/>
    <n v="8.9520783445249297"/>
    <n v="0.76266005396427905"/>
    <n v="5.6596729246817601"/>
    <n v="53.617416354995903"/>
    <n v="0.631006080856094"/>
    <n v="0.76142847966256899"/>
    <n v="81.271357052687605"/>
    <n v="2131.5272424135001"/>
    <n v="16.450392742673799"/>
    <n v="9.8125391070966597"/>
    <n v="24.2017248964004"/>
    <n v="53.176505532798799"/>
    <n v="0"/>
    <n v="0"/>
    <n v="75.216866949028102"/>
    <n v="235.98596131221501"/>
  </r>
  <r>
    <s v="101"/>
    <x v="11"/>
    <s v="Offentlig sektor"/>
    <s v="2021"/>
    <x v="55"/>
    <n v="17.885259364795001"/>
    <n v="17.3910488217394"/>
    <n v="18.8945201679064"/>
    <n v="1.09175830256611"/>
    <n v="5.4185031193833497"/>
    <n v="57.210450171390796"/>
    <n v="1.7315178093221899"/>
    <n v="1.0552023984582299"/>
    <n v="69.895238149592302"/>
    <n v="1787.1432425109199"/>
    <n v="19.7309502838349"/>
    <n v="13.1527970921891"/>
    <n v="27.267968297736498"/>
    <n v="53.176505532798799"/>
    <n v="0"/>
    <n v="0"/>
    <n v="77.137501043436501"/>
    <n v="209.30408804998001"/>
  </r>
  <r>
    <s v="101"/>
    <x v="11"/>
    <s v="Offentlig sektor"/>
    <s v="2022"/>
    <x v="56"/>
    <n v="15.4304754024147"/>
    <n v="14.904141728664699"/>
    <n v="19.153101703689501"/>
    <n v="1.26326232356673"/>
    <n v="5.0108667147469799"/>
    <n v="51.845792135952799"/>
    <n v="1.7214019931664299"/>
    <n v="1.03878042369423"/>
    <n v="62.592190251793099"/>
    <n v="1598.98631393905"/>
    <n v="18.848924441795599"/>
    <n v="13.0707500739734"/>
    <n v="25.419699455969202"/>
    <n v="53.176505532798799"/>
    <n v="0"/>
    <n v="0"/>
    <n v="70.794748299998801"/>
    <n v="183.682221775838"/>
  </r>
  <r>
    <s v="101"/>
    <x v="11"/>
    <s v="Offentlig sektor"/>
    <s v="2022"/>
    <x v="57"/>
    <n v="15.833507092302201"/>
    <n v="15.4107506514364"/>
    <n v="11.680786816068199"/>
    <n v="0.85251128006113697"/>
    <n v="5.1991450592058897"/>
    <n v="47.450215102373797"/>
    <n v="0.82383720914482905"/>
    <n v="0.88582116538367095"/>
    <n v="70.0102265154636"/>
    <n v="1832.9710388225401"/>
    <n v="15.4881431424398"/>
    <n v="9.9003511880575097"/>
    <n v="21.9598987691768"/>
    <n v="53.176505532798799"/>
    <n v="0"/>
    <n v="0"/>
    <n v="79.080847657368096"/>
    <n v="199.196409363539"/>
  </r>
  <r>
    <s v="101"/>
    <x v="11"/>
    <s v="Offentlig sektor"/>
    <s v="2022"/>
    <x v="58"/>
    <n v="16.26805658188"/>
    <n v="15.8844038769747"/>
    <n v="8.7951159673690906"/>
    <n v="0.70205346967103699"/>
    <n v="5.2265587660929604"/>
    <n v="45.9684320219081"/>
    <n v="0.521226042323369"/>
    <n v="0.75286175972897895"/>
    <n v="73.653513875426299"/>
    <n v="1942.82843219848"/>
    <n v="14.2918273459538"/>
    <n v="8.7510793366722393"/>
    <n v="20.755141910082301"/>
    <n v="53.176505532798799"/>
    <n v="0"/>
    <n v="0"/>
    <n v="80.949168163268297"/>
    <n v="206.59219233042899"/>
  </r>
  <r>
    <s v="101"/>
    <x v="11"/>
    <s v="Offentlig sektor"/>
    <s v="2022"/>
    <x v="59"/>
    <n v="15.951833427725999"/>
    <n v="15.450302299450501"/>
    <n v="16.891504587913701"/>
    <n v="1.13849547777898"/>
    <n v="5.30589059543379"/>
    <n v="51.6244952888743"/>
    <n v="1.42402237865688"/>
    <n v="1.0609463967096799"/>
    <n v="67.4779750042578"/>
    <n v="1742.7820180726101"/>
    <n v="18.0367137359681"/>
    <n v="12.184695258622"/>
    <n v="24.736603693374999"/>
    <n v="53.176505532798799"/>
    <n v="0"/>
    <n v="0"/>
    <n v="77.210026136584005"/>
    <n v="195.20043322773199"/>
  </r>
  <r>
    <s v="101"/>
    <x v="11"/>
    <s v="Offentlig sektor"/>
    <s v="2023"/>
    <x v="60"/>
    <n v="15.594646693813401"/>
    <n v="15.065864434393401"/>
    <n v="19.449943230881999"/>
    <n v="1.2589095723046999"/>
    <n v="5.1395118845485701"/>
    <n v="51.592321860565001"/>
    <n v="1.7214572747107"/>
    <n v="1.0213510446168801"/>
    <n v="65.032088125260401"/>
    <n v="1668.4175688007899"/>
    <n v="18.803595019451201"/>
    <n v="13.1318160653666"/>
    <n v="25.2472887545972"/>
    <n v="53.176505532798799"/>
    <n v="0"/>
    <n v="0"/>
    <n v="74.868896822743807"/>
    <n v="185.921117840775"/>
  </r>
  <r>
    <s v="102"/>
    <x v="12"/>
    <s v="Hushåll"/>
    <s v="2008"/>
    <x v="0"/>
    <n v="2717.5802950053999"/>
    <n v="2570.6841482232098"/>
    <n v="1930.0888432305701"/>
    <n v="104.554112935182"/>
    <n v="1472.75620428756"/>
    <n v="6886.2148388943797"/>
    <n v="258.02948796479001"/>
    <n v="857.68435967284097"/>
    <n v="18614.6969749198"/>
    <n v="81136.832528223793"/>
    <n v="5784.0670004639896"/>
    <n v="4088.5930917922501"/>
    <n v="7629.4045973041802"/>
    <n v="77814.345007303506"/>
    <n v="0"/>
    <n v="137.78812701545601"/>
    <n v="1407.9343944569"/>
    <n v="31755.010018132401"/>
  </r>
  <r>
    <s v="102"/>
    <x v="12"/>
    <s v="Hushåll"/>
    <s v="2008"/>
    <x v="1"/>
    <n v="2929.35167947639"/>
    <n v="2807.6218273234299"/>
    <n v="920.69209192597702"/>
    <n v="70.623916461843706"/>
    <n v="895.08504129485402"/>
    <n v="6765.0320065175902"/>
    <n v="135.46484691033001"/>
    <n v="927.04414995772402"/>
    <n v="17061.525571161699"/>
    <n v="64655.101756299402"/>
    <n v="4027.0119000069199"/>
    <n v="2273.03081018784"/>
    <n v="6019.1714624387196"/>
    <n v="77814.345007303506"/>
    <n v="0"/>
    <n v="137.78812701545601"/>
    <n v="1897.2540020880001"/>
    <n v="36197.509414426502"/>
  </r>
  <r>
    <s v="102"/>
    <x v="12"/>
    <s v="Hushåll"/>
    <s v="2008"/>
    <x v="2"/>
    <n v="2973.80835358281"/>
    <n v="2859.8803437275701"/>
    <n v="617.76603683238295"/>
    <n v="59.9789586340829"/>
    <n v="717.19473867484703"/>
    <n v="6566.3258606920099"/>
    <n v="106.712698518737"/>
    <n v="943.78418438190999"/>
    <n v="16474.8397578718"/>
    <n v="59290.352606642598"/>
    <n v="3341.76410264578"/>
    <n v="1685.0777034073301"/>
    <n v="5242.4464667460097"/>
    <n v="77814.345007303506"/>
    <n v="0"/>
    <n v="137.78812701545601"/>
    <n v="2098.7736779851798"/>
    <n v="36949.190333055099"/>
  </r>
  <r>
    <s v="102"/>
    <x v="12"/>
    <s v="Hushåll"/>
    <s v="2008"/>
    <x v="3"/>
    <n v="2818.5401822766098"/>
    <n v="2677.1614707620301"/>
    <n v="1707.09090162142"/>
    <n v="97.747875720157495"/>
    <n v="1340.1211183722701"/>
    <n v="7009.08566079498"/>
    <n v="238.290455044982"/>
    <n v="878.43988519601101"/>
    <n v="18337.2499356716"/>
    <n v="77532.892482103794"/>
    <n v="5493.6583341417499"/>
    <n v="3693.4525519010699"/>
    <n v="7481.0277420645298"/>
    <n v="77814.345007303506"/>
    <n v="0"/>
    <n v="137.78812701545601"/>
    <n v="1709.04234750561"/>
    <n v="33230.4467892147"/>
  </r>
  <r>
    <s v="102"/>
    <x v="12"/>
    <s v="Hushåll"/>
    <s v="2009"/>
    <x v="4"/>
    <n v="2689.91285089338"/>
    <n v="2539.6246055454199"/>
    <n v="2199.8699794037798"/>
    <n v="112.50733576123601"/>
    <n v="1553.2454657439"/>
    <n v="6805.44902727301"/>
    <n v="272.782643344669"/>
    <n v="811.19179106475303"/>
    <n v="18339.501931074599"/>
    <n v="82021.831109347098"/>
    <n v="6070.1080378738097"/>
    <n v="4378.4152920449096"/>
    <n v="7902.1788076391103"/>
    <n v="76846.5180846601"/>
    <n v="0"/>
    <n v="136.41024574530101"/>
    <n v="1348.2423950143"/>
    <n v="31550.624366783301"/>
  </r>
  <r>
    <s v="102"/>
    <x v="12"/>
    <s v="Hushåll"/>
    <s v="2009"/>
    <x v="5"/>
    <n v="2925.73757912469"/>
    <n v="2806.3432047240999"/>
    <n v="934.05594910981699"/>
    <n v="68.514075029775697"/>
    <n v="866.25772097489198"/>
    <n v="6499.4806237500397"/>
    <n v="122.86638275316101"/>
    <n v="888.10293842664998"/>
    <n v="16475.654690773099"/>
    <n v="62422.139544494297"/>
    <n v="3903.4123979292299"/>
    <n v="2214.9947024541202"/>
    <n v="5823.0114593871504"/>
    <n v="76846.5180846601"/>
    <n v="0"/>
    <n v="136.41024574530101"/>
    <n v="1797.7992462960201"/>
    <n v="36726.851720475701"/>
  </r>
  <r>
    <s v="102"/>
    <x v="12"/>
    <s v="Hushåll"/>
    <s v="2009"/>
    <x v="6"/>
    <n v="3002.8179662360799"/>
    <n v="2892.7440052430502"/>
    <n v="551.26240301672703"/>
    <n v="55.376763892498097"/>
    <n v="657.72107968261798"/>
    <n v="6350.6232083082796"/>
    <n v="86.084950311084299"/>
    <n v="905.97471055180199"/>
    <n v="15840.9268666842"/>
    <n v="56183.766603128897"/>
    <n v="3202.1419272906801"/>
    <n v="1553.34610587565"/>
    <n v="5102.3334307389496"/>
    <n v="76846.5180846601"/>
    <n v="0"/>
    <n v="136.41024574530101"/>
    <n v="1895.2437582863299"/>
    <n v="37900.274798931598"/>
  </r>
  <r>
    <s v="102"/>
    <x v="12"/>
    <s v="Hushåll"/>
    <s v="2009"/>
    <x v="7"/>
    <n v="2777.3330304800502"/>
    <n v="2635.2165378384698"/>
    <n v="1870.55648897881"/>
    <n v="101.439431537831"/>
    <n v="1366.14696263013"/>
    <n v="6860.7612743876698"/>
    <n v="237.54143658351299"/>
    <n v="829.87248420537503"/>
    <n v="17853.741494325001"/>
    <n v="76510.652137933605"/>
    <n v="5631.4382433094497"/>
    <n v="3828.63619886278"/>
    <n v="7619.5861464052596"/>
    <n v="76846.5180846601"/>
    <n v="0"/>
    <n v="136.41024574530101"/>
    <n v="1650.2616863324899"/>
    <n v="33127.243062746304"/>
  </r>
  <r>
    <s v="102"/>
    <x v="12"/>
    <s v="Hushåll"/>
    <s v="2010"/>
    <x v="8"/>
    <n v="2661.5796334643501"/>
    <n v="2516.6064682490801"/>
    <n v="2189.9643545494"/>
    <n v="110.915588312539"/>
    <n v="1506.89920546443"/>
    <n v="6724.9227840569702"/>
    <n v="268.43530723612298"/>
    <n v="764.08118545516504"/>
    <n v="17882.345460909499"/>
    <n v="78939.325887528394"/>
    <n v="5898.3540679078196"/>
    <n v="4254.2409545289902"/>
    <n v="7673.5707738314204"/>
    <n v="73252.310416152803"/>
    <n v="0"/>
    <n v="135.04614328784899"/>
    <n v="1552.74086393266"/>
    <n v="30908.343004162201"/>
  </r>
  <r>
    <s v="102"/>
    <x v="12"/>
    <s v="Hushåll"/>
    <s v="2010"/>
    <x v="9"/>
    <n v="2811.1703593901002"/>
    <n v="2697.9476686276298"/>
    <n v="915.24179728824197"/>
    <n v="64.8405956671713"/>
    <n v="809.02058397265705"/>
    <n v="6282.2309578367103"/>
    <n v="108.524274167375"/>
    <n v="824.459077695833"/>
    <n v="15870.8348431909"/>
    <n v="58354.781434312899"/>
    <n v="3717.8907558381902"/>
    <n v="2098.0378461047499"/>
    <n v="5555.2388808960104"/>
    <n v="73252.310416152803"/>
    <n v="0"/>
    <n v="135.04614328784899"/>
    <n v="2097.7327915533101"/>
    <n v="35412.641224393097"/>
  </r>
  <r>
    <s v="102"/>
    <x v="12"/>
    <s v="Hushåll"/>
    <s v="2010"/>
    <x v="10"/>
    <n v="2927.66112937548"/>
    <n v="2823.4033682139502"/>
    <n v="525.21286086403904"/>
    <n v="52.222964921769098"/>
    <n v="608.26138920800395"/>
    <n v="6207.9918935051901"/>
    <n v="74.070257461645099"/>
    <n v="853.13043610801196"/>
    <n v="15386.9105847029"/>
    <n v="52978.806780359497"/>
    <n v="3048.0783551270501"/>
    <n v="1453.32508496433"/>
    <n v="4882.8737726995896"/>
    <n v="73252.310416152803"/>
    <n v="0"/>
    <n v="135.04614328784899"/>
    <n v="2123.1891863781002"/>
    <n v="37246.1268929738"/>
  </r>
  <r>
    <s v="102"/>
    <x v="12"/>
    <s v="Hushåll"/>
    <s v="2010"/>
    <x v="11"/>
    <n v="2785.33890116867"/>
    <n v="2646.5701372510798"/>
    <n v="1922.9368706254099"/>
    <n v="102.838770384675"/>
    <n v="1361.7547573647"/>
    <n v="6940.6854802300104"/>
    <n v="239.35404418208401"/>
    <n v="785.94385796878703"/>
    <n v="17616.398401963801"/>
    <n v="75066.844377886693"/>
    <n v="5659.8054011630202"/>
    <n v="3845.9373316253"/>
    <n v="7654.9666099819196"/>
    <n v="73252.310416152803"/>
    <n v="0"/>
    <n v="135.04614328784899"/>
    <n v="1782.7487261949"/>
    <n v="32952.367487511001"/>
  </r>
  <r>
    <s v="102"/>
    <x v="12"/>
    <s v="Hushåll"/>
    <s v="2011"/>
    <x v="12"/>
    <n v="2496.7174439202299"/>
    <n v="2351.8907101044801"/>
    <n v="2439.5255628687601"/>
    <n v="115.80171345119"/>
    <n v="1589.0499754452601"/>
    <n v="6554.4810834901"/>
    <n v="278.24215152700702"/>
    <n v="679.99020337742797"/>
    <n v="17882.603751034399"/>
    <n v="80211.103885031305"/>
    <n v="6459.2084807118399"/>
    <n v="4596.4908795647098"/>
    <n v="8495.3532135372297"/>
    <n v="69512.184756856193"/>
    <n v="0"/>
    <n v="133.69568185496999"/>
    <n v="1558.5748269440801"/>
    <n v="29868.185326786901"/>
  </r>
  <r>
    <s v="102"/>
    <x v="12"/>
    <s v="Hushåll"/>
    <s v="2011"/>
    <x v="13"/>
    <n v="2701.8504442865101"/>
    <n v="2594.38783475016"/>
    <n v="932.74313934566896"/>
    <n v="60.925698645303697"/>
    <n v="773.97924845091802"/>
    <n v="5948.6218069160705"/>
    <n v="103.830138116033"/>
    <n v="726.34248118766902"/>
    <n v="15394.236741783299"/>
    <n v="55186.512002666401"/>
    <n v="3969.6550657232301"/>
    <n v="2121.1705478203799"/>
    <n v="6093.9408599972903"/>
    <n v="69512.184756856193"/>
    <n v="0"/>
    <n v="133.69568185496999"/>
    <n v="2122.9915168994598"/>
    <n v="34497.776386719503"/>
  </r>
  <r>
    <s v="102"/>
    <x v="12"/>
    <s v="Hushåll"/>
    <s v="2011"/>
    <x v="14"/>
    <n v="2740.1577209391698"/>
    <n v="2641.7676359945699"/>
    <n v="564.54044525081201"/>
    <n v="47.863988711813001"/>
    <n v="573.58026775934502"/>
    <n v="5732.5924869170403"/>
    <n v="72.337929890289601"/>
    <n v="727.58590833966696"/>
    <n v="14686.726601763099"/>
    <n v="48546.032088359898"/>
    <n v="3331.0023723536001"/>
    <n v="1516.6669235838201"/>
    <n v="5439.9190783354998"/>
    <n v="69512.184756856193"/>
    <n v="0"/>
    <n v="133.69568185496999"/>
    <n v="2167.3913588320202"/>
    <n v="35058.986605538397"/>
  </r>
  <r>
    <s v="102"/>
    <x v="12"/>
    <s v="Hushåll"/>
    <s v="2011"/>
    <x v="15"/>
    <n v="2508.4753987568802"/>
    <n v="2383.0501075246798"/>
    <n v="1682.6867743523701"/>
    <n v="87.832124901729003"/>
    <n v="1160.8534890904"/>
    <n v="6192.2800355789796"/>
    <n v="193.128604326605"/>
    <n v="671.72876570186395"/>
    <n v="16301.9475785872"/>
    <n v="65435.488787030699"/>
    <n v="5277.2164398658297"/>
    <n v="3361.72885893683"/>
    <n v="7428.9794149806803"/>
    <n v="69512.184756856193"/>
    <n v="0"/>
    <n v="133.69568185496999"/>
    <n v="1858.33203387238"/>
    <n v="30877.330180869401"/>
  </r>
  <r>
    <s v="102"/>
    <x v="12"/>
    <s v="Hushåll"/>
    <s v="2012"/>
    <x v="16"/>
    <n v="2403.9449887742899"/>
    <n v="2271.5052010515301"/>
    <n v="2070.8954709332002"/>
    <n v="104.84381276664401"/>
    <n v="1289.73707057568"/>
    <n v="6606.6598889801999"/>
    <n v="228.110031531668"/>
    <n v="667.26060938600699"/>
    <n v="15839.9438485136"/>
    <n v="68305.921446493507"/>
    <n v="5461.4430177789"/>
    <n v="3784.24925746285"/>
    <n v="7300.7000166549897"/>
    <n v="68411.180638443402"/>
    <n v="0"/>
    <n v="132.35872503642"/>
    <n v="1792.9640262222999"/>
    <n v="29410.2504114162"/>
  </r>
  <r>
    <s v="102"/>
    <x v="12"/>
    <s v="Hushåll"/>
    <s v="2012"/>
    <x v="17"/>
    <n v="2558.8816146112899"/>
    <n v="2452.3765623693998"/>
    <n v="1018.97907365561"/>
    <n v="66.296094211601897"/>
    <n v="728.32313972635302"/>
    <n v="6156.17214116384"/>
    <n v="110.46949221313299"/>
    <n v="704.11104389440698"/>
    <n v="14096.662132724199"/>
    <n v="51114.564327308297"/>
    <n v="3721.6508656597198"/>
    <n v="2094.3269882579598"/>
    <n v="5572.5370794527998"/>
    <n v="68411.180638443402"/>
    <n v="0"/>
    <n v="132.35872503642"/>
    <n v="2419.6050528054402"/>
    <n v="32528.7464884902"/>
  </r>
  <r>
    <s v="102"/>
    <x v="12"/>
    <s v="Hushåll"/>
    <s v="2012"/>
    <x v="18"/>
    <n v="2637.5077910587802"/>
    <n v="2540.82260319134"/>
    <n v="603.71728664231205"/>
    <n v="51.958689245210401"/>
    <n v="513.30699478485894"/>
    <n v="5950.4092272143698"/>
    <n v="76.895075309659902"/>
    <n v="713.30900822720002"/>
    <n v="13403.215650968799"/>
    <n v="44393.476872300998"/>
    <n v="3029.7018438780301"/>
    <n v="1443.2380233779099"/>
    <n v="4859.2580024725303"/>
    <n v="68411.180638443402"/>
    <n v="0"/>
    <n v="132.35872503642"/>
    <n v="2467.9556812003202"/>
    <n v="33545.003987353703"/>
  </r>
  <r>
    <s v="102"/>
    <x v="12"/>
    <s v="Hushåll"/>
    <s v="2012"/>
    <x v="19"/>
    <n v="2454.4405796866699"/>
    <n v="2328.0381001902801"/>
    <n v="1832.1833596618701"/>
    <n v="96.496404220093098"/>
    <n v="1153.1211790924699"/>
    <n v="6582.80822443134"/>
    <n v="207.91964657979"/>
    <n v="664.91565857091996"/>
    <n v="15361.9048891989"/>
    <n v="63637.478707202099"/>
    <n v="5126.0740748654998"/>
    <n v="3401.3134514234198"/>
    <n v="7038.2059013161197"/>
    <n v="68411.180638443402"/>
    <n v="0"/>
    <n v="132.35872503642"/>
    <n v="2069.8177174134898"/>
    <n v="29995.855127396298"/>
  </r>
  <r>
    <s v="102"/>
    <x v="12"/>
    <s v="Hushåll"/>
    <s v="2013"/>
    <x v="20"/>
    <n v="2357.1427791612"/>
    <n v="2219.84992619475"/>
    <n v="2284.1613520697501"/>
    <n v="112.23673654146501"/>
    <n v="1425.5047747747001"/>
    <n v="6803.6437049542801"/>
    <n v="256.03185496805798"/>
    <n v="617.33218178039397"/>
    <n v="15475.2553561978"/>
    <n v="71915.314138682705"/>
    <n v="6036.1969664309199"/>
    <n v="4129.9887128208502"/>
    <n v="8147.2070178916201"/>
    <n v="67504.948951486207"/>
    <n v="0"/>
    <n v="131.035137786056"/>
    <n v="1762.7186261085601"/>
    <n v="28392.2422749529"/>
  </r>
  <r>
    <s v="102"/>
    <x v="12"/>
    <s v="Hushåll"/>
    <s v="2013"/>
    <x v="21"/>
    <n v="2566.5253104345502"/>
    <n v="2462.1485329920602"/>
    <n v="944.06385336066103"/>
    <n v="64.790350813688903"/>
    <n v="698.97679955678495"/>
    <n v="6348.2190920061203"/>
    <n v="106.24005504588401"/>
    <n v="654.90837216822695"/>
    <n v="13274.967638279601"/>
    <n v="49452.0834363752"/>
    <n v="3981.6866108178501"/>
    <n v="2054.3547568220301"/>
    <n v="6206.5777996242496"/>
    <n v="67504.948951486207"/>
    <n v="0"/>
    <n v="131.035137786056"/>
    <n v="2226.49859754516"/>
    <n v="32584.288122378901"/>
  </r>
  <r>
    <s v="102"/>
    <x v="12"/>
    <s v="Hushåll"/>
    <s v="2013"/>
    <x v="22"/>
    <n v="2641.8509411250602"/>
    <n v="2546.2603054685001"/>
    <n v="584.46956757320299"/>
    <n v="52.083784516540497"/>
    <n v="505.44459537160401"/>
    <n v="6184.4351180223803"/>
    <n v="72.062348802227405"/>
    <n v="669.41016899191698"/>
    <n v="12713.2895027468"/>
    <n v="43688.220865359399"/>
    <n v="3378.00714442457"/>
    <n v="1484.76556005363"/>
    <n v="5586.2377945319304"/>
    <n v="67504.948951486207"/>
    <n v="0"/>
    <n v="131.035137786056"/>
    <n v="2376.9767160939"/>
    <n v="33758.292530427003"/>
  </r>
  <r>
    <s v="102"/>
    <x v="12"/>
    <s v="Hushåll"/>
    <s v="2013"/>
    <x v="23"/>
    <n v="2396.01538907331"/>
    <n v="2276.94902171382"/>
    <n v="1564.75912777337"/>
    <n v="86.199759327767097"/>
    <n v="1020.98025172722"/>
    <n v="6495.6533135714999"/>
    <n v="176.11243007774399"/>
    <n v="613.73421702891301"/>
    <n v="14069.1844298571"/>
    <n v="58217.350061595898"/>
    <n v="4954.7385714032198"/>
    <n v="3009.5711387715"/>
    <n v="7160.1392636023702"/>
    <n v="67504.948951486207"/>
    <n v="0"/>
    <n v="131.035137786056"/>
    <n v="2084.4249500553701"/>
    <n v="29654.420579676102"/>
  </r>
  <r>
    <s v="102"/>
    <x v="12"/>
    <s v="Hushåll"/>
    <s v="2014"/>
    <x v="24"/>
    <n v="2297.3207185104502"/>
    <n v="2169.1071735851001"/>
    <n v="2009.72665686602"/>
    <n v="101.46631214862499"/>
    <n v="1233.49952563851"/>
    <n v="6715.63923936846"/>
    <n v="222.846450805594"/>
    <n v="568.68043629818703"/>
    <n v="14263.575590103201"/>
    <n v="64140.564697419002"/>
    <n v="5211.4941363299904"/>
    <n v="3478.5208694600101"/>
    <n v="7131.4139132584096"/>
    <n v="66657.260701687599"/>
    <n v="0"/>
    <n v="129.724786408195"/>
    <n v="2375.1950957479999"/>
    <n v="27967.8692220095"/>
  </r>
  <r>
    <s v="102"/>
    <x v="12"/>
    <s v="Hushåll"/>
    <s v="2014"/>
    <x v="25"/>
    <n v="2546.4619558546801"/>
    <n v="2442.9933925279802"/>
    <n v="990.80869107657202"/>
    <n v="65.862579748116403"/>
    <n v="686.71407876273997"/>
    <n v="6563.2286288215901"/>
    <n v="100.027706897847"/>
    <n v="616.27863364257598"/>
    <n v="12870.391353961601"/>
    <n v="48485.833934167298"/>
    <n v="3743.75736969129"/>
    <n v="1956.9187892971099"/>
    <n v="5792.6880561532498"/>
    <n v="66657.260701687599"/>
    <n v="0"/>
    <n v="129.724786408195"/>
    <n v="2923.55426855117"/>
    <n v="32570.3304936606"/>
  </r>
  <r>
    <s v="102"/>
    <x v="12"/>
    <s v="Hushåll"/>
    <s v="2014"/>
    <x v="26"/>
    <n v="2614.6467654113098"/>
    <n v="2520.1037825246099"/>
    <n v="623.63979596659703"/>
    <n v="53.023082590063801"/>
    <n v="489.46001829424199"/>
    <n v="6369.1126851129802"/>
    <n v="69.052816910071598"/>
    <n v="623.47851860210801"/>
    <n v="12269.051830840301"/>
    <n v="42303.571884909303"/>
    <n v="3154.4018338165602"/>
    <n v="1402.8964614388301"/>
    <n v="5184.5065428816197"/>
    <n v="66657.260701687599"/>
    <n v="0"/>
    <n v="129.724786408195"/>
    <n v="3012.3109264393502"/>
    <n v="33448.8114151259"/>
  </r>
  <r>
    <s v="102"/>
    <x v="12"/>
    <s v="Hushåll"/>
    <s v="2014"/>
    <x v="27"/>
    <n v="2405.4509120157099"/>
    <n v="2285.0907537552798"/>
    <n v="1675.9717195343601"/>
    <n v="90.974734107888594"/>
    <n v="1052.31672263363"/>
    <n v="6884.2057188833196"/>
    <n v="180.377201853049"/>
    <n v="580.52904056527098"/>
    <n v="13820.4859058482"/>
    <n v="58843.656914202496"/>
    <n v="4867.4285772097601"/>
    <n v="3007.3203718821301"/>
    <n v="6959.4614581187898"/>
    <n v="66657.260701687599"/>
    <n v="0"/>
    <n v="129.724786408195"/>
    <n v="2588.5042947667598"/>
    <n v="29987.1882866577"/>
  </r>
  <r>
    <s v="102"/>
    <x v="12"/>
    <s v="Hushåll"/>
    <s v="2015"/>
    <x v="28"/>
    <n v="2315.4796341839701"/>
    <n v="2191.1152185012002"/>
    <n v="1958.78059638793"/>
    <n v="103.735832409191"/>
    <n v="1156.00506809281"/>
    <n v="6884.9363679266798"/>
    <n v="204.780984033561"/>
    <n v="523.01446116389695"/>
    <n v="14104.1994362062"/>
    <n v="60428.851879236703"/>
    <n v="5169.8906611736002"/>
    <n v="3351.0511280681899"/>
    <n v="7200.1511823273904"/>
    <n v="64377.850649191299"/>
    <n v="0"/>
    <n v="128.42753854411399"/>
    <n v="2358.2633103202002"/>
    <n v="28717.974368911"/>
  </r>
  <r>
    <s v="102"/>
    <x v="12"/>
    <s v="Hushåll"/>
    <s v="2015"/>
    <x v="29"/>
    <n v="2568.2281320225302"/>
    <n v="2465.5096047745001"/>
    <n v="1053.1488530731699"/>
    <n v="71.680828009892096"/>
    <n v="686.31534420231606"/>
    <n v="6702.5108715445003"/>
    <n v="106.824829536916"/>
    <n v="561.02216533260605"/>
    <n v="12883.963222877701"/>
    <n v="47130.484242972001"/>
    <n v="3844.45812946457"/>
    <n v="2004.4293618956001"/>
    <n v="5957.2478120119804"/>
    <n v="64377.850649191299"/>
    <n v="0"/>
    <n v="128.42753854411399"/>
    <n v="3021.8164012621601"/>
    <n v="32822.0888072573"/>
  </r>
  <r>
    <s v="102"/>
    <x v="12"/>
    <s v="Hushåll"/>
    <s v="2015"/>
    <x v="30"/>
    <n v="2660.28235716786"/>
    <n v="2567.4965622783002"/>
    <n v="653.07622761457299"/>
    <n v="56.567882974010701"/>
    <n v="474.60813263234701"/>
    <n v="6456.5477569731402"/>
    <n v="69.303869511575101"/>
    <n v="573.41774375363104"/>
    <n v="12287.996712599201"/>
    <n v="40958.889909803598"/>
    <n v="3163.6702856193301"/>
    <n v="1383.56949697813"/>
    <n v="5231.1032877119696"/>
    <n v="64377.850649191299"/>
    <n v="0"/>
    <n v="128.42753854411399"/>
    <n v="3373.28266799422"/>
    <n v="34141.7639473331"/>
  </r>
  <r>
    <s v="102"/>
    <x v="12"/>
    <s v="Hushåll"/>
    <s v="2015"/>
    <x v="31"/>
    <n v="2470.7005688324198"/>
    <n v="2354.0224654799799"/>
    <n v="1642.58949742186"/>
    <n v="93.079070501069396"/>
    <n v="982.35255292567001"/>
    <n v="7003.01223315073"/>
    <n v="171.60136987457"/>
    <n v="542.08847134669099"/>
    <n v="13723.9901417523"/>
    <n v="55830.412028316699"/>
    <n v="4758.6749647222796"/>
    <n v="2863.5964350178101"/>
    <n v="6900.9548101355904"/>
    <n v="64377.850649191299"/>
    <n v="0"/>
    <n v="128.42753854411399"/>
    <n v="2966.9880297617401"/>
    <n v="30990.853678368399"/>
  </r>
  <r>
    <s v="102"/>
    <x v="12"/>
    <s v="Hushåll"/>
    <s v="2016"/>
    <x v="32"/>
    <n v="2270.3710239438301"/>
    <n v="2144.0432323025998"/>
    <n v="2153.8331403174502"/>
    <n v="112.021222555034"/>
    <n v="1230.3080955124899"/>
    <n v="6960.5444368892704"/>
    <n v="217.18174443412701"/>
    <n v="510.02768234948002"/>
    <n v="13726.5787957501"/>
    <n v="63588.353621950897"/>
    <n v="5254.2530882554101"/>
    <n v="3437.9476603902899"/>
    <n v="7278.8004813637699"/>
    <n v="62066.397726630399"/>
    <n v="0"/>
    <n v="127.143263158672"/>
    <n v="3461.1097458692898"/>
    <n v="28257.739474992799"/>
  </r>
  <r>
    <s v="102"/>
    <x v="12"/>
    <s v="Hushåll"/>
    <s v="2016"/>
    <x v="33"/>
    <n v="2506.8109695324802"/>
    <n v="2407.4147941512701"/>
    <n v="1020.78856309169"/>
    <n v="73.090969826002095"/>
    <n v="636.91169241169098"/>
    <n v="6741.72166964198"/>
    <n v="93.415088840253304"/>
    <n v="532.39596193778004"/>
    <n v="12068.177715681601"/>
    <n v="45586.519503695999"/>
    <n v="3735.7687560446002"/>
    <n v="1840.50761282899"/>
    <n v="5922.3798792978596"/>
    <n v="62066.397726630399"/>
    <n v="0"/>
    <n v="127.143263158672"/>
    <n v="4027.8231310096699"/>
    <n v="32308.477072890899"/>
  </r>
  <r>
    <s v="102"/>
    <x v="12"/>
    <s v="Hushåll"/>
    <s v="2016"/>
    <x v="34"/>
    <n v="2581.3198074213901"/>
    <n v="2490.3263264248699"/>
    <n v="651.83596165998597"/>
    <n v="60.947617591594401"/>
    <n v="451.74361946263502"/>
    <n v="6643.0210290384202"/>
    <n v="58.5765301882495"/>
    <n v="536.872162489983"/>
    <n v="11535.272319833801"/>
    <n v="39881.182192359302"/>
    <n v="3248.62859651078"/>
    <n v="1341.34098442347"/>
    <n v="5470.7494233498001"/>
    <n v="62066.397726630399"/>
    <n v="0"/>
    <n v="127.143263158672"/>
    <n v="3962.5522454623501"/>
    <n v="33440.847299459303"/>
  </r>
  <r>
    <s v="102"/>
    <x v="12"/>
    <s v="Hushåll"/>
    <s v="2016"/>
    <x v="35"/>
    <n v="2395.8237049476602"/>
    <n v="2277.4685974304198"/>
    <n v="1819.09758831251"/>
    <n v="102.352375215629"/>
    <n v="1037.0781105466899"/>
    <n v="7242.7532881786801"/>
    <n v="177.72965028183299"/>
    <n v="512.48608542050601"/>
    <n v="13182.1549239704"/>
    <n v="57367.680442683297"/>
    <n v="4971.7417753719101"/>
    <n v="2965.51642110589"/>
    <n v="7243.5117629523102"/>
    <n v="62066.397726630399"/>
    <n v="0"/>
    <n v="127.143263158672"/>
    <n v="4088.34980240089"/>
    <n v="30158.036602928099"/>
  </r>
  <r>
    <s v="102"/>
    <x v="12"/>
    <s v="Hushåll"/>
    <s v="2017"/>
    <x v="36"/>
    <n v="2232.8530364121898"/>
    <n v="2112.6613184829198"/>
    <n v="2097.0282233615399"/>
    <n v="112.566097751508"/>
    <n v="1156.1318137703599"/>
    <n v="6805.5419887447397"/>
    <n v="206.315142165152"/>
    <n v="477.39776160755201"/>
    <n v="12904.509445658699"/>
    <n v="59667.665767062899"/>
    <n v="5167.6574941464796"/>
    <n v="3276.8562190142002"/>
    <n v="7289.2095808138502"/>
    <n v="57864.139409026502"/>
    <n v="0"/>
    <n v="125.871830527086"/>
    <n v="3849.7218275125301"/>
    <n v="27723.441681934099"/>
  </r>
  <r>
    <s v="102"/>
    <x v="12"/>
    <s v="Hushåll"/>
    <s v="2017"/>
    <x v="37"/>
    <n v="2485.54515355784"/>
    <n v="2388.0416009045098"/>
    <n v="1110.1818514029501"/>
    <n v="79.431567540090299"/>
    <n v="659.43485770198902"/>
    <n v="6677.5934366983302"/>
    <n v="98.422429554734407"/>
    <n v="504.61800514365399"/>
    <n v="11627.367458407"/>
    <n v="45352.705787491199"/>
    <n v="3903.7670222427801"/>
    <n v="1927.9307140368501"/>
    <n v="6184.3060639143596"/>
    <n v="57864.139409026502"/>
    <n v="0"/>
    <n v="125.871830527086"/>
    <n v="4289.0901837009997"/>
    <n v="31991.343903697802"/>
  </r>
  <r>
    <s v="102"/>
    <x v="12"/>
    <s v="Hushåll"/>
    <s v="2017"/>
    <x v="38"/>
    <n v="2539.7673314492799"/>
    <n v="2451.3393705727799"/>
    <n v="731.46846551040699"/>
    <n v="65.554993793916594"/>
    <n v="466.63843862699599"/>
    <n v="6446.3542198016503"/>
    <n v="61.602576274108699"/>
    <n v="505.83354234405999"/>
    <n v="11047.085206726801"/>
    <n v="39341.239744501298"/>
    <n v="3337.1091494737602"/>
    <n v="1397.93512277994"/>
    <n v="5596.1661974195904"/>
    <n v="57864.139409026502"/>
    <n v="0"/>
    <n v="125.871830527086"/>
    <n v="4367.8348011955904"/>
    <n v="32850.929436113998"/>
  </r>
  <r>
    <s v="102"/>
    <x v="12"/>
    <s v="Hushåll"/>
    <s v="2017"/>
    <x v="39"/>
    <n v="2344.6006999383799"/>
    <n v="2231.7490656687501"/>
    <n v="1807.2738650640299"/>
    <n v="102.718102860117"/>
    <n v="987.19020614802298"/>
    <n v="6911.70402265964"/>
    <n v="170.189526918947"/>
    <n v="485.97710198090198"/>
    <n v="12486.7412490758"/>
    <n v="54772.5978071383"/>
    <n v="4825.9070895406003"/>
    <n v="2836.7685681703001"/>
    <n v="7083.8320305553998"/>
    <n v="57864.139409026502"/>
    <n v="0"/>
    <n v="125.871830527086"/>
    <n v="4641.1283541905896"/>
    <n v="29547.075107924298"/>
  </r>
  <r>
    <s v="102"/>
    <x v="12"/>
    <s v="Hushåll"/>
    <s v="2018"/>
    <x v="40"/>
    <n v="2115.91278531033"/>
    <n v="2005.2834033613301"/>
    <n v="1894.1239847936599"/>
    <n v="105.68920927188501"/>
    <n v="1006.44076825331"/>
    <n v="6333.7079341688404"/>
    <n v="182.184439811462"/>
    <n v="437.10794562565098"/>
    <n v="12107.241026190301"/>
    <n v="52991.556584433398"/>
    <n v="4736.5907403313404"/>
    <n v="2872.9688420176599"/>
    <n v="6845.1690079670097"/>
    <n v="54316.786868638403"/>
    <n v="0"/>
    <n v="124.613112221815"/>
    <n v="4468.4288051153599"/>
    <n v="26308.877216132201"/>
  </r>
  <r>
    <s v="102"/>
    <x v="12"/>
    <s v="Hushåll"/>
    <s v="2018"/>
    <x v="41"/>
    <n v="2375.4169231195601"/>
    <n v="2283.56252647673"/>
    <n v="1089.48117006998"/>
    <n v="79.345083750483795"/>
    <n v="585.23390957485697"/>
    <n v="6403.1059975008602"/>
    <n v="88.538907743794894"/>
    <n v="460.91459664745599"/>
    <n v="11083.8542488317"/>
    <n v="40992.661259914501"/>
    <n v="3790.3750091125899"/>
    <n v="1763.3837132741501"/>
    <n v="6141.7203306620604"/>
    <n v="54316.786868638403"/>
    <n v="0"/>
    <n v="124.613112221815"/>
    <n v="5511.44057885028"/>
    <n v="30585.259455760999"/>
  </r>
  <r>
    <s v="102"/>
    <x v="12"/>
    <s v="Hushåll"/>
    <s v="2018"/>
    <x v="42"/>
    <n v="2477.2415771835999"/>
    <n v="2392.8535494786502"/>
    <n v="734.40658770596497"/>
    <n v="67.822530813342397"/>
    <n v="427.63060923413798"/>
    <n v="6272.7793287548002"/>
    <n v="57.013605838534403"/>
    <n v="472.01162813063399"/>
    <n v="10732.7230456902"/>
    <n v="36854.337740434501"/>
    <n v="3326.6339229989198"/>
    <n v="1323.3807177337401"/>
    <n v="5668.3256903149004"/>
    <n v="54316.786868638403"/>
    <n v="0"/>
    <n v="124.613112221815"/>
    <n v="5193.6757523892402"/>
    <n v="32081.985561789301"/>
  </r>
  <r>
    <s v="102"/>
    <x v="12"/>
    <s v="Hushåll"/>
    <s v="2018"/>
    <x v="43"/>
    <n v="2268.22099220883"/>
    <n v="2163.33348700222"/>
    <n v="1640.3189232488"/>
    <n v="98.606758508556496"/>
    <n v="868.40407932082906"/>
    <n v="6547.8406291953397"/>
    <n v="151.035996649141"/>
    <n v="450.32790236662498"/>
    <n v="11861.5206948334"/>
    <n v="49517.989262155003"/>
    <n v="4511.3344711111904"/>
    <n v="2518.2228007510698"/>
    <n v="6790.1638287653896"/>
    <n v="54316.786868638403"/>
    <n v="0"/>
    <n v="124.613112221815"/>
    <n v="5101.3044960413699"/>
    <n v="28660.8900072086"/>
  </r>
  <r>
    <s v="102"/>
    <x v="12"/>
    <s v="Hushåll"/>
    <s v="2019"/>
    <x v="44"/>
    <n v="2070.8927663347899"/>
    <n v="1963.95742386865"/>
    <n v="1871.54833839202"/>
    <n v="107.08777487311001"/>
    <n v="1009.55382017751"/>
    <n v="5892.6729405869601"/>
    <n v="182.81719425781401"/>
    <n v="411.07041481868202"/>
    <n v="11959.2970450678"/>
    <n v="52220.275662928798"/>
    <n v="4661.5839917317999"/>
    <n v="2839.6460661005299"/>
    <n v="6721.1379131662598"/>
    <n v="50166.208178700603"/>
    <n v="0"/>
    <n v="123.366981099597"/>
    <n v="4167.3849626379997"/>
    <n v="26013.936369920899"/>
  </r>
  <r>
    <s v="102"/>
    <x v="12"/>
    <s v="Hushåll"/>
    <s v="2019"/>
    <x v="45"/>
    <n v="2331.3478292885002"/>
    <n v="2243.3178785964201"/>
    <n v="1062.17096702302"/>
    <n v="81.160873101321002"/>
    <n v="579.74086287234604"/>
    <n v="5903.1736740338001"/>
    <n v="88.279416593623296"/>
    <n v="430.29585789584098"/>
    <n v="10913.6263050788"/>
    <n v="39757.916499826701"/>
    <n v="3719.6979113870598"/>
    <n v="1739.0761246520201"/>
    <n v="6015.9193215631703"/>
    <n v="50166.208178700603"/>
    <n v="0"/>
    <n v="123.366981099597"/>
    <n v="5134.5702787767405"/>
    <n v="30215.401485593498"/>
  </r>
  <r>
    <s v="102"/>
    <x v="12"/>
    <s v="Hushåll"/>
    <s v="2019"/>
    <x v="46"/>
    <n v="2429.30652760675"/>
    <n v="2348.83347291269"/>
    <n v="707.87689750965501"/>
    <n v="69.667502034850799"/>
    <n v="418.62826767930102"/>
    <n v="5762.71882451693"/>
    <n v="56.179715801680899"/>
    <n v="439.28907295673099"/>
    <n v="10551.816841264101"/>
    <n v="35425.732013132299"/>
    <n v="3260.0263525993701"/>
    <n v="1302.9310920917401"/>
    <n v="5546.6796125625597"/>
    <n v="50166.208178700603"/>
    <n v="0"/>
    <n v="123.366981099597"/>
    <n v="4823.8774528148397"/>
    <n v="31648.0486170037"/>
  </r>
  <r>
    <s v="102"/>
    <x v="12"/>
    <s v="Hushåll"/>
    <s v="2019"/>
    <x v="47"/>
    <n v="2224.2169819993601"/>
    <n v="2123.0521393794002"/>
    <n v="1616.4187645023401"/>
    <n v="100.224317402013"/>
    <n v="868.42226245110601"/>
    <n v="6071.54851010518"/>
    <n v="151.306839876391"/>
    <n v="422.34325161730101"/>
    <n v="11701.5997677054"/>
    <n v="48561.871720149"/>
    <n v="4435.5828798692201"/>
    <n v="2487.46255605237"/>
    <n v="6661.2468423007404"/>
    <n v="50166.208178700603"/>
    <n v="0"/>
    <n v="123.366981099597"/>
    <n v="4777.1248887053798"/>
    <n v="28337.3640698993"/>
  </r>
  <r>
    <s v="102"/>
    <x v="12"/>
    <s v="Hushåll"/>
    <s v="2020"/>
    <x v="48"/>
    <n v="2017.7888083770499"/>
    <n v="1914.7343486902801"/>
    <n v="1926.8282428140201"/>
    <n v="108.988489992569"/>
    <n v="969.952311324785"/>
    <n v="5685.8459059904999"/>
    <n v="178.501767681758"/>
    <n v="389.50397549500502"/>
    <n v="12007.359589468801"/>
    <n v="50353.967289623601"/>
    <n v="4572.4180484179697"/>
    <n v="2737.4067332002501"/>
    <n v="6656.6941873324104"/>
    <n v="46897.130947753001"/>
    <n v="0"/>
    <n v="116.714173890612"/>
    <n v="5046.53232130796"/>
    <n v="25368.086769088099"/>
  </r>
  <r>
    <s v="102"/>
    <x v="12"/>
    <s v="Hushåll"/>
    <s v="2020"/>
    <x v="49"/>
    <n v="2045.52005591528"/>
    <n v="1963.10171202792"/>
    <n v="1054.35675462893"/>
    <n v="76.677013733292597"/>
    <n v="538.75321880007596"/>
    <n v="5086.5783533351396"/>
    <n v="85.260327521179505"/>
    <n v="377.90140334137601"/>
    <n v="10631.005882605001"/>
    <n v="35986.132492900397"/>
    <n v="3390.6706008229498"/>
    <n v="1620.0098389628499"/>
    <n v="5444.8729244200704"/>
    <n v="46897.130947753001"/>
    <n v="0"/>
    <n v="116.714173890612"/>
    <n v="5074.7933278467699"/>
    <n v="26351.064228318301"/>
  </r>
  <r>
    <s v="102"/>
    <x v="12"/>
    <s v="Hushåll"/>
    <s v="2020"/>
    <x v="50"/>
    <n v="2267.5512429141299"/>
    <n v="2191.3366135439301"/>
    <n v="734.27335426289198"/>
    <n v="68.022282178772201"/>
    <n v="399.10283825662901"/>
    <n v="5212.6776278935004"/>
    <n v="53.950621379841202"/>
    <n v="403.66830441736499"/>
    <n v="10556.647114040299"/>
    <n v="33700.848134675303"/>
    <n v="3080.2049905696199"/>
    <n v="1238.1501124000099"/>
    <n v="5236.50051854924"/>
    <n v="46897.130947753001"/>
    <n v="0"/>
    <n v="116.714173890612"/>
    <n v="5215.3676414925503"/>
    <n v="29486.789993846902"/>
  </r>
  <r>
    <s v="102"/>
    <x v="12"/>
    <s v="Hushåll"/>
    <s v="2020"/>
    <x v="51"/>
    <n v="2047.65926718271"/>
    <n v="1950.8207561040999"/>
    <n v="1563.7403220394399"/>
    <n v="101.31590250709"/>
    <n v="820.56970687851697"/>
    <n v="5713.4025190497196"/>
    <n v="147.239322186946"/>
    <n v="379.30362060046701"/>
    <n v="11475.9110922656"/>
    <n v="44747.541195087702"/>
    <n v="4341.3043564919499"/>
    <n v="2391.57616313574"/>
    <n v="6577.3883938418703"/>
    <n v="46897.130947753001"/>
    <n v="0"/>
    <n v="116.714173890612"/>
    <n v="4143.5775657403301"/>
    <n v="25976.5475716367"/>
  </r>
  <r>
    <s v="102"/>
    <x v="12"/>
    <s v="Hushåll"/>
    <s v="2021"/>
    <x v="52"/>
    <n v="1890.44806297832"/>
    <n v="1792.9468810656999"/>
    <n v="1887.10548345249"/>
    <n v="108.218963143121"/>
    <n v="936.99616261649703"/>
    <n v="5276.3530744145901"/>
    <n v="177.76932715158301"/>
    <n v="354.466191734539"/>
    <n v="11548.4865663405"/>
    <n v="47026.911770792103"/>
    <n v="4429.9206831081801"/>
    <n v="2659.23534455142"/>
    <n v="6441.8805975576697"/>
    <n v="42477.136231680903"/>
    <n v="0"/>
    <n v="110.12789475371601"/>
    <n v="4511.1513727532001"/>
    <n v="23637.5547381779"/>
  </r>
  <r>
    <s v="102"/>
    <x v="12"/>
    <s v="Hushåll"/>
    <s v="2021"/>
    <x v="53"/>
    <n v="2178.2172377596498"/>
    <n v="2098.5063534431802"/>
    <n v="1022.95811022485"/>
    <n v="83.488867321489707"/>
    <n v="535.68108392296199"/>
    <n v="5291.8790705703104"/>
    <n v="85.408992466726104"/>
    <n v="368.02665205100999"/>
    <n v="10630.791188184199"/>
    <n v="35640.891706255599"/>
    <n v="3615.5141783399399"/>
    <n v="1653.0732177186601"/>
    <n v="5899.6885466323902"/>
    <n v="42477.136231680903"/>
    <n v="0"/>
    <n v="110.12789475371601"/>
    <n v="4654.4829190977498"/>
    <n v="28203.127730050001"/>
  </r>
  <r>
    <s v="102"/>
    <x v="12"/>
    <s v="Hushåll"/>
    <s v="2021"/>
    <x v="54"/>
    <n v="2296.1258807102399"/>
    <n v="2223.7954141216401"/>
    <n v="783.99304895783905"/>
    <n v="70.915611114555702"/>
    <n v="391.09162559999203"/>
    <n v="5109.2047049366802"/>
    <n v="54.088929789200201"/>
    <n v="390.54438103017901"/>
    <n v="10430.1222700588"/>
    <n v="32743.916072746601"/>
    <n v="3127.31148029103"/>
    <n v="1238.4726298727801"/>
    <n v="5341.1993904417204"/>
    <n v="42477.136231680903"/>
    <n v="0"/>
    <n v="110.12789475371601"/>
    <n v="5926.3510673859901"/>
    <n v="29923.6237432464"/>
  </r>
  <r>
    <s v="102"/>
    <x v="12"/>
    <s v="Hushåll"/>
    <s v="2021"/>
    <x v="55"/>
    <n v="2056.90810190416"/>
    <n v="1964.7220810886299"/>
    <n v="1707.2378060696201"/>
    <n v="101.480566326155"/>
    <n v="810.94309330955696"/>
    <n v="5454.7503793301803"/>
    <n v="147.00792942180101"/>
    <n v="381.46108366451898"/>
    <n v="11418.712788163801"/>
    <n v="44533.831484277798"/>
    <n v="4215.5533273317697"/>
    <n v="2333.7093809786402"/>
    <n v="6374.5515912625997"/>
    <n v="42477.136231680903"/>
    <n v="0"/>
    <n v="110.12789475371601"/>
    <n v="6158.0066267561597"/>
    <n v="26144.576191160799"/>
  </r>
  <r>
    <s v="102"/>
    <x v="12"/>
    <s v="Hushåll"/>
    <s v="2022"/>
    <x v="56"/>
    <n v="1854.29186816318"/>
    <n v="1756.87573504798"/>
    <n v="1792.1687123111799"/>
    <n v="122.90957298338699"/>
    <n v="866.85100293113896"/>
    <n v="5078.8743922681597"/>
    <n v="170.23819981761801"/>
    <n v="355.66981546943202"/>
    <n v="11459.820592218301"/>
    <n v="44672.056326841201"/>
    <n v="4278.2393520104097"/>
    <n v="2616.5288657095598"/>
    <n v="6161.6599456472204"/>
    <n v="42477.136231680903"/>
    <n v="0"/>
    <n v="110.12789475371601"/>
    <n v="4939.35292041107"/>
    <n v="22991.7467704222"/>
  </r>
  <r>
    <s v="102"/>
    <x v="12"/>
    <s v="Hushåll"/>
    <s v="2022"/>
    <x v="57"/>
    <n v="1970.0924572435399"/>
    <n v="1894.20845027255"/>
    <n v="1056.6320656345199"/>
    <n v="81.244925884212705"/>
    <n v="492.17262211192599"/>
    <n v="4554.3280662953102"/>
    <n v="81.528576647333907"/>
    <n v="359.43840295391698"/>
    <n v="10384.3165118121"/>
    <n v="33604.830401803199"/>
    <n v="3135.5222100703199"/>
    <n v="1541.4918426752799"/>
    <n v="4983.3286780627504"/>
    <n v="42477.136231680903"/>
    <n v="0"/>
    <n v="110.12789475371601"/>
    <n v="5893.0034912648198"/>
    <n v="25279.918791873999"/>
  </r>
  <r>
    <s v="102"/>
    <x v="12"/>
    <s v="Hushåll"/>
    <s v="2022"/>
    <x v="58"/>
    <n v="2043.2671373093301"/>
    <n v="1975.23754818824"/>
    <n v="801.54247403304703"/>
    <n v="66.133979390077997"/>
    <n v="354.67201393493201"/>
    <n v="4413.2063628258202"/>
    <n v="51.422130239806002"/>
    <n v="371.09192332713201"/>
    <n v="10044.6782615786"/>
    <n v="29958.3660668579"/>
    <n v="2714.39452663066"/>
    <n v="1139.2987768118401"/>
    <n v="4556.5929605011197"/>
    <n v="42477.136231680903"/>
    <n v="0"/>
    <n v="110.12789475371601"/>
    <n v="6571.9006418225299"/>
    <n v="26381.602243368299"/>
  </r>
  <r>
    <s v="102"/>
    <x v="12"/>
    <s v="Hushåll"/>
    <s v="2022"/>
    <x v="59"/>
    <n v="1950.6436371146599"/>
    <n v="1859.9129719980101"/>
    <n v="1610.37545635841"/>
    <n v="110.166102093129"/>
    <n v="748.69213819417405"/>
    <n v="5049.0842208512604"/>
    <n v="140.67168895726101"/>
    <n v="376.76595257384599"/>
    <n v="11248.7355749421"/>
    <n v="42087.5309535985"/>
    <n v="3942.3623898851001"/>
    <n v="2264.90014688154"/>
    <n v="5859.6292883783499"/>
    <n v="42477.136231680903"/>
    <n v="0"/>
    <n v="110.12789475371601"/>
    <n v="6226.3279415200604"/>
    <n v="24568.040206763599"/>
  </r>
  <r>
    <s v="102"/>
    <x v="12"/>
    <s v="Hushåll"/>
    <s v="2023"/>
    <x v="60"/>
    <n v="1884.47987994306"/>
    <n v="1787.4128924898801"/>
    <n v="1824.3295054743801"/>
    <n v="122.276328123022"/>
    <n v="860.374725287253"/>
    <n v="5057.47732449248"/>
    <n v="170.33862610645599"/>
    <n v="363.159795055899"/>
    <n v="11491.1623105454"/>
    <n v="45102.4144676629"/>
    <n v="4183.7625530401301"/>
    <n v="2557.9621517235501"/>
    <n v="6026.8379226101797"/>
    <n v="42477.136231680903"/>
    <n v="0"/>
    <n v="110.12789475371601"/>
    <n v="5386.1312419702099"/>
    <n v="23416.065626274099"/>
  </r>
  <r>
    <s v="103"/>
    <x v="13"/>
    <s v="Hushåll"/>
    <s v="2008"/>
    <x v="0"/>
    <n v="5.1484688458991403"/>
    <n v="4.9983208963107204"/>
    <n v="7.0877758835290197E-2"/>
    <n v="8.4818902203866106E-2"/>
    <n v="0.34666049344390598"/>
    <n v="25.274244305407599"/>
    <n v="9.5938141661812797E-3"/>
    <n v="0.74224787031411099"/>
    <n v="5.8837479649016799"/>
    <n v="40.284848975026698"/>
    <n v="4.64368513902728"/>
    <n v="1.4865667744856801"/>
    <n v="8.3773790805080903"/>
    <n v="117.964446687966"/>
    <n v="0"/>
    <n v="0"/>
    <n v="1.10279557221581"/>
    <n v="68.762743593842202"/>
  </r>
  <r>
    <s v="103"/>
    <x v="13"/>
    <s v="Hushåll"/>
    <s v="2008"/>
    <x v="1"/>
    <n v="5.7535743271634798"/>
    <n v="5.59936037034654"/>
    <n v="0.159538561887174"/>
    <n v="9.5115206587777307E-2"/>
    <n v="0.39442787082927899"/>
    <n v="28.100958620470099"/>
    <n v="1.0752973209221001E-2"/>
    <n v="0.84805562042154303"/>
    <n v="6.6833886048776101"/>
    <n v="45.940286420251098"/>
    <n v="5.1361791553145997"/>
    <n v="1.64505299504189"/>
    <n v="9.2648797893967991"/>
    <n v="117.964446687966"/>
    <n v="0"/>
    <n v="0"/>
    <n v="2.2821962364016999"/>
    <n v="77.097923380476402"/>
  </r>
  <r>
    <s v="103"/>
    <x v="13"/>
    <s v="Hushåll"/>
    <s v="2008"/>
    <x v="2"/>
    <n v="5.6948038456741603"/>
    <n v="5.5405917658118504"/>
    <n v="0.165452149631129"/>
    <n v="9.3994049840534694E-2"/>
    <n v="0.40497178452142601"/>
    <n v="27.287453051838199"/>
    <n v="1.0758771690583001E-2"/>
    <n v="0.87396998918155999"/>
    <n v="6.7747870562574697"/>
    <n v="46.964736272332701"/>
    <n v="4.9309405241524198"/>
    <n v="1.58135093241824"/>
    <n v="8.8922561674197294"/>
    <n v="117.964446687966"/>
    <n v="0"/>
    <n v="0"/>
    <n v="2.37156203247388"/>
    <n v="76.293013524414206"/>
  </r>
  <r>
    <s v="103"/>
    <x v="13"/>
    <s v="Hushåll"/>
    <s v="2008"/>
    <x v="3"/>
    <n v="5.4883190874060901"/>
    <n v="5.3361474060344003"/>
    <n v="0.176834484438464"/>
    <n v="9.0577229627557404E-2"/>
    <n v="0.36443817258660499"/>
    <n v="27.267747635063898"/>
    <n v="1.0289266611474E-2"/>
    <n v="0.775727790538151"/>
    <n v="6.1845658564481596"/>
    <n v="42.147000466022"/>
    <n v="5.04025452229238"/>
    <n v="1.6126637810797699"/>
    <n v="9.0938164438452809"/>
    <n v="117.964446687966"/>
    <n v="0"/>
    <n v="0"/>
    <n v="2.5519139660736698"/>
    <n v="73.473817160059696"/>
  </r>
  <r>
    <s v="103"/>
    <x v="13"/>
    <s v="Hushåll"/>
    <s v="2009"/>
    <x v="4"/>
    <n v="4.9988248565248403"/>
    <n v="4.8489815989371596"/>
    <n v="0.15710391231762"/>
    <n v="8.7286869309261203E-2"/>
    <n v="0.30090089687308202"/>
    <n v="22.988709617699399"/>
    <n v="9.92180438159386E-3"/>
    <n v="0.64544890223436002"/>
    <n v="4.9961145452307996"/>
    <n v="34.521638029200901"/>
    <n v="4.4963094646430104"/>
    <n v="1.3850938324356099"/>
    <n v="8.1753352411723395"/>
    <n v="118.287012108281"/>
    <n v="0"/>
    <n v="0"/>
    <n v="2.248715619086"/>
    <n v="66.911014580278106"/>
  </r>
  <r>
    <s v="103"/>
    <x v="13"/>
    <s v="Hushåll"/>
    <s v="2009"/>
    <x v="5"/>
    <n v="5.5632042074499299"/>
    <n v="5.4094594470420301"/>
    <n v="0.183494537967792"/>
    <n v="9.6781598880489594E-2"/>
    <n v="0.35037944986750102"/>
    <n v="25.0957369330166"/>
    <n v="1.1107579557485901E-2"/>
    <n v="0.75799599454602395"/>
    <n v="5.76858003481812"/>
    <n v="40.199774162936997"/>
    <n v="4.84639844017891"/>
    <n v="1.4949807256429599"/>
    <n v="8.8094642052306007"/>
    <n v="118.287012108281"/>
    <n v="0"/>
    <n v="0"/>
    <n v="2.6046574471317001"/>
    <n v="74.686768591396302"/>
  </r>
  <r>
    <s v="103"/>
    <x v="13"/>
    <s v="Hushåll"/>
    <s v="2009"/>
    <x v="6"/>
    <n v="5.6387782041117598"/>
    <n v="5.4844124794558597"/>
    <n v="0.17581157915726001"/>
    <n v="9.7807696148898796E-2"/>
    <n v="0.36284546671965101"/>
    <n v="25.1860730317815"/>
    <n v="1.1312135335367301E-2"/>
    <n v="0.78653159829695096"/>
    <n v="5.9324964620817902"/>
    <n v="41.501501583444899"/>
    <n v="4.8347183001185101"/>
    <n v="1.49244132124982"/>
    <n v="8.7869751061934398"/>
    <n v="118.287012108281"/>
    <n v="0"/>
    <n v="0"/>
    <n v="2.5145310047337102"/>
    <n v="75.732871932483803"/>
  </r>
  <r>
    <s v="103"/>
    <x v="13"/>
    <s v="Hushåll"/>
    <s v="2009"/>
    <x v="7"/>
    <n v="5.3690847923634202"/>
    <n v="5.2169206822399596"/>
    <n v="0.18103168641202799"/>
    <n v="9.4256615425504703E-2"/>
    <n v="0.31782481883666502"/>
    <n v="25.038663815528"/>
    <n v="1.07221266091255E-2"/>
    <n v="0.67663262852753903"/>
    <n v="5.2712865675024103"/>
    <n v="36.260168295423"/>
    <n v="4.9293275780536003"/>
    <n v="1.5175856422002301"/>
    <n v="8.9637269925246201"/>
    <n v="118.287012108281"/>
    <n v="0"/>
    <n v="0"/>
    <n v="2.6143532132149399"/>
    <n v="72.035355109881607"/>
  </r>
  <r>
    <s v="103"/>
    <x v="13"/>
    <s v="Hushåll"/>
    <s v="2010"/>
    <x v="8"/>
    <n v="5.2544918753873704"/>
    <n v="5.1058512189181497"/>
    <n v="0.24936589367453099"/>
    <n v="9.9301121222882802E-2"/>
    <n v="0.26156805452121201"/>
    <n v="24.505665302357698"/>
    <n v="1.0402059730532501E-2"/>
    <n v="0.54026661518022001"/>
    <n v="4.1847960874111996"/>
    <n v="29.586273887169401"/>
    <n v="4.4981706122742704"/>
    <n v="1.4008097299639199"/>
    <n v="8.1543636229712995"/>
    <n v="115.001953818571"/>
    <n v="0"/>
    <n v="0"/>
    <n v="3.77188206718768"/>
    <n v="70.602470893698793"/>
  </r>
  <r>
    <s v="103"/>
    <x v="13"/>
    <s v="Hushåll"/>
    <s v="2010"/>
    <x v="9"/>
    <n v="5.7356870585372404"/>
    <n v="5.5837542926702302"/>
    <n v="0.27241579868632898"/>
    <n v="0.10783884613990199"/>
    <n v="0.29833992219212802"/>
    <n v="26.350073336843799"/>
    <n v="1.14188569364157E-2"/>
    <n v="0.62378989778819705"/>
    <n v="4.7579641712335201"/>
    <n v="33.812592353269999"/>
    <n v="4.7906419037988597"/>
    <n v="1.49338371038009"/>
    <n v="8.6827981036437194"/>
    <n v="115.001953818571"/>
    <n v="0"/>
    <n v="0"/>
    <n v="4.1355001524651298"/>
    <n v="77.234294384889594"/>
  </r>
  <r>
    <s v="103"/>
    <x v="13"/>
    <s v="Hushåll"/>
    <s v="2010"/>
    <x v="10"/>
    <n v="5.8719582154943604"/>
    <n v="5.7190242690385498"/>
    <n v="0.281443751952132"/>
    <n v="0.109902526440822"/>
    <n v="0.31456511180074698"/>
    <n v="26.6917170009438"/>
    <n v="1.1792569998786299E-2"/>
    <n v="0.66073707744754395"/>
    <n v="4.9823984197631299"/>
    <n v="35.525906549081597"/>
    <n v="4.8227822440165102"/>
    <n v="1.50451136868115"/>
    <n v="8.7397422764396797"/>
    <n v="115.001953818571"/>
    <n v="0"/>
    <n v="0"/>
    <n v="4.2730727976445602"/>
    <n v="79.120704672207296"/>
  </r>
  <r>
    <s v="103"/>
    <x v="13"/>
    <s v="Hushåll"/>
    <s v="2010"/>
    <x v="11"/>
    <n v="5.8248688170836704"/>
    <n v="5.6725479352220498"/>
    <n v="0.31378967971574701"/>
    <n v="0.110984042912745"/>
    <n v="0.282434166827707"/>
    <n v="27.617627183644299"/>
    <n v="1.1645627674664E-2"/>
    <n v="0.57479661933774395"/>
    <n v="4.4932285542603498"/>
    <n v="31.6398327778268"/>
    <n v="5.10771104688944"/>
    <n v="1.5895934356871699"/>
    <n v="9.2605745683313607"/>
    <n v="115.001953818571"/>
    <n v="0"/>
    <n v="0"/>
    <n v="4.7986008758947802"/>
    <n v="78.514494093723698"/>
  </r>
  <r>
    <s v="103"/>
    <x v="13"/>
    <s v="Hushåll"/>
    <s v="2011"/>
    <x v="12"/>
    <n v="5.1330469970433699"/>
    <n v="4.9926740310993898"/>
    <n v="0.27677333038602098"/>
    <n v="0.106087154428246"/>
    <n v="0.233300598774034"/>
    <n v="24.0551386173608"/>
    <n v="1.05480746418777E-2"/>
    <n v="0.44637657216492699"/>
    <n v="3.60310143331247"/>
    <n v="26.545069572551299"/>
    <n v="5.0130635531050096"/>
    <n v="1.4554810865024601"/>
    <n v="9.2431424463723495"/>
    <n v="105.727453254823"/>
    <n v="0"/>
    <n v="0"/>
    <n v="4.1057403276643401"/>
    <n v="68.996021793755503"/>
  </r>
  <r>
    <s v="103"/>
    <x v="13"/>
    <s v="Hushåll"/>
    <s v="2011"/>
    <x v="13"/>
    <n v="5.6411730408107799"/>
    <n v="5.49733949387526"/>
    <n v="0.304999465870469"/>
    <n v="0.11545354648289501"/>
    <n v="0.26824656652615497"/>
    <n v="26.035029801539299"/>
    <n v="1.1612533769126999E-2"/>
    <n v="0.52074284366046497"/>
    <n v="4.1384813081621203"/>
    <n v="30.5534508841879"/>
    <n v="5.3816957765410498"/>
    <n v="1.5639605527971401"/>
    <n v="9.9211045862165008"/>
    <n v="105.727453254823"/>
    <n v="0"/>
    <n v="0"/>
    <n v="4.5023791996165299"/>
    <n v="76.001187194382396"/>
  </r>
  <r>
    <s v="103"/>
    <x v="13"/>
    <s v="Hushåll"/>
    <s v="2011"/>
    <x v="14"/>
    <n v="5.6736004549593"/>
    <n v="5.5295445171048998"/>
    <n v="0.32038891628164001"/>
    <n v="0.11572977919326501"/>
    <n v="0.273574754048652"/>
    <n v="26.064462330197699"/>
    <n v="1.1736663858065601E-2"/>
    <n v="0.53165385757958505"/>
    <n v="4.2004359581310098"/>
    <n v="31.036740656185401"/>
    <n v="5.3764519733829497"/>
    <n v="1.56291580574813"/>
    <n v="9.9108679715675692"/>
    <n v="105.727453254823"/>
    <n v="0"/>
    <n v="0"/>
    <n v="4.7102204125885399"/>
    <n v="76.4589843878761"/>
  </r>
  <r>
    <s v="103"/>
    <x v="13"/>
    <s v="Hushåll"/>
    <s v="2011"/>
    <x v="15"/>
    <n v="5.4428295819302202"/>
    <n v="5.3002340689051204"/>
    <n v="0.32928933132759702"/>
    <n v="0.113130534417063"/>
    <n v="0.246016719634221"/>
    <n v="25.728471725718499"/>
    <n v="1.1406803189488401E-2"/>
    <n v="0.46335452225919699"/>
    <n v="3.7358113968217501"/>
    <n v="27.5307429982218"/>
    <n v="5.3807867113452197"/>
    <n v="1.56197223582046"/>
    <n v="9.9214787857718196"/>
    <n v="105.727453254823"/>
    <n v="0"/>
    <n v="0"/>
    <n v="4.8699707443724796"/>
    <n v="73.326081401912802"/>
  </r>
  <r>
    <s v="103"/>
    <x v="13"/>
    <s v="Hushåll"/>
    <s v="2012"/>
    <x v="16"/>
    <n v="5.2515630557748496"/>
    <n v="5.1081020610483101"/>
    <n v="0.28309744485175098"/>
    <n v="0.12475385323716399"/>
    <n v="0.19144604255377801"/>
    <n v="24.472961225690501"/>
    <n v="1.07035845366973E-2"/>
    <n v="0.41345961787729502"/>
    <n v="2.5943908437249998"/>
    <n v="22.187209136815"/>
    <n v="4.6846149299202304"/>
    <n v="1.3378028498444701"/>
    <n v="8.6391305564092296"/>
    <n v="105.04073442717799"/>
    <n v="0"/>
    <n v="0"/>
    <n v="4.1791754867742998"/>
    <n v="70.656542898870995"/>
  </r>
  <r>
    <s v="103"/>
    <x v="13"/>
    <s v="Hushåll"/>
    <s v="2012"/>
    <x v="17"/>
    <n v="5.5109311660502502"/>
    <n v="5.36572728846369"/>
    <n v="0.38530756412779799"/>
    <n v="0.129639566796724"/>
    <n v="0.20745206993743601"/>
    <n v="25.328692302406299"/>
    <n v="1.1136658986997399E-2"/>
    <n v="0.46138501317617903"/>
    <n v="2.8451404745526201"/>
    <n v="24.355716844306301"/>
    <n v="4.8149060220484197"/>
    <n v="1.3762234458834299"/>
    <n v="8.8779736985796092"/>
    <n v="105.04073442717799"/>
    <n v="0"/>
    <n v="0"/>
    <n v="5.5610475106272697"/>
    <n v="74.203741254732606"/>
  </r>
  <r>
    <s v="103"/>
    <x v="13"/>
    <s v="Hushåll"/>
    <s v="2012"/>
    <x v="18"/>
    <n v="5.5461221284399302"/>
    <n v="5.4007577952550196"/>
    <n v="0.43703224163880899"/>
    <n v="0.12984338160289699"/>
    <n v="0.211253665462832"/>
    <n v="25.317110867611198"/>
    <n v="1.11237658322832E-2"/>
    <n v="0.47708402406210598"/>
    <n v="2.9228641375023598"/>
    <n v="25.025883465148201"/>
    <n v="4.7964888149834604"/>
    <n v="1.37148973626332"/>
    <n v="8.8433883879055806"/>
    <n v="105.04073442717799"/>
    <n v="0"/>
    <n v="0"/>
    <n v="6.2645150282193098"/>
    <n v="74.663661200984706"/>
  </r>
  <r>
    <s v="103"/>
    <x v="13"/>
    <s v="Hushåll"/>
    <s v="2012"/>
    <x v="19"/>
    <n v="5.4382655871076704"/>
    <n v="5.2933474669437901"/>
    <n v="0.45252855636533201"/>
    <n v="0.130005965371147"/>
    <n v="0.193778746905298"/>
    <n v="25.533199475402601"/>
    <n v="1.0996675429097E-2"/>
    <n v="0.41788810241340502"/>
    <n v="2.65442876488025"/>
    <n v="22.666411084358099"/>
    <n v="4.8998991636067899"/>
    <n v="1.3985871915391399"/>
    <n v="9.0369682835560496"/>
    <n v="105.04073442717799"/>
    <n v="0"/>
    <n v="0"/>
    <n v="6.50566985848738"/>
    <n v="73.209635247541797"/>
  </r>
  <r>
    <s v="103"/>
    <x v="13"/>
    <s v="Hushåll"/>
    <s v="2013"/>
    <x v="20"/>
    <n v="4.9376031362435402"/>
    <n v="4.7959430108980303"/>
    <n v="0.40231416158181599"/>
    <n v="0.13329393310847501"/>
    <n v="0.17661184015489301"/>
    <n v="23.692170941188198"/>
    <n v="9.3723913783968892E-3"/>
    <n v="0.351623047148729"/>
    <n v="2.2469517688451801"/>
    <n v="20.693815778918999"/>
    <n v="5.2641725958594199"/>
    <n v="1.4049363259346901"/>
    <n v="9.8598791976511198"/>
    <n v="101.392101547423"/>
    <n v="0"/>
    <n v="0"/>
    <n v="5.7210623794706796"/>
    <n v="66.219900201717394"/>
  </r>
  <r>
    <s v="103"/>
    <x v="13"/>
    <s v="Hushåll"/>
    <s v="2013"/>
    <x v="21"/>
    <n v="5.4108862681136802"/>
    <n v="5.2655810216706902"/>
    <n v="0.47494584126094702"/>
    <n v="0.14476205017259999"/>
    <n v="0.19825719999407199"/>
    <n v="25.689983470797198"/>
    <n v="1.02442347990007E-2"/>
    <n v="0.40712392436990302"/>
    <n v="2.5634283836551401"/>
    <n v="23.5675262117167"/>
    <n v="5.6791105404575504"/>
    <n v="1.5166633987833"/>
    <n v="10.6358907090308"/>
    <n v="101.392101547423"/>
    <n v="0"/>
    <n v="0"/>
    <n v="6.7199257574953899"/>
    <n v="72.721683014585494"/>
  </r>
  <r>
    <s v="103"/>
    <x v="13"/>
    <s v="Hushåll"/>
    <s v="2013"/>
    <x v="22"/>
    <n v="5.4608848261801697"/>
    <n v="5.3153678424140702"/>
    <n v="0.51050036261537102"/>
    <n v="0.14509428343851899"/>
    <n v="0.202674896695449"/>
    <n v="25.7252194486083"/>
    <n v="1.03055864431538E-2"/>
    <n v="0.42384683977265197"/>
    <n v="2.6467172513722002"/>
    <n v="24.307945344870799"/>
    <n v="5.6687802225697297"/>
    <n v="1.51451703195627"/>
    <n v="10.615814670671799"/>
    <n v="101.392101547423"/>
    <n v="0"/>
    <n v="0"/>
    <n v="7.1928299202738897"/>
    <n v="73.3941266270798"/>
  </r>
  <r>
    <s v="103"/>
    <x v="13"/>
    <s v="Hushåll"/>
    <s v="2013"/>
    <x v="23"/>
    <n v="5.1948219482477596"/>
    <n v="5.0509587009011803"/>
    <n v="0.52258876138209098"/>
    <n v="0.140877285767572"/>
    <n v="0.18352375252707101"/>
    <n v="25.048137311129501"/>
    <n v="9.8222817925894493E-3"/>
    <n v="0.365261676978136"/>
    <n v="2.3500828624843599"/>
    <n v="21.636224212424199"/>
    <n v="5.57248786542654"/>
    <n v="1.48684678673186"/>
    <n v="10.437804825736601"/>
    <n v="101.392101547423"/>
    <n v="0"/>
    <n v="0"/>
    <n v="7.3838490170307001"/>
    <n v="69.755146401645703"/>
  </r>
  <r>
    <s v="103"/>
    <x v="13"/>
    <s v="Hushåll"/>
    <s v="2014"/>
    <x v="24"/>
    <n v="4.82500927199193"/>
    <n v="4.6878565709091697"/>
    <n v="0.59026944915408397"/>
    <n v="0.14386614517037399"/>
    <n v="0.16215787571673701"/>
    <n v="23.7728140323213"/>
    <n v="9.4945423967679101E-3"/>
    <n v="0.30658708289331199"/>
    <n v="2.0095622479222399"/>
    <n v="19.661103527979499"/>
    <n v="4.7719448379922298"/>
    <n v="1.2824701463255299"/>
    <n v="8.9053825452513902"/>
    <n v="94.487752092537903"/>
    <n v="0"/>
    <n v="0"/>
    <n v="8.2126974851875492"/>
    <n v="64.593085054051301"/>
  </r>
  <r>
    <s v="103"/>
    <x v="13"/>
    <s v="Hushåll"/>
    <s v="2014"/>
    <x v="25"/>
    <n v="5.3394955909803903"/>
    <n v="5.1981262145363001"/>
    <n v="0.70077694454203598"/>
    <n v="0.157457431458839"/>
    <n v="0.18412160767709701"/>
    <n v="25.997709135534201"/>
    <n v="1.04894123705541E-2"/>
    <n v="0.36102727631349002"/>
    <n v="2.3270938587630199"/>
    <n v="22.660058243243199"/>
    <n v="5.1926099287156502"/>
    <n v="1.39650635969029"/>
    <n v="9.68926315573073"/>
    <n v="94.487752092537903"/>
    <n v="0"/>
    <n v="0"/>
    <n v="9.7209724119989094"/>
    <n v="71.654298466539501"/>
  </r>
  <r>
    <s v="103"/>
    <x v="13"/>
    <s v="Hushåll"/>
    <s v="2014"/>
    <x v="26"/>
    <n v="5.3730780255111403"/>
    <n v="5.2315917614943901"/>
    <n v="0.72388631208466403"/>
    <n v="0.15739925966545301"/>
    <n v="0.188846718316836"/>
    <n v="25.977758533290199"/>
    <n v="1.0589180122862999E-2"/>
    <n v="0.37362654418175401"/>
    <n v="2.3840850690937301"/>
    <n v="23.184522379172599"/>
    <n v="5.1759593673595701"/>
    <n v="1.3926497839618199"/>
    <n v="9.6574575503373108"/>
    <n v="94.487752092537903"/>
    <n v="0"/>
    <n v="0"/>
    <n v="10.0285623235663"/>
    <n v="72.122591903484704"/>
  </r>
  <r>
    <s v="103"/>
    <x v="13"/>
    <s v="Hushåll"/>
    <s v="2014"/>
    <x v="27"/>
    <n v="5.2471073942516204"/>
    <n v="5.1059964953953703"/>
    <n v="0.69148330178283501"/>
    <n v="0.15768523921914801"/>
    <n v="0.17273422752263501"/>
    <n v="26.067639996903601"/>
    <n v="1.0283002922885601E-2"/>
    <n v="0.325575447522573"/>
    <n v="2.1594137496938601"/>
    <n v="21.139742174458799"/>
    <n v="5.2428006375342999"/>
    <n v="1.4084116817635299"/>
    <n v="9.7848046050457693"/>
    <n v="94.487752092537903"/>
    <n v="0"/>
    <n v="0"/>
    <n v="9.6028492605695206"/>
    <n v="70.386208445174702"/>
  </r>
  <r>
    <s v="103"/>
    <x v="13"/>
    <s v="Hushåll"/>
    <s v="2015"/>
    <x v="28"/>
    <n v="4.9322066062634597"/>
    <n v="4.7976781908631203"/>
    <n v="0.69480447906691001"/>
    <n v="0.166663389108996"/>
    <n v="0.160483853143111"/>
    <n v="23.570522866729601"/>
    <n v="8.9107667779770201E-3"/>
    <n v="0.26991919630566602"/>
    <n v="1.76773239208316"/>
    <n v="18.147384357915001"/>
    <n v="4.9618524212818098"/>
    <n v="1.28634551656355"/>
    <n v="9.3163116776241903"/>
    <n v="85.869069398448602"/>
    <n v="0"/>
    <n v="0"/>
    <n v="9.7162548748931599"/>
    <n v="66.061795548377702"/>
  </r>
  <r>
    <s v="103"/>
    <x v="13"/>
    <s v="Hushåll"/>
    <s v="2015"/>
    <x v="29"/>
    <n v="5.3242141392739102"/>
    <n v="5.1863823986936497"/>
    <n v="0.88153412849868895"/>
    <n v="0.17710750300304701"/>
    <n v="0.17961367449999599"/>
    <n v="25.054679708294799"/>
    <n v="9.6324233863364396E-3"/>
    <n v="0.31385340813575402"/>
    <n v="2.0107041057070001"/>
    <n v="20.484053878743001"/>
    <n v="5.2470911179257902"/>
    <n v="1.36153605229224"/>
    <n v="9.8503993581732701"/>
    <n v="85.869069398448602"/>
    <n v="0"/>
    <n v="0"/>
    <n v="12.2755851622465"/>
    <n v="71.450269545693601"/>
  </r>
  <r>
    <s v="103"/>
    <x v="13"/>
    <s v="Hushåll"/>
    <s v="2015"/>
    <x v="30"/>
    <n v="5.3301190960521598"/>
    <n v="5.1927149410373596"/>
    <n v="1.03261114289534"/>
    <n v="0.175073659924391"/>
    <n v="0.183591633442167"/>
    <n v="24.769448004172499"/>
    <n v="9.6239930936432294E-3"/>
    <n v="0.32971676044034498"/>
    <n v="2.0848606623219501"/>
    <n v="21.124771932912498"/>
    <n v="5.1676340148856399"/>
    <n v="1.3417738404430399"/>
    <n v="9.7002203171144092"/>
    <n v="85.869069398448602"/>
    <n v="0"/>
    <n v="0"/>
    <n v="14.3461241097535"/>
    <n v="71.532683821651105"/>
  </r>
  <r>
    <s v="103"/>
    <x v="13"/>
    <s v="Hushåll"/>
    <s v="2015"/>
    <x v="31"/>
    <n v="5.25695283990148"/>
    <n v="5.1192616714547601"/>
    <n v="0.93189953832655203"/>
    <n v="0.177267688526626"/>
    <n v="0.17307719959683801"/>
    <n v="25.0753656284977"/>
    <n v="9.5271520716047799E-3"/>
    <n v="0.29272783120196699"/>
    <n v="1.9058478938574701"/>
    <n v="19.541018511158299"/>
    <n v="5.2731096052733699"/>
    <n v="1.3673402138770701"/>
    <n v="9.9003662314741696"/>
    <n v="85.869069398448602"/>
    <n v="0"/>
    <n v="0"/>
    <n v="12.9638968539023"/>
    <n v="70.524854839824201"/>
  </r>
  <r>
    <s v="103"/>
    <x v="13"/>
    <s v="Hushåll"/>
    <s v="2016"/>
    <x v="32"/>
    <n v="4.4019839691625604"/>
    <n v="4.2765838747135696"/>
    <n v="1.0640050352428301"/>
    <n v="0.171522647795569"/>
    <n v="0.16565377196057099"/>
    <n v="20.938771921005401"/>
    <n v="1.2180794609393201E-2"/>
    <n v="0.25039519678581601"/>
    <n v="1.58156098537731"/>
    <n v="16.325601051819799"/>
    <n v="4.7239036077400103"/>
    <n v="1.1843110610454901"/>
    <n v="8.9183635153833194"/>
    <n v="75.308287168268606"/>
    <n v="0"/>
    <n v="0"/>
    <n v="14.879865395900699"/>
    <n v="58.869934119928303"/>
  </r>
  <r>
    <s v="103"/>
    <x v="13"/>
    <s v="Hushåll"/>
    <s v="2016"/>
    <x v="33"/>
    <n v="4.8798404469809098"/>
    <n v="4.7492930768874499"/>
    <n v="1.2061153768737101"/>
    <n v="0.189143273963437"/>
    <n v="0.18271840445967399"/>
    <n v="23.101311027378699"/>
    <n v="1.33832548141187E-2"/>
    <n v="0.28459680062576898"/>
    <n v="1.8042551935345801"/>
    <n v="18.4546446848193"/>
    <n v="5.2008233483669297"/>
    <n v="1.30396365917874"/>
    <n v="9.8186491337883108"/>
    <n v="75.308287168268606"/>
    <n v="0"/>
    <n v="0"/>
    <n v="16.8546654339629"/>
    <n v="65.405400123741401"/>
  </r>
  <r>
    <s v="103"/>
    <x v="13"/>
    <s v="Hushåll"/>
    <s v="2016"/>
    <x v="34"/>
    <n v="4.99299031405649"/>
    <n v="4.8613302650763499"/>
    <n v="1.1774072543224401"/>
    <n v="0.19327861878385399"/>
    <n v="0.183318851219852"/>
    <n v="23.609015484422802"/>
    <n v="1.35502831726642E-2"/>
    <n v="0.29145005072321101"/>
    <n v="1.8660660638108899"/>
    <n v="18.958201490039901"/>
    <n v="5.3127313482162499"/>
    <n v="1.3316802255156901"/>
    <n v="10.030324998943"/>
    <n v="75.308287168268606"/>
    <n v="0"/>
    <n v="0"/>
    <n v="16.4580517494867"/>
    <n v="66.927224073944402"/>
  </r>
  <r>
    <s v="103"/>
    <x v="13"/>
    <s v="Hushåll"/>
    <s v="2016"/>
    <x v="35"/>
    <n v="4.8692057987683697"/>
    <n v="4.7378989126977302"/>
    <n v="1.28595771715228"/>
    <n v="0.19338488406408699"/>
    <n v="0.16970016519231501"/>
    <n v="23.5824427577029"/>
    <n v="1.32735751259774E-2"/>
    <n v="0.25730396695976598"/>
    <n v="1.6940914215196901"/>
    <n v="17.4026233605722"/>
    <n v="5.3448457002410601"/>
    <n v="1.3380094377175999"/>
    <n v="10.0929950530079"/>
    <n v="75.308287168268606"/>
    <n v="0"/>
    <n v="0"/>
    <n v="17.9763857097429"/>
    <n v="65.208190641090297"/>
  </r>
  <r>
    <s v="103"/>
    <x v="13"/>
    <s v="Hushåll"/>
    <s v="2017"/>
    <x v="36"/>
    <n v="4.2778731007575201"/>
    <n v="4.1613341721550396"/>
    <n v="1.2120042309325201"/>
    <n v="0.18590968244641301"/>
    <n v="0.16663646736242799"/>
    <n v="19.502209516634899"/>
    <n v="7.3018823898658904E-3"/>
    <n v="0.23498718359184301"/>
    <n v="1.39717839862715"/>
    <n v="14.803473372453199"/>
    <n v="4.7977797355892804"/>
    <n v="1.1705053524357201"/>
    <n v="9.0973869686326196"/>
    <n v="62.607041668032302"/>
    <n v="0"/>
    <n v="0"/>
    <n v="16.992230793228501"/>
    <n v="57.098352378523501"/>
  </r>
  <r>
    <s v="103"/>
    <x v="13"/>
    <s v="Hushåll"/>
    <s v="2017"/>
    <x v="37"/>
    <n v="4.7283544429150099"/>
    <n v="4.6067797165939899"/>
    <n v="1.3101520660873101"/>
    <n v="0.20339592222886599"/>
    <n v="0.180991616512412"/>
    <n v="21.3556406623816"/>
    <n v="7.9283165041158406E-3"/>
    <n v="0.26650149064119699"/>
    <n v="1.60782370354758"/>
    <n v="16.7808016221536"/>
    <n v="5.2385501425052903"/>
    <n v="1.27801443259637"/>
    <n v="9.9331903010052507"/>
    <n v="62.607041668032302"/>
    <n v="0"/>
    <n v="0"/>
    <n v="18.351829048601399"/>
    <n v="63.260802734266797"/>
  </r>
  <r>
    <s v="103"/>
    <x v="13"/>
    <s v="Hushåll"/>
    <s v="2017"/>
    <x v="38"/>
    <n v="4.7464608231129697"/>
    <n v="4.6251268169222897"/>
    <n v="1.35362184870114"/>
    <n v="0.20272571805666301"/>
    <n v="0.178737472772555"/>
    <n v="21.294943516067999"/>
    <n v="7.8428741121316196E-3"/>
    <n v="0.270363753146876"/>
    <n v="1.6485134764034"/>
    <n v="17.046534135734099"/>
    <n v="5.2152265141693297"/>
    <n v="1.2722118176466499"/>
    <n v="9.8890980547131395"/>
    <n v="62.607041668032302"/>
    <n v="0"/>
    <n v="0"/>
    <n v="18.953432954459799"/>
    <n v="63.505334416103402"/>
  </r>
  <r>
    <s v="103"/>
    <x v="13"/>
    <s v="Hushåll"/>
    <s v="2017"/>
    <x v="39"/>
    <n v="4.5616891315375598"/>
    <n v="4.4417094583874004"/>
    <n v="1.4843445318889099"/>
    <n v="0.19897387100146899"/>
    <n v="0.165876988097787"/>
    <n v="20.8561222666738"/>
    <n v="7.4845089798620196E-3"/>
    <n v="0.24070204343158999"/>
    <n v="1.4888668407543599"/>
    <n v="15.5398081288554"/>
    <n v="5.1374352473815703"/>
    <n v="1.2520098144707801"/>
    <n v="9.74304307577796"/>
    <n v="62.607041668032302"/>
    <n v="0"/>
    <n v="0"/>
    <n v="20.783965312808199"/>
    <n v="60.960148171984798"/>
  </r>
  <r>
    <s v="103"/>
    <x v="13"/>
    <s v="Hushåll"/>
    <s v="2018"/>
    <x v="40"/>
    <n v="4.0302476042072204"/>
    <n v="3.9214102596267399"/>
    <n v="1.24028445879014"/>
    <n v="0.191154156849101"/>
    <n v="0.17281627980682401"/>
    <n v="17.5746614691856"/>
    <n v="1.07734561524444E-2"/>
    <n v="0.23008561105240599"/>
    <n v="1.3314838204852599"/>
    <n v="13.5369715784687"/>
    <n v="4.8139214049337102"/>
    <n v="1.1385938409471199"/>
    <n v="9.1728657446677708"/>
    <n v="53.342637180867499"/>
    <n v="0"/>
    <n v="0"/>
    <n v="17.370148767670599"/>
    <n v="53.904081399568497"/>
  </r>
  <r>
    <s v="103"/>
    <x v="13"/>
    <s v="Hushåll"/>
    <s v="2018"/>
    <x v="41"/>
    <n v="4.5819665264316498"/>
    <n v="4.46582564743521"/>
    <n v="1.5087678619069"/>
    <n v="0.216286951714976"/>
    <n v="0.19579284325372101"/>
    <n v="19.899133745535501"/>
    <n v="1.22270307673925E-2"/>
    <n v="0.26578716056359503"/>
    <n v="1.54685710575533"/>
    <n v="15.6409356474741"/>
    <n v="5.4419775229085303"/>
    <n v="1.2872594070976"/>
    <n v="10.369479819999199"/>
    <n v="53.342637180867499"/>
    <n v="0"/>
    <n v="0"/>
    <n v="21.079009152472501"/>
    <n v="61.445465733892398"/>
  </r>
  <r>
    <s v="103"/>
    <x v="13"/>
    <s v="Hushåll"/>
    <s v="2018"/>
    <x v="42"/>
    <n v="4.6496641589953702"/>
    <n v="4.5332580054123097"/>
    <n v="1.3990162012571401"/>
    <n v="0.21669145831529599"/>
    <n v="0.20143856959433901"/>
    <n v="19.967528676802701"/>
    <n v="1.2412600036026599E-2"/>
    <n v="0.27939677070038199"/>
    <n v="1.62106061390324"/>
    <n v="16.329403497397902"/>
    <n v="5.4428616270550796"/>
    <n v="1.2881435112441499"/>
    <n v="10.370363924145799"/>
    <n v="53.342637180867499"/>
    <n v="0"/>
    <n v="0"/>
    <n v="19.553418475570101"/>
    <n v="62.382026261352202"/>
  </r>
  <r>
    <s v="103"/>
    <x v="13"/>
    <s v="Hushåll"/>
    <s v="2018"/>
    <x v="43"/>
    <n v="4.3754944799514499"/>
    <n v="4.2618763988400197"/>
    <n v="1.4574294806866099"/>
    <n v="0.207775040342666"/>
    <n v="0.18625207999121601"/>
    <n v="19.1015113429964"/>
    <n v="1.1680649472865101E-2"/>
    <n v="0.24935010734760299"/>
    <n v="1.45033150794933"/>
    <n v="14.710125007831"/>
    <n v="5.2323307822014096"/>
    <n v="1.2374095169985899"/>
    <n v="9.9703137601732195"/>
    <n v="53.342637180867499"/>
    <n v="0"/>
    <n v="0"/>
    <n v="20.379283598493799"/>
    <n v="58.619484113297801"/>
  </r>
  <r>
    <s v="103"/>
    <x v="13"/>
    <s v="Hushåll"/>
    <s v="2019"/>
    <x v="44"/>
    <n v="4.0986667860232799"/>
    <n v="3.9967746804266802"/>
    <n v="1.2103459489402999"/>
    <n v="0.197753794546909"/>
    <n v="0.16760743788369101"/>
    <n v="15.5102464949876"/>
    <n v="8.3499079120004805E-3"/>
    <n v="0.22065015915268801"/>
    <n v="1.26443982190822"/>
    <n v="12.7775204763111"/>
    <n v="4.6079910808104803"/>
    <n v="1.07346507378498"/>
    <n v="8.7983244389398596"/>
    <n v="44.794341780920199"/>
    <n v="0"/>
    <n v="0"/>
    <n v="16.9713647555694"/>
    <n v="54.956961566823999"/>
  </r>
  <r>
    <s v="103"/>
    <x v="13"/>
    <s v="Hushåll"/>
    <s v="2019"/>
    <x v="45"/>
    <n v="4.6592211988120402"/>
    <n v="4.5498243381946502"/>
    <n v="1.4721280946672799"/>
    <n v="0.22373185826457501"/>
    <n v="0.18977058558402199"/>
    <n v="17.565792390291001"/>
    <n v="9.4908521692365893E-3"/>
    <n v="0.25467929568110198"/>
    <n v="1.4692459835903999"/>
    <n v="14.7832124605755"/>
    <n v="5.2091945572936904"/>
    <n v="1.21364341891704"/>
    <n v="9.9460931360486402"/>
    <n v="44.794341780920199"/>
    <n v="0"/>
    <n v="0"/>
    <n v="20.591060430069899"/>
    <n v="62.6166731165344"/>
  </r>
  <r>
    <s v="103"/>
    <x v="13"/>
    <s v="Hushåll"/>
    <s v="2019"/>
    <x v="46"/>
    <n v="4.7251371716697896"/>
    <n v="4.6154866620888999"/>
    <n v="1.3628711969402501"/>
    <n v="0.224133280687981"/>
    <n v="0.19503030063027799"/>
    <n v="17.6346349912472"/>
    <n v="9.6911643226651207E-3"/>
    <n v="0.26707446239496302"/>
    <n v="1.5402125529439199"/>
    <n v="15.4675602833242"/>
    <n v="5.2100106803698001"/>
    <n v="1.2144595419931501"/>
    <n v="9.9469092591247392"/>
    <n v="44.794341780920199"/>
    <n v="0"/>
    <n v="0"/>
    <n v="19.0620401185014"/>
    <n v="63.528649837287901"/>
  </r>
  <r>
    <s v="103"/>
    <x v="13"/>
    <s v="Hushåll"/>
    <s v="2019"/>
    <x v="47"/>
    <n v="4.4503943285335099"/>
    <n v="4.3435870109739101"/>
    <n v="1.4174996458037601"/>
    <n v="0.21492583434452001"/>
    <n v="0.18062963133516"/>
    <n v="16.8576628915378"/>
    <n v="9.0437666990150507E-3"/>
    <n v="0.239204527933677"/>
    <n v="1.37732173991183"/>
    <n v="13.886532524904499"/>
    <n v="5.0085213574405802"/>
    <n v="1.16664526284766"/>
    <n v="9.5632315293203405"/>
    <n v="44.794341780920199"/>
    <n v="0"/>
    <n v="0"/>
    <n v="19.826550274285601"/>
    <n v="59.7594436930464"/>
  </r>
  <r>
    <s v="103"/>
    <x v="13"/>
    <s v="Hushåll"/>
    <s v="2020"/>
    <x v="48"/>
    <n v="3.85017768258027"/>
    <n v="3.75694871749279"/>
    <n v="1.36570677646264"/>
    <n v="0.19527468129290601"/>
    <n v="0.173775983148029"/>
    <n v="13.748311234659599"/>
    <n v="8.3018658598514403E-3"/>
    <n v="0.21971001335436999"/>
    <n v="1.2144528567114401"/>
    <n v="11.630580019325"/>
    <n v="4.4239490704546398"/>
    <n v="1.0171432735888799"/>
    <n v="8.4646650249668802"/>
    <n v="36.615447016711499"/>
    <n v="0"/>
    <n v="0"/>
    <n v="19.1414605805317"/>
    <n v="51.700070989395499"/>
  </r>
  <r>
    <s v="103"/>
    <x v="13"/>
    <s v="Hushåll"/>
    <s v="2020"/>
    <x v="49"/>
    <n v="3.8849965362360401"/>
    <n v="3.7920016096348399"/>
    <n v="1.35311152804659"/>
    <n v="0.19491952739563101"/>
    <n v="0.16877874373746801"/>
    <n v="13.7345391747962"/>
    <n v="8.2704421994018399E-3"/>
    <n v="0.22401768694798899"/>
    <n v="1.2619949499834899"/>
    <n v="11.9526934193253"/>
    <n v="4.4114668123027201"/>
    <n v="1.0141193089484699"/>
    <n v="8.4409645525188299"/>
    <n v="36.615447016711499"/>
    <n v="0"/>
    <n v="0"/>
    <n v="18.9676931556113"/>
    <n v="52.160320617811301"/>
  </r>
  <r>
    <s v="103"/>
    <x v="13"/>
    <s v="Hushåll"/>
    <s v="2020"/>
    <x v="50"/>
    <n v="4.17211573181548"/>
    <n v="4.0759537850227803"/>
    <n v="1.3398052828631"/>
    <n v="0.20587986458683899"/>
    <n v="0.178154845016744"/>
    <n v="14.543251164534601"/>
    <n v="8.8479671844999604E-3"/>
    <n v="0.24793027941356"/>
    <n v="1.4132449021803499"/>
    <n v="13.2893140132069"/>
    <n v="4.6531175176523201"/>
    <n v="1.0699391156809499"/>
    <n v="8.9030240283285593"/>
    <n v="36.615447016711499"/>
    <n v="0"/>
    <n v="0"/>
    <n v="18.7721244830336"/>
    <n v="56.081300834185903"/>
  </r>
  <r>
    <s v="103"/>
    <x v="13"/>
    <s v="Hushåll"/>
    <s v="2020"/>
    <x v="51"/>
    <n v="4.0690738060352798"/>
    <n v="3.97208165206691"/>
    <n v="1.09422276742311"/>
    <n v="0.21009784360157599"/>
    <n v="0.167884942758599"/>
    <n v="14.734572763947"/>
    <n v="8.4884670656697001E-3"/>
    <n v="0.217606737268805"/>
    <n v="1.2418160595063199"/>
    <n v="11.6904403094498"/>
    <n v="4.7697657892327499"/>
    <n v="1.0950777433364001"/>
    <n v="9.1282092991531307"/>
    <n v="36.615447016711499"/>
    <n v="0"/>
    <n v="0"/>
    <n v="15.407986531274499"/>
    <n v="54.637788745661197"/>
  </r>
  <r>
    <s v="103"/>
    <x v="13"/>
    <s v="Hushåll"/>
    <s v="2021"/>
    <x v="52"/>
    <n v="3.4818194571777799"/>
    <n v="3.402764238849"/>
    <n v="1.12535057584471"/>
    <n v="0.17529588194374099"/>
    <n v="0.14706018684391001"/>
    <n v="11.1150311156747"/>
    <n v="7.3788873193667802E-3"/>
    <n v="0.20516742485431699"/>
    <n v="1.1571958993599401"/>
    <n v="10.1299361612559"/>
    <n v="3.87262637458148"/>
    <n v="0.88175138129056296"/>
    <n v="7.4177895793622897"/>
    <n v="28.4841243820579"/>
    <n v="0"/>
    <n v="0"/>
    <n v="15.8295921285552"/>
    <n v="46.8258872882462"/>
  </r>
  <r>
    <s v="103"/>
    <x v="13"/>
    <s v="Hushåll"/>
    <s v="2021"/>
    <x v="53"/>
    <n v="4.0493080347722099"/>
    <n v="3.9626043801545801"/>
    <n v="1.1413469510337"/>
    <n v="0.20186043329016201"/>
    <n v="0.1688041219169"/>
    <n v="12.8217778982286"/>
    <n v="8.5986635964414408E-3"/>
    <n v="0.24378870166731101"/>
    <n v="1.3820352288325199"/>
    <n v="12.061113519734301"/>
    <n v="4.4554050477793901"/>
    <n v="1.01457294239678"/>
    <n v="8.5339143138617093"/>
    <n v="28.4841243820579"/>
    <n v="0"/>
    <n v="0"/>
    <n v="16.0420570018312"/>
    <n v="54.579585918336001"/>
  </r>
  <r>
    <s v="103"/>
    <x v="13"/>
    <s v="Hushåll"/>
    <s v="2021"/>
    <x v="54"/>
    <n v="4.0787629100062199"/>
    <n v="3.9932841603466902"/>
    <n v="1.3171874875297001"/>
    <n v="0.19703436584450501"/>
    <n v="0.17073279745271"/>
    <n v="12.574735687770801"/>
    <n v="8.7321685372036897E-3"/>
    <n v="0.25945631808674502"/>
    <n v="1.46967330402897"/>
    <n v="12.8496018020743"/>
    <n v="4.3354410519823103"/>
    <n v="0.98805835025932198"/>
    <n v="8.3031822692140693"/>
    <n v="28.4841243820579"/>
    <n v="0"/>
    <n v="0"/>
    <n v="18.469118380490599"/>
    <n v="54.993083165202201"/>
  </r>
  <r>
    <s v="103"/>
    <x v="13"/>
    <s v="Hushåll"/>
    <s v="2021"/>
    <x v="55"/>
    <n v="3.7843417768071999"/>
    <n v="3.7012960472957501"/>
    <n v="1.3139838382331499"/>
    <n v="0.18923241125200099"/>
    <n v="0.15767914812884101"/>
    <n v="12.011713164641799"/>
    <n v="8.0209901253292092E-3"/>
    <n v="0.22597294251160799"/>
    <n v="1.2807587163045999"/>
    <n v="11.1770213788982"/>
    <n v="4.17795859188774"/>
    <n v="0.95130713177839799"/>
    <n v="8.0025938764421607"/>
    <n v="28.4841243820579"/>
    <n v="0"/>
    <n v="0"/>
    <n v="18.433893175051399"/>
    <n v="50.954692195572399"/>
  </r>
  <r>
    <s v="103"/>
    <x v="13"/>
    <s v="Hushåll"/>
    <s v="2022"/>
    <x v="56"/>
    <n v="3.3060386466123299"/>
    <n v="3.2312030698351402"/>
    <n v="1.22870666104688"/>
    <n v="0.16410769075967799"/>
    <n v="0.138816994736879"/>
    <n v="10.4239944987445"/>
    <n v="7.0167693346298299E-3"/>
    <n v="0.199391392894393"/>
    <n v="1.12679934333341"/>
    <n v="9.8562786122037007"/>
    <n v="3.62018257530339"/>
    <n v="0.82449803656096898"/>
    <n v="6.9339813737007896"/>
    <n v="28.4841243820579"/>
    <n v="0"/>
    <n v="0"/>
    <n v="17.265659597495201"/>
    <n v="44.433788425419699"/>
  </r>
  <r>
    <s v="103"/>
    <x v="13"/>
    <s v="Hushåll"/>
    <s v="2022"/>
    <x v="57"/>
    <n v="3.4285722314204499"/>
    <n v="3.3534634655227098"/>
    <n v="1.4353001444059399"/>
    <n v="0.16374082160491099"/>
    <n v="0.15204590354274999"/>
    <n v="10.471717871159401"/>
    <n v="7.4316202867340201E-3"/>
    <n v="0.223260846823121"/>
    <n v="1.2423721348575001"/>
    <n v="11.0039741055274"/>
    <n v="3.59816782594811"/>
    <n v="0.82077514678899599"/>
    <n v="6.8902847995660697"/>
    <n v="28.4841243820579"/>
    <n v="0"/>
    <n v="0"/>
    <n v="20.123757469761198"/>
    <n v="46.157694773387597"/>
  </r>
  <r>
    <s v="103"/>
    <x v="13"/>
    <s v="Hushåll"/>
    <s v="2022"/>
    <x v="58"/>
    <n v="3.4910292691484401"/>
    <n v="3.4157471669886799"/>
    <n v="1.4558027118051999"/>
    <n v="0.16427682887453501"/>
    <n v="0.153163558384214"/>
    <n v="10.5293581463552"/>
    <n v="7.5758835591744501E-3"/>
    <n v="0.23230819507723699"/>
    <n v="1.2977332765156999"/>
    <n v="11.4686788134763"/>
    <n v="3.6049061518190899"/>
    <n v="0.82252854759471505"/>
    <n v="6.9029318889124802"/>
    <n v="28.4841243820579"/>
    <n v="0"/>
    <n v="0"/>
    <n v="20.3883240039371"/>
    <n v="47.007408855065698"/>
  </r>
  <r>
    <s v="103"/>
    <x v="13"/>
    <s v="Hushåll"/>
    <s v="2022"/>
    <x v="59"/>
    <n v="3.4454985977208801"/>
    <n v="3.36924598801766"/>
    <n v="1.3269974716641599"/>
    <n v="0.16814640994590699"/>
    <n v="0.151201721225632"/>
    <n v="10.717972202231801"/>
    <n v="7.4160048726288402E-3"/>
    <n v="0.21613479027273799"/>
    <n v="1.20560711791422"/>
    <n v="10.651406737458201"/>
    <n v="3.7035423305650701"/>
    <n v="0.84424341309677398"/>
    <n v="7.0927449339559496"/>
    <n v="28.4841243820579"/>
    <n v="0"/>
    <n v="0"/>
    <n v="18.6087111830937"/>
    <n v="46.377431216185997"/>
  </r>
  <r>
    <s v="103"/>
    <x v="13"/>
    <s v="Hushåll"/>
    <s v="2023"/>
    <x v="60"/>
    <n v="3.2873460728149002"/>
    <n v="3.2133913792126401"/>
    <n v="1.3353756343911301"/>
    <n v="0.16084459849760199"/>
    <n v="0.13823971882689001"/>
    <n v="10.238325339473599"/>
    <n v="7.0018211239665402E-3"/>
    <n v="0.20333498774626499"/>
    <n v="1.1488154150090899"/>
    <n v="10.056528675098001"/>
    <n v="3.5431435745495801"/>
    <n v="0.80724777436667805"/>
    <n v="6.7860732003881497"/>
    <n v="28.4841243820579"/>
    <n v="0"/>
    <n v="0"/>
    <n v="18.741544670019898"/>
    <n v="44.181790764909202"/>
  </r>
  <r>
    <s v="11"/>
    <x v="14"/>
    <s v="Tillverkningsindustri"/>
    <s v="2008"/>
    <x v="0"/>
    <n v="56.550169188658401"/>
    <n v="53.8579056670062"/>
    <n v="1.86415049381079"/>
    <n v="0.71921050574561896"/>
    <n v="1.44407126487424"/>
    <n v="135.33008617788499"/>
    <n v="8.4866224193246893"/>
    <n v="1.6815315372842601"/>
    <n v="17.5443693282302"/>
    <n v="118.947276383771"/>
    <n v="15.816843457886501"/>
    <n v="7.60884364476986"/>
    <n v="25.389529535489199"/>
    <n v="2458.3462422131201"/>
    <n v="2.8925000000000001"/>
    <n v="0"/>
    <n v="2.5630883321826099"/>
    <n v="245.86200641169501"/>
  </r>
  <r>
    <s v="11"/>
    <x v="14"/>
    <s v="Tillverkningsindustri"/>
    <s v="2008"/>
    <x v="1"/>
    <n v="46.3990358485608"/>
    <n v="43.728373447013503"/>
    <n v="1.4458394360689599"/>
    <n v="0.65525601708249803"/>
    <n v="1.2778862431184601"/>
    <n v="132.82111560725099"/>
    <n v="4.40654289597133"/>
    <n v="1.66684847102475"/>
    <n v="19.1988378786337"/>
    <n v="131.09291964368799"/>
    <n v="16.651081725641198"/>
    <n v="7.6519655557972701"/>
    <n v="27.215147983100099"/>
    <n v="2458.3462422131201"/>
    <n v="2.8925000000000001"/>
    <n v="0"/>
    <n v="8.2871372936572403"/>
    <n v="273.71351306434002"/>
  </r>
  <r>
    <s v="11"/>
    <x v="14"/>
    <s v="Tillverkningsindustri"/>
    <s v="2008"/>
    <x v="2"/>
    <n v="42.012974822499203"/>
    <n v="39.365930107717702"/>
    <n v="0.63978336545536996"/>
    <n v="0.57832891654361096"/>
    <n v="1.16245748872902"/>
    <n v="124.53733816134501"/>
    <n v="3.5530078623124401"/>
    <n v="1.6445558974602299"/>
    <n v="18.962464872355898"/>
    <n v="131.441542838988"/>
    <n v="15.705469514225401"/>
    <n v="7.1110165345487601"/>
    <n v="25.824878951600201"/>
    <n v="2458.3462422131201"/>
    <n v="2.8925000000000001"/>
    <n v="0"/>
    <n v="8.5365184829786092"/>
    <n v="266.441323141353"/>
  </r>
  <r>
    <s v="11"/>
    <x v="14"/>
    <s v="Tillverkningsindustri"/>
    <s v="2008"/>
    <x v="3"/>
    <n v="51.702348418398103"/>
    <n v="49.022785447602502"/>
    <n v="1.59440405026042"/>
    <n v="0.68328134966729903"/>
    <n v="1.33052396145382"/>
    <n v="136.81847960427501"/>
    <n v="7.1141696201675"/>
    <n v="1.6357747499903099"/>
    <n v="18.263697903834299"/>
    <n v="123.32469614035099"/>
    <n v="16.736148116036301"/>
    <n v="7.8627729828026496"/>
    <n v="27.110315752019201"/>
    <n v="2458.3462422131201"/>
    <n v="2.8925000000000001"/>
    <n v="0"/>
    <n v="8.8929595533265697"/>
    <n v="264.82366784582598"/>
  </r>
  <r>
    <s v="11"/>
    <x v="14"/>
    <s v="Tillverkningsindustri"/>
    <s v="2009"/>
    <x v="4"/>
    <n v="42.850689339566799"/>
    <n v="40.300503859797303"/>
    <n v="5.28479118889907"/>
    <n v="0.77966639546797101"/>
    <n v="1.6954577774999899"/>
    <n v="118.082132274223"/>
    <n v="8.0473358091886098"/>
    <n v="1.39221119825788"/>
    <n v="15.6799644702956"/>
    <n v="107.172816150079"/>
    <n v="15.5588137842996"/>
    <n v="7.4388931541570003"/>
    <n v="24.879546120068799"/>
    <n v="2293.2085672005001"/>
    <n v="2.8925000000000001"/>
    <n v="0"/>
    <n v="7.9016062671382503"/>
    <n v="235.953965872423"/>
  </r>
  <r>
    <s v="11"/>
    <x v="14"/>
    <s v="Tillverkningsindustri"/>
    <s v="2009"/>
    <x v="5"/>
    <n v="38.041170422104102"/>
    <n v="35.530909959442099"/>
    <n v="1.80357151238064"/>
    <n v="0.66527961415246295"/>
    <n v="1.3521534896793499"/>
    <n v="117.534479023584"/>
    <n v="4.8855278386423597"/>
    <n v="1.45209620682537"/>
    <n v="16.975891207816701"/>
    <n v="119.667221725734"/>
    <n v="15.690471358309701"/>
    <n v="7.1256418102744803"/>
    <n v="25.696251595090001"/>
    <n v="2293.2085672005001"/>
    <n v="2.8925000000000001"/>
    <n v="0"/>
    <n v="9.4910971839206706"/>
    <n v="258.44977672335898"/>
  </r>
  <r>
    <s v="11"/>
    <x v="14"/>
    <s v="Tillverkningsindustri"/>
    <s v="2009"/>
    <x v="6"/>
    <n v="33.003253882554603"/>
    <n v="30.521695281007801"/>
    <n v="0.71153137423255097"/>
    <n v="0.57918108122630196"/>
    <n v="1.1419481364728401"/>
    <n v="111.417185924246"/>
    <n v="2.5833036248335199"/>
    <n v="1.41027383461931"/>
    <n v="16.975790619426999"/>
    <n v="120.983438182626"/>
    <n v="15.1357438693907"/>
    <n v="6.6569423031666703"/>
    <n v="25.103445657563899"/>
    <n v="2293.2085672005001"/>
    <n v="2.8925000000000001"/>
    <n v="0"/>
    <n v="8.8757657185315306"/>
    <n v="259.75066685066201"/>
  </r>
  <r>
    <s v="11"/>
    <x v="14"/>
    <s v="Tillverkningsindustri"/>
    <s v="2009"/>
    <x v="7"/>
    <n v="38.5141482623469"/>
    <n v="35.9903383640765"/>
    <n v="3.9040805950770601"/>
    <n v="0.70747641827757202"/>
    <n v="1.43669929379892"/>
    <n v="118.858653167611"/>
    <n v="3.7089770371425699"/>
    <n v="1.34186071529188"/>
    <n v="16.2128304079346"/>
    <n v="111.22733003814901"/>
    <n v="16.041785783697801"/>
    <n v="7.2790847002197703"/>
    <n v="26.242404013036701"/>
    <n v="2293.2085672005001"/>
    <n v="2.8925000000000001"/>
    <n v="0"/>
    <n v="8.8355711725885904"/>
    <n v="256.47797239593001"/>
  </r>
  <r>
    <s v="11"/>
    <x v="14"/>
    <s v="Tillverkningsindustri"/>
    <s v="2010"/>
    <x v="8"/>
    <n v="44.604038728550798"/>
    <n v="42.028601152202498"/>
    <n v="20.292196219134802"/>
    <n v="1.41018415941946"/>
    <n v="5.1943493453275602"/>
    <n v="119.703030170575"/>
    <n v="11.9515739546492"/>
    <n v="1.4619639242865099"/>
    <n v="16.4450984065375"/>
    <n v="113.85105161110501"/>
    <n v="16.511085123501498"/>
    <n v="8.3911289330148708"/>
    <n v="25.206117391728601"/>
    <n v="2053.4044924329401"/>
    <n v="2.8925000000000001"/>
    <n v="0"/>
    <n v="18.323045857950099"/>
    <n v="233.42148937791799"/>
  </r>
  <r>
    <s v="11"/>
    <x v="14"/>
    <s v="Tillverkningsindustri"/>
    <s v="2010"/>
    <x v="9"/>
    <n v="38.200550167339102"/>
    <n v="35.802221327294497"/>
    <n v="8.0619510653246103"/>
    <n v="0.96396460776105397"/>
    <n v="3.0921866626767298"/>
    <n v="113.084443288629"/>
    <n v="5.8986583900984497"/>
    <n v="1.4132368683919101"/>
    <n v="16.1248217360064"/>
    <n v="117.479733267226"/>
    <n v="15.6362200285601"/>
    <n v="7.52897010495718"/>
    <n v="24.788167015452899"/>
    <n v="2053.4044924329401"/>
    <n v="2.8925000000000001"/>
    <n v="0"/>
    <n v="23.011555645215701"/>
    <n v="251.707974262649"/>
  </r>
  <r>
    <s v="11"/>
    <x v="14"/>
    <s v="Tillverkningsindustri"/>
    <s v="2010"/>
    <x v="10"/>
    <n v="36.381801788202203"/>
    <n v="34.041267145019198"/>
    <n v="3.8943587275882598"/>
    <n v="0.81077373298038302"/>
    <n v="2.4779504110812902"/>
    <n v="111.105835273908"/>
    <n v="5.3042619784987703"/>
    <n v="1.4088512456337401"/>
    <n v="16.029235101518701"/>
    <n v="118.99304524725"/>
    <n v="15.2210608142532"/>
    <n v="7.2042731377151901"/>
    <n v="24.401340082534301"/>
    <n v="2053.4044924329401"/>
    <n v="2.8925000000000001"/>
    <n v="0"/>
    <n v="23.4269696357442"/>
    <n v="255.39240274396201"/>
  </r>
  <r>
    <s v="11"/>
    <x v="14"/>
    <s v="Tillverkningsindustri"/>
    <s v="2010"/>
    <x v="11"/>
    <n v="45.4259325586968"/>
    <n v="42.889001116889197"/>
    <n v="16.1789679603934"/>
    <n v="1.3168789037895401"/>
    <n v="4.7021978525140797"/>
    <n v="128.265228438213"/>
    <n v="9.0924035807522703"/>
    <n v="1.4891007177231199"/>
    <n v="17.098743665037201"/>
    <n v="120.09773177816901"/>
    <n v="17.589082138084301"/>
    <n v="8.6691636776503298"/>
    <n v="27.4083925700752"/>
    <n v="2053.4044924329401"/>
    <n v="2.8925000000000001"/>
    <n v="0"/>
    <n v="21.278872856464599"/>
    <n v="262.38986340132197"/>
  </r>
  <r>
    <s v="11"/>
    <x v="14"/>
    <s v="Tillverkningsindustri"/>
    <s v="2011"/>
    <x v="12"/>
    <n v="38.184726616164603"/>
    <n v="36.033764131943997"/>
    <n v="3.22741055874098"/>
    <n v="0.66023089352004904"/>
    <n v="1.01397396332196"/>
    <n v="107.92056782457399"/>
    <n v="6.3732366238983902"/>
    <n v="1.0239869501760499"/>
    <n v="11.9363047633835"/>
    <n v="88.616061569392798"/>
    <n v="15.600920974133199"/>
    <n v="6.8920269902162099"/>
    <n v="25.849136424090101"/>
    <n v="1944.7175264647601"/>
    <n v="2.8925000000000001"/>
    <n v="0"/>
    <n v="21.263647696546901"/>
    <n v="229.92583343416399"/>
  </r>
  <r>
    <s v="11"/>
    <x v="14"/>
    <s v="Tillverkningsindustri"/>
    <s v="2011"/>
    <x v="13"/>
    <n v="34.566036635879101"/>
    <n v="32.4204425914116"/>
    <n v="3.0619192592710101"/>
    <n v="0.646396848758095"/>
    <n v="0.95317332435364999"/>
    <n v="109.27868971577099"/>
    <n v="4.7589910380662204"/>
    <n v="1.08916407076453"/>
    <n v="13.186903055063601"/>
    <n v="99.502840940176"/>
    <n v="16.352492053687499"/>
    <n v="7.0441703356527698"/>
    <n v="27.341549947349399"/>
    <n v="1944.7175264647601"/>
    <n v="2.8925000000000001"/>
    <n v="0"/>
    <n v="27.386667180830798"/>
    <n v="249.405821401651"/>
  </r>
  <r>
    <s v="11"/>
    <x v="14"/>
    <s v="Tillverkningsindustri"/>
    <s v="2011"/>
    <x v="14"/>
    <n v="31.636170467546499"/>
    <n v="29.498708099683601"/>
    <n v="2.9867161565646398"/>
    <n v="0.62222852521060401"/>
    <n v="0.89149222204892398"/>
    <n v="106.21769733458601"/>
    <n v="3.6745195417165402"/>
    <n v="1.05396922210315"/>
    <n v="13.199031690944"/>
    <n v="99.931752270730897"/>
    <n v="16.154351659505298"/>
    <n v="6.8716498696116002"/>
    <n v="27.130020434351099"/>
    <n v="1944.7175264647601"/>
    <n v="2.8925000000000001"/>
    <n v="0"/>
    <n v="28.327131559544199"/>
    <n v="249.806051098198"/>
  </r>
  <r>
    <s v="11"/>
    <x v="14"/>
    <s v="Tillverkningsindustri"/>
    <s v="2011"/>
    <x v="15"/>
    <n v="36.513542502530903"/>
    <n v="34.361100037148397"/>
    <n v="3.2268793251542198"/>
    <n v="0.67172547130114801"/>
    <n v="0.95804246510553503"/>
    <n v="111.411666050741"/>
    <n v="5.3182812539324402"/>
    <n v="1.0160742098990301"/>
    <n v="12.436509107231901"/>
    <n v="91.980830707769599"/>
    <n v="16.467589907603099"/>
    <n v="7.1520200830993597"/>
    <n v="27.463317298276401"/>
    <n v="1944.7175264647601"/>
    <n v="2.8925000000000001"/>
    <n v="0"/>
    <n v="25.446778694916901"/>
    <n v="245.59211183704801"/>
  </r>
  <r>
    <s v="11"/>
    <x v="14"/>
    <s v="Tillverkningsindustri"/>
    <s v="2012"/>
    <x v="16"/>
    <n v="38.243306156283403"/>
    <n v="36.008174944392501"/>
    <n v="3.1567036717983399"/>
    <n v="0.716266398649823"/>
    <n v="0.92297547560790205"/>
    <n v="107.80715768878601"/>
    <n v="6.2825248979390498"/>
    <n v="0.85423167221701402"/>
    <n v="10.1248051727129"/>
    <n v="82.074835577832701"/>
    <n v="14.5138558048167"/>
    <n v="6.4938915326216904"/>
    <n v="23.8767813649857"/>
    <n v="2016.5848029317001"/>
    <n v="2.8925000000000001"/>
    <n v="0"/>
    <n v="15.6943014954366"/>
    <n v="225.00861953485801"/>
  </r>
  <r>
    <s v="11"/>
    <x v="14"/>
    <s v="Tillverkningsindustri"/>
    <s v="2012"/>
    <x v="17"/>
    <n v="33.070139647006201"/>
    <n v="30.855759162788399"/>
    <n v="2.5630553811258001"/>
    <n v="0.65210782556810398"/>
    <n v="0.78909312537471499"/>
    <n v="104.23267102822"/>
    <n v="3.9555548650097099"/>
    <n v="0.83697773630229599"/>
    <n v="10.481717064395299"/>
    <n v="87.314738958903007"/>
    <n v="14.4269393777515"/>
    <n v="6.2402574620620701"/>
    <n v="24.036422960606799"/>
    <n v="2016.5848029317001"/>
    <n v="2.8925000000000001"/>
    <n v="0"/>
    <n v="22.488904045060099"/>
    <n v="233.22583594512901"/>
  </r>
  <r>
    <s v="11"/>
    <x v="14"/>
    <s v="Tillverkningsindustri"/>
    <s v="2012"/>
    <x v="18"/>
    <n v="30.8897515679399"/>
    <n v="28.6834184508287"/>
    <n v="2.3271558506343699"/>
    <n v="0.62787141319280204"/>
    <n v="0.73106748869350502"/>
    <n v="101.723662494441"/>
    <n v="3.3729944167246901"/>
    <n v="0.81506074002245898"/>
    <n v="10.5153903018322"/>
    <n v="88.462434886599098"/>
    <n v="14.2721205920798"/>
    <n v="6.1314009213895204"/>
    <n v="23.839962179517201"/>
    <n v="2016.5848029317001"/>
    <n v="2.8925000000000001"/>
    <n v="0"/>
    <n v="24.929908852764701"/>
    <n v="233.296071665672"/>
  </r>
  <r>
    <s v="11"/>
    <x v="14"/>
    <s v="Tillverkningsindustri"/>
    <s v="2012"/>
    <x v="19"/>
    <n v="35.895397951080497"/>
    <n v="33.665835796857401"/>
    <n v="3.5061869139178801"/>
    <n v="0.70218990481787702"/>
    <n v="0.85730451838229804"/>
    <n v="108.363554713593"/>
    <n v="4.7204547043923499"/>
    <n v="0.81238674908091402"/>
    <n v="10.2848129740551"/>
    <n v="83.456490428628499"/>
    <n v="14.890744640269199"/>
    <n v="6.5246952452504097"/>
    <n v="24.681981542989899"/>
    <n v="2016.5848029317001"/>
    <n v="2.8925000000000001"/>
    <n v="0"/>
    <n v="23.902427309923102"/>
    <n v="234.65941908910099"/>
  </r>
  <r>
    <s v="11"/>
    <x v="14"/>
    <s v="Tillverkningsindustri"/>
    <s v="2013"/>
    <x v="20"/>
    <n v="35.786987343815397"/>
    <n v="33.643519980740798"/>
    <n v="3.1871279171003501"/>
    <n v="0.70099574769245199"/>
    <n v="0.83033847330606503"/>
    <n v="103.826550230427"/>
    <n v="5.6110322804383301"/>
    <n v="0.665133053978747"/>
    <n v="9.3690381112695693"/>
    <n v="81.682073328073997"/>
    <n v="15.5506788251255"/>
    <n v="6.5143376924529699"/>
    <n v="26.197916784779601"/>
    <n v="1934.45401268358"/>
    <n v="0"/>
    <n v="0"/>
    <n v="17.8877528392713"/>
    <n v="213.36257013593499"/>
  </r>
  <r>
    <s v="11"/>
    <x v="14"/>
    <s v="Tillverkningsindustri"/>
    <s v="2013"/>
    <x v="21"/>
    <n v="32.732998563886603"/>
    <n v="30.597652878577101"/>
    <n v="2.29560029424889"/>
    <n v="0.68090146988304401"/>
    <n v="0.73045653953062695"/>
    <n v="106.05997456949601"/>
    <n v="3.9887026612669199"/>
    <n v="0.64629989164605595"/>
    <n v="10.0701873099478"/>
    <n v="89.971555735268794"/>
    <n v="16.347382559974498"/>
    <n v="6.6527349659080599"/>
    <n v="27.831266135525802"/>
    <n v="1934.45401268358"/>
    <n v="0"/>
    <n v="0"/>
    <n v="21.478841497665702"/>
    <n v="231.60672532025799"/>
  </r>
  <r>
    <s v="11"/>
    <x v="14"/>
    <s v="Tillverkningsindustri"/>
    <s v="2013"/>
    <x v="22"/>
    <n v="30.817162357621701"/>
    <n v="28.688002841462399"/>
    <n v="2.1254627820500902"/>
    <n v="0.66249591141021402"/>
    <n v="0.68371739114255103"/>
    <n v="104.166383286011"/>
    <n v="3.66344814170085"/>
    <n v="0.62874307936562901"/>
    <n v="10.139939192295699"/>
    <n v="91.412034283743097"/>
    <n v="16.237594530050998"/>
    <n v="6.5730976654937097"/>
    <n v="27.6989735829621"/>
    <n v="1934.45401268358"/>
    <n v="0"/>
    <n v="0"/>
    <n v="23.403498845626999"/>
    <n v="232.08450942720901"/>
  </r>
  <r>
    <s v="11"/>
    <x v="14"/>
    <s v="Tillverkningsindustri"/>
    <s v="2013"/>
    <x v="23"/>
    <n v="33.316734564175398"/>
    <n v="31.177554732948899"/>
    <n v="2.99010703807317"/>
    <n v="0.693634211000145"/>
    <n v="0.74688402242435303"/>
    <n v="105.355222670036"/>
    <n v="4.5326619287603602"/>
    <n v="0.6210454317056"/>
    <n v="9.6559147725429906"/>
    <n v="84.657100097555599"/>
    <n v="16.200342765328099"/>
    <n v="6.6620197937410603"/>
    <n v="27.472184401543899"/>
    <n v="1934.45401268358"/>
    <n v="0"/>
    <n v="0"/>
    <n v="23.729981850081099"/>
    <n v="225.54709904954601"/>
  </r>
  <r>
    <s v="11"/>
    <x v="14"/>
    <s v="Tillverkningsindustri"/>
    <s v="2014"/>
    <x v="24"/>
    <n v="37.8883490977097"/>
    <n v="35.1546180176706"/>
    <n v="3.7975380549995701"/>
    <n v="0.72188465776642097"/>
    <n v="0.79879851768552101"/>
    <n v="99.460422307073898"/>
    <n v="4.4531331925877096"/>
    <n v="0.56152062484361298"/>
    <n v="8.5958882051751004"/>
    <n v="79.052213260746498"/>
    <n v="13.8174333049875"/>
    <n v="5.8617696495911602"/>
    <n v="23.1459896909588"/>
    <n v="2520.06528723576"/>
    <n v="0"/>
    <n v="0"/>
    <n v="27.725218191310901"/>
    <n v="200.71191044093001"/>
  </r>
  <r>
    <s v="11"/>
    <x v="14"/>
    <s v="Tillverkningsindustri"/>
    <s v="2014"/>
    <x v="25"/>
    <n v="35.274486561059099"/>
    <n v="32.544415040585001"/>
    <n v="3.5554736674102498"/>
    <n v="0.71668069805989298"/>
    <n v="0.71735172330248897"/>
    <n v="102.764690496318"/>
    <n v="3.1809790185783098"/>
    <n v="0.54191464243832899"/>
    <n v="9.3142802969809395"/>
    <n v="87.8759252854056"/>
    <n v="14.7234713415359"/>
    <n v="6.0992038341624299"/>
    <n v="24.871879257736001"/>
    <n v="2520.06528723576"/>
    <n v="0"/>
    <n v="0"/>
    <n v="33.2375561770654"/>
    <n v="219.68083762846899"/>
  </r>
  <r>
    <s v="11"/>
    <x v="14"/>
    <s v="Tillverkningsindustri"/>
    <s v="2014"/>
    <x v="26"/>
    <n v="32.245768461437798"/>
    <n v="29.5237973676461"/>
    <n v="3.4182701474643902"/>
    <n v="0.69376752603578096"/>
    <n v="0.64490757701572499"/>
    <n v="99.779676513885306"/>
    <n v="2.6638824783272201"/>
    <n v="0.49970639627499402"/>
    <n v="9.2873721678188907"/>
    <n v="88.354470976036694"/>
    <n v="14.611822367248401"/>
    <n v="6.02320939181201"/>
    <n v="24.7260858666484"/>
    <n v="2520.06528723576"/>
    <n v="0"/>
    <n v="0"/>
    <n v="34.474834712250399"/>
    <n v="219.56939388157599"/>
  </r>
  <r>
    <s v="11"/>
    <x v="14"/>
    <s v="Tillverkningsindustri"/>
    <s v="2014"/>
    <x v="27"/>
    <n v="35.494195862467897"/>
    <n v="32.756166387155098"/>
    <n v="3.94645590935168"/>
    <n v="0.74500878112452695"/>
    <n v="0.73345932425204796"/>
    <n v="103.969787903982"/>
    <n v="3.4875042773856899"/>
    <n v="0.51645522384978704"/>
    <n v="9.1498615932846405"/>
    <n v="84.318409513708801"/>
    <n v="14.9674740001152"/>
    <n v="6.2390245675358997"/>
    <n v="25.218059834656501"/>
    <n v="2520.06528723576"/>
    <n v="0"/>
    <n v="0"/>
    <n v="32.671140158449099"/>
    <n v="220.06487345428201"/>
  </r>
  <r>
    <s v="11"/>
    <x v="14"/>
    <s v="Tillverkningsindustri"/>
    <s v="2015"/>
    <x v="28"/>
    <n v="40.039802689488901"/>
    <n v="37.103226937020402"/>
    <n v="6.2423604526385299"/>
    <n v="0.87786827790005995"/>
    <n v="1.03559852103731"/>
    <n v="101.006514237015"/>
    <n v="8.0315685832921009"/>
    <n v="0.61088125837847695"/>
    <n v="8.6333893446211896"/>
    <n v="78.695496660001297"/>
    <n v="14.685605316852399"/>
    <n v="6.6619149675515699"/>
    <n v="24.0754649928896"/>
    <n v="2674.9439002358999"/>
    <n v="0"/>
    <n v="0"/>
    <n v="31.833116080121599"/>
    <n v="204.44029180830699"/>
  </r>
  <r>
    <s v="11"/>
    <x v="14"/>
    <s v="Tillverkningsindustri"/>
    <s v="2015"/>
    <x v="29"/>
    <n v="38.364028991325299"/>
    <n v="35.440590557053497"/>
    <n v="4.9005981101652596"/>
    <n v="0.84092908494001795"/>
    <n v="0.916011661670179"/>
    <n v="102.598556738981"/>
    <n v="6.55560147798424"/>
    <n v="0.59210331623291601"/>
    <n v="9.0256274768694098"/>
    <n v="85.683561622189799"/>
    <n v="15.140475201881699"/>
    <n v="6.7056369955356203"/>
    <n v="25.058810192227199"/>
    <n v="2674.9439002358999"/>
    <n v="0"/>
    <n v="0"/>
    <n v="40.947408827657199"/>
    <n v="217.46571597968301"/>
  </r>
  <r>
    <s v="11"/>
    <x v="14"/>
    <s v="Tillverkningsindustri"/>
    <s v="2015"/>
    <x v="30"/>
    <n v="32.400756573860797"/>
    <n v="29.504491115771401"/>
    <n v="4.5417050212403103"/>
    <n v="0.75942971740987497"/>
    <n v="0.71688152642477698"/>
    <n v="95.842144651483906"/>
    <n v="5.0447837444333397"/>
    <n v="0.49168102470361902"/>
    <n v="8.7597301825842901"/>
    <n v="85.436263370419198"/>
    <n v="14.5840639923628"/>
    <n v="6.3047633452312297"/>
    <n v="24.346654759453099"/>
    <n v="2674.9439002358999"/>
    <n v="0"/>
    <n v="0"/>
    <n v="48.315997131986101"/>
    <n v="215.115210644576"/>
  </r>
  <r>
    <s v="11"/>
    <x v="14"/>
    <s v="Tillverkningsindustri"/>
    <s v="2015"/>
    <x v="31"/>
    <n v="36.4532539158944"/>
    <n v="33.525789942110499"/>
    <n v="6.32744695859191"/>
    <n v="0.85803375964399198"/>
    <n v="0.89789740151145403"/>
    <n v="101.59552344441001"/>
    <n v="6.8663110358283701"/>
    <n v="0.54135167961129105"/>
    <n v="8.8932961982016394"/>
    <n v="82.673841471889702"/>
    <n v="15.266908288440399"/>
    <n v="6.7568958480536301"/>
    <n v="25.241114663183101"/>
    <n v="2674.9439002358999"/>
    <n v="0"/>
    <n v="0"/>
    <n v="43.4185014657807"/>
    <n v="217.50946414130101"/>
  </r>
  <r>
    <s v="11"/>
    <x v="14"/>
    <s v="Tillverkningsindustri"/>
    <s v="2016"/>
    <x v="32"/>
    <n v="36.6314172210664"/>
    <n v="33.6913211178775"/>
    <n v="6.6634703411000897"/>
    <n v="0.84060297690890995"/>
    <n v="0.96444934282824302"/>
    <n v="88.060624705781507"/>
    <n v="1.6059048441496"/>
    <n v="0.52421355838696304"/>
    <n v="7.9510838263692696"/>
    <n v="74.549586247992906"/>
    <n v="12.371072639677999"/>
    <n v="4.8136894198134703"/>
    <n v="21.239246935471201"/>
    <n v="2690.3317327088298"/>
    <n v="0"/>
    <n v="0"/>
    <n v="49.859894060885601"/>
    <n v="192.39257782665501"/>
  </r>
  <r>
    <s v="11"/>
    <x v="14"/>
    <s v="Tillverkningsindustri"/>
    <s v="2016"/>
    <x v="33"/>
    <n v="36.029564372613798"/>
    <n v="33.109039195982099"/>
    <n v="5.0156785070522796"/>
    <n v="0.78963424091007595"/>
    <n v="0.747870360058566"/>
    <n v="92.868005456265394"/>
    <n v="1.3494511935904201"/>
    <n v="0.50749518289913798"/>
    <n v="8.3191982916979903"/>
    <n v="82.238598590616803"/>
    <n v="13.439744461460601"/>
    <n v="5.1651991699654003"/>
    <n v="23.1950759025104"/>
    <n v="2690.3317327088298"/>
    <n v="0"/>
    <n v="0"/>
    <n v="56.664954795822503"/>
    <n v="212.37592909036701"/>
  </r>
  <r>
    <s v="11"/>
    <x v="14"/>
    <s v="Tillverkningsindustri"/>
    <s v="2016"/>
    <x v="34"/>
    <n v="34.946853989279397"/>
    <n v="32.032822281780597"/>
    <n v="4.3563931449879103"/>
    <n v="0.77298196597771396"/>
    <n v="0.67356263592362797"/>
    <n v="93.370248521266404"/>
    <n v="1.25925508238635"/>
    <n v="0.48848688153356701"/>
    <n v="8.3946189831166897"/>
    <n v="84.0336447560735"/>
    <n v="13.682869963399099"/>
    <n v="5.24133793190886"/>
    <n v="23.647066684873799"/>
    <n v="2690.3317327088298"/>
    <n v="0"/>
    <n v="0"/>
    <n v="55.265935018329898"/>
    <n v="217.149976938344"/>
  </r>
  <r>
    <s v="11"/>
    <x v="14"/>
    <s v="Tillverkningsindustri"/>
    <s v="2016"/>
    <x v="35"/>
    <n v="39.183089691365801"/>
    <n v="36.233595629421302"/>
    <n v="6.49638367495095"/>
    <n v="0.88123421329373397"/>
    <n v="0.91554509688539998"/>
    <n v="97.568765413592104"/>
    <n v="1.55556777503507"/>
    <n v="0.544981162834412"/>
    <n v="8.5439362213574501"/>
    <n v="81.055693321038106"/>
    <n v="13.9118435575018"/>
    <n v="5.3793318002113999"/>
    <n v="23.9462644298737"/>
    <n v="2690.3317327088298"/>
    <n v="0"/>
    <n v="0"/>
    <n v="60.340967874051401"/>
    <n v="216.83477653570901"/>
  </r>
  <r>
    <s v="11"/>
    <x v="14"/>
    <s v="Tillverkningsindustri"/>
    <s v="2017"/>
    <x v="36"/>
    <n v="35.352024664550598"/>
    <n v="33.090671407161501"/>
    <n v="5.6170013229654803"/>
    <n v="0.80739256179061503"/>
    <n v="0.823322761809401"/>
    <n v="80.192743634965495"/>
    <n v="1.3461212638234601"/>
    <n v="0.51513528414556997"/>
    <n v="7.4319531510862697"/>
    <n v="70.140585980009405"/>
    <n v="11.9104166090963"/>
    <n v="4.5451652737434696"/>
    <n v="20.579768745963101"/>
    <n v="2024.34119118386"/>
    <n v="0"/>
    <n v="0"/>
    <n v="54.790957406165298"/>
    <n v="190.68306256013901"/>
  </r>
  <r>
    <s v="11"/>
    <x v="14"/>
    <s v="Tillverkningsindustri"/>
    <s v="2017"/>
    <x v="37"/>
    <n v="34.609061275285299"/>
    <n v="32.3535382521274"/>
    <n v="5.1931204524104402"/>
    <n v="0.79758190749059699"/>
    <n v="0.707950946037461"/>
    <n v="84.312839145087594"/>
    <n v="1.1900902998818299"/>
    <n v="0.50986999330737304"/>
    <n v="7.9428513763149802"/>
    <n v="77.852455766779698"/>
    <n v="12.8683308833485"/>
    <n v="4.8533302065706403"/>
    <n v="22.329683045102598"/>
    <n v="2024.34119118386"/>
    <n v="0"/>
    <n v="0"/>
    <n v="59.414950143782399"/>
    <n v="209.080172636931"/>
  </r>
  <r>
    <s v="11"/>
    <x v="14"/>
    <s v="Tillverkningsindustri"/>
    <s v="2017"/>
    <x v="38"/>
    <n v="34.907094784354001"/>
    <n v="32.663441403337103"/>
    <n v="4.7078496999373796"/>
    <n v="0.75897856248237705"/>
    <n v="0.64938824197232203"/>
    <n v="83.457019512319604"/>
    <n v="1.07921248480165"/>
    <n v="0.51430955986947202"/>
    <n v="7.88187252545415"/>
    <n v="78.893751968273605"/>
    <n v="12.764123156383199"/>
    <n v="4.7945039768598496"/>
    <n v="22.181665608721101"/>
    <n v="2024.34119118386"/>
    <n v="0"/>
    <n v="0"/>
    <n v="61.463321954478403"/>
    <n v="208.664610919399"/>
  </r>
  <r>
    <s v="11"/>
    <x v="14"/>
    <s v="Tillverkningsindustri"/>
    <s v="2017"/>
    <x v="39"/>
    <n v="36.680199512945997"/>
    <n v="34.402859549710399"/>
    <n v="6.6727293810880699"/>
    <n v="0.86231297721886802"/>
    <n v="0.87449403888425303"/>
    <n v="85.329482609256203"/>
    <n v="1.45911668328277"/>
    <n v="0.53788395556587698"/>
    <n v="7.9389990393177099"/>
    <n v="74.672038765263295"/>
    <n v="12.751538339899"/>
    <n v="4.8594931362948"/>
    <n v="22.037996612421999"/>
    <n v="2024.34119118386"/>
    <n v="0"/>
    <n v="0"/>
    <n v="67.389893362707497"/>
    <n v="204.159872216704"/>
  </r>
  <r>
    <s v="11"/>
    <x v="14"/>
    <s v="Tillverkningsindustri"/>
    <s v="2018"/>
    <x v="40"/>
    <n v="34.110652496963702"/>
    <n v="31.964057596016801"/>
    <n v="9.8169555689985195"/>
    <n v="0.99354224571118599"/>
    <n v="1.62450559969355"/>
    <n v="75.240813676871596"/>
    <n v="2.5418421076832902"/>
    <n v="0.57242900208664105"/>
    <n v="7.7419274868077697"/>
    <n v="69.724322551196195"/>
    <n v="11.595452169955401"/>
    <n v="4.40303808691651"/>
    <n v="19.995889008462001"/>
    <n v="1837.82004904204"/>
    <n v="0"/>
    <n v="0"/>
    <n v="56.566867783390002"/>
    <n v="179.08065358917301"/>
  </r>
  <r>
    <s v="11"/>
    <x v="14"/>
    <s v="Tillverkningsindustri"/>
    <s v="2018"/>
    <x v="41"/>
    <n v="34.487267365381101"/>
    <n v="32.372696375985697"/>
    <n v="6.8024239126402799"/>
    <n v="0.91503777899420702"/>
    <n v="1.22378317571221"/>
    <n v="80.101249970108597"/>
    <n v="1.60189574494856"/>
    <n v="0.58379513036638997"/>
    <n v="8.0813864694057305"/>
    <n v="78.063109727909094"/>
    <n v="12.819678579883799"/>
    <n v="4.7587619414920797"/>
    <n v="22.303516267085101"/>
    <n v="1837.82004904204"/>
    <n v="0"/>
    <n v="0"/>
    <n v="69.384015117994593"/>
    <n v="202.94132191595801"/>
  </r>
  <r>
    <s v="11"/>
    <x v="14"/>
    <s v="Tillverkningsindustri"/>
    <s v="2018"/>
    <x v="42"/>
    <n v="30.090601853098701"/>
    <n v="28.002269244750501"/>
    <n v="5.4173905449577697"/>
    <n v="0.84757529224123096"/>
    <n v="0.92518238793587004"/>
    <n v="76.721648386970401"/>
    <n v="1.63278701319891"/>
    <n v="0.51053668021480703"/>
    <n v="7.9378063094298597"/>
    <n v="78.159723783762004"/>
    <n v="12.7501320711274"/>
    <n v="4.7033966373845599"/>
    <n v="22.231070302528099"/>
    <n v="1837.82004904204"/>
    <n v="0"/>
    <n v="0"/>
    <n v="64.254768519730106"/>
    <n v="203.83478022083401"/>
  </r>
  <r>
    <s v="11"/>
    <x v="14"/>
    <s v="Tillverkningsindustri"/>
    <s v="2018"/>
    <x v="43"/>
    <n v="33.950657959549503"/>
    <n v="31.814596315764799"/>
    <n v="8.5809659636130799"/>
    <n v="0.97447683844547694"/>
    <n v="1.42875830552191"/>
    <n v="78.450595719799793"/>
    <n v="2.1232811876194102"/>
    <n v="0.57070376919403398"/>
    <n v="8.0258560262442007"/>
    <n v="74.477798918276804"/>
    <n v="12.4719378952908"/>
    <n v="4.6835667047967799"/>
    <n v="21.597001849537101"/>
    <n v="1837.82004904204"/>
    <n v="0"/>
    <n v="0"/>
    <n v="66.818150528421498"/>
    <n v="194.68994637207101"/>
  </r>
  <r>
    <s v="11"/>
    <x v="14"/>
    <s v="Tillverkningsindustri"/>
    <s v="2019"/>
    <x v="44"/>
    <n v="35.335785524916098"/>
    <n v="33.357502189066899"/>
    <n v="8.1982429337609002"/>
    <n v="1.01416812750343"/>
    <n v="2.0522435006019002"/>
    <n v="69.517093914656698"/>
    <n v="3.7100465785175598"/>
    <n v="0.64337526801186296"/>
    <n v="7.9903734681229004"/>
    <n v="72.477731111984994"/>
    <n v="11.3523835025452"/>
    <n v="4.4893523222295002"/>
    <n v="19.3605920430964"/>
    <n v="1652.0659640439701"/>
    <n v="0"/>
    <n v="0"/>
    <n v="53.3946448371833"/>
    <n v="181.147607141013"/>
  </r>
  <r>
    <s v="11"/>
    <x v="14"/>
    <s v="Tillverkningsindustri"/>
    <s v="2019"/>
    <x v="45"/>
    <n v="30.1856437270228"/>
    <n v="28.245030462200599"/>
    <n v="7.6233484352816401"/>
    <n v="0.94973765249977304"/>
    <n v="1.31667224520631"/>
    <n v="71.588594563606705"/>
    <n v="3.8386523794107501"/>
    <n v="0.570812715280409"/>
    <n v="8.2329058243681708"/>
    <n v="77.546103301630197"/>
    <n v="12.7023517255353"/>
    <n v="4.9772341550699304"/>
    <n v="21.7491089609371"/>
    <n v="1652.0659640439701"/>
    <n v="0"/>
    <n v="0"/>
    <n v="65.460156570594293"/>
    <n v="205.35060527602101"/>
  </r>
  <r>
    <s v="11"/>
    <x v="14"/>
    <s v="Tillverkningsindustri"/>
    <s v="2019"/>
    <x v="46"/>
    <n v="27.530182251186499"/>
    <n v="25.616991025471499"/>
    <n v="7.2265326289395997"/>
    <n v="0.87415947185203602"/>
    <n v="1.0526072010824501"/>
    <n v="69.301580025645805"/>
    <n v="3.13373437323916"/>
    <n v="0.53366848207676498"/>
    <n v="8.1106056873629608"/>
    <n v="78.346573214560706"/>
    <n v="12.502821966573199"/>
    <n v="4.8001063440553899"/>
    <n v="21.545503867896699"/>
    <n v="1652.0659640439701"/>
    <n v="0"/>
    <n v="0"/>
    <n v="60.6136217387389"/>
    <n v="206.37460690306699"/>
  </r>
  <r>
    <s v="11"/>
    <x v="14"/>
    <s v="Tillverkningsindustri"/>
    <s v="2019"/>
    <x v="47"/>
    <n v="28.100138060944101"/>
    <n v="26.140589438794098"/>
    <n v="9.5872391480873702"/>
    <n v="0.994178780681648"/>
    <n v="1.5723314723363"/>
    <n v="68.827083857969797"/>
    <n v="3.1155460566239999"/>
    <n v="0.53399596318708098"/>
    <n v="8.1603805474876303"/>
    <n v="73.551232098346404"/>
    <n v="12.0731467755762"/>
    <n v="4.6424484202538601"/>
    <n v="20.772348531961502"/>
    <n v="1652.0659640439701"/>
    <n v="0"/>
    <n v="0"/>
    <n v="63.026781378718802"/>
    <n v="196.941605355337"/>
  </r>
  <r>
    <s v="11"/>
    <x v="14"/>
    <s v="Tillverkningsindustri"/>
    <s v="2020"/>
    <x v="48"/>
    <n v="30.4317845077519"/>
    <n v="28.779676936385499"/>
    <n v="10.133040106042801"/>
    <n v="1.04996558111522"/>
    <n v="2.35663191402891"/>
    <n v="63.5672979083161"/>
    <n v="2.2106408112686502"/>
    <n v="0.63029113129881398"/>
    <n v="8.1230974918891405"/>
    <n v="73.615363047721601"/>
    <n v="10.6491018339206"/>
    <n v="3.90683538908113"/>
    <n v="18.505216326401101"/>
    <n v="1307.8809987780201"/>
    <n v="0"/>
    <n v="0"/>
    <n v="63.2648331132973"/>
    <n v="179.23607380889899"/>
  </r>
  <r>
    <s v="11"/>
    <x v="14"/>
    <s v="Tillverkningsindustri"/>
    <s v="2020"/>
    <x v="49"/>
    <n v="23.016139767965399"/>
    <n v="21.440289008871801"/>
    <n v="8.4082413635853097"/>
    <n v="0.870889300916866"/>
    <n v="1.3280034133093499"/>
    <n v="57.9934296448263"/>
    <n v="1.59923233665597"/>
    <n v="0.48637699988386202"/>
    <n v="7.4108625903133403"/>
    <n v="69.446424801144104"/>
    <n v="10.408988718799201"/>
    <n v="3.7350973088407802"/>
    <n v="18.234479566885401"/>
    <n v="1307.8809987780201"/>
    <n v="0"/>
    <n v="0"/>
    <n v="62.655150456437099"/>
    <n v="179.61375902714201"/>
  </r>
  <r>
    <s v="11"/>
    <x v="14"/>
    <s v="Tillverkningsindustri"/>
    <s v="2020"/>
    <x v="50"/>
    <n v="24.5491584759652"/>
    <n v="22.9748353519152"/>
    <n v="7.1447835104985797"/>
    <n v="0.88086051379229002"/>
    <n v="1.1790746113224"/>
    <n v="61.703600079372798"/>
    <n v="2.3535034636120402"/>
    <n v="0.52998439246305096"/>
    <n v="7.8395641752051999"/>
    <n v="75.984897473610204"/>
    <n v="11.113896151599199"/>
    <n v="4.0545493921692204"/>
    <n v="19.3706272241708"/>
    <n v="1307.8809987780201"/>
    <n v="0"/>
    <n v="0"/>
    <n v="62.1502034298925"/>
    <n v="190.843802644904"/>
  </r>
  <r>
    <s v="11"/>
    <x v="14"/>
    <s v="Tillverkningsindustri"/>
    <s v="2020"/>
    <x v="51"/>
    <n v="24.5835032403462"/>
    <n v="22.969044897755101"/>
    <n v="8.10171242408952"/>
    <n v="0.99042634715368605"/>
    <n v="1.5755129220477699"/>
    <n v="62.719160608661802"/>
    <n v="1.97796153943092"/>
    <n v="0.50838267218355304"/>
    <n v="7.8734777961330797"/>
    <n v="70.737219889792797"/>
    <n v="11.344946201533901"/>
    <n v="4.1051257231029101"/>
    <n v="19.812653615382899"/>
    <n v="1307.8809987780201"/>
    <n v="0"/>
    <n v="0"/>
    <n v="49.902419475892998"/>
    <n v="192.18636796845399"/>
  </r>
  <r>
    <s v="11"/>
    <x v="14"/>
    <s v="Tillverkningsindustri"/>
    <s v="2021"/>
    <x v="52"/>
    <n v="27.866514822947099"/>
    <n v="26.315231755534001"/>
    <n v="11.2006548219276"/>
    <n v="1.1368326710324601"/>
    <n v="2.44939787815151"/>
    <n v="57.186943140971799"/>
    <n v="2.4631066988588799"/>
    <n v="0.60474697443275605"/>
    <n v="7.9598979729850798"/>
    <n v="66.5631135472848"/>
    <n v="9.66505251023559"/>
    <n v="3.5986779861323002"/>
    <n v="16.6445641606898"/>
    <n v="1181.43926900119"/>
    <n v="0"/>
    <n v="0"/>
    <n v="57.178201570873703"/>
    <n v="172.12048175090899"/>
  </r>
  <r>
    <s v="11"/>
    <x v="14"/>
    <s v="Tillverkningsindustri"/>
    <s v="2021"/>
    <x v="53"/>
    <n v="29.948603358746201"/>
    <n v="28.457003053408702"/>
    <n v="8.7956298097703201"/>
    <n v="1.0024961974244799"/>
    <n v="1.5892694292440801"/>
    <n v="62.750655773538703"/>
    <n v="2.4313556730336101"/>
    <n v="0.62712003850124898"/>
    <n v="8.0555981008865505"/>
    <n v="74.897203548711801"/>
    <n v="10.7133255523858"/>
    <n v="3.8667148291718698"/>
    <n v="18.718972147311302"/>
    <n v="1181.43926900119"/>
    <n v="0"/>
    <n v="0"/>
    <n v="58.131207277431798"/>
    <n v="198.976229453412"/>
  </r>
  <r>
    <s v="11"/>
    <x v="14"/>
    <s v="Tillverkningsindustri"/>
    <s v="2021"/>
    <x v="54"/>
    <n v="28.0962728358625"/>
    <n v="26.6436054554406"/>
    <n v="8.1565518535027106"/>
    <n v="0.89319640425302305"/>
    <n v="1.23325229619934"/>
    <n v="59.696681656532903"/>
    <n v="2.3903530268047799"/>
    <n v="0.59873882740859996"/>
    <n v="7.8267468382518697"/>
    <n v="76.068044326705405"/>
    <n v="10.333666488627401"/>
    <n v="3.6999497818888099"/>
    <n v="18.116426977259401"/>
    <n v="1181.43926900119"/>
    <n v="0"/>
    <n v="0"/>
    <n v="67.601369480467397"/>
    <n v="195.93397193962801"/>
  </r>
  <r>
    <s v="11"/>
    <x v="14"/>
    <s v="Tillverkningsindustri"/>
    <s v="2021"/>
    <x v="55"/>
    <n v="27.805646289759501"/>
    <n v="26.2940617893418"/>
    <n v="10.6025288192857"/>
    <n v="1.03956719999609"/>
    <n v="1.95214012205542"/>
    <n v="58.7206708292142"/>
    <n v="2.1399828037948598"/>
    <n v="0.60313250969603005"/>
    <n v="7.9503790710674602"/>
    <n v="70.621185732095896"/>
    <n v="10.178147764630101"/>
    <n v="3.7025811346803001"/>
    <n v="17.6945249761397"/>
    <n v="1181.43926900119"/>
    <n v="0"/>
    <n v="0"/>
    <n v="67.348117652156006"/>
    <n v="186.302657183625"/>
  </r>
  <r>
    <s v="11"/>
    <x v="14"/>
    <s v="Tillverkningsindustri"/>
    <s v="2022"/>
    <x v="56"/>
    <n v="24.799484497084698"/>
    <n v="23.357109491595299"/>
    <n v="10.7050274102673"/>
    <n v="0.97628071702858699"/>
    <n v="1.95166351918226"/>
    <n v="51.703327229924"/>
    <n v="1.8966035072283101"/>
    <n v="0.54130095734770201"/>
    <n v="7.2113965521586998"/>
    <n v="62.564368968679403"/>
    <n v="8.9225736584547093"/>
    <n v="3.28597186632352"/>
    <n v="15.4404606849512"/>
    <n v="1181.43926900119"/>
    <n v="0"/>
    <n v="0"/>
    <n v="62.622105512722101"/>
    <n v="161.74023256598301"/>
  </r>
  <r>
    <s v="11"/>
    <x v="14"/>
    <s v="Tillverkningsindustri"/>
    <s v="2022"/>
    <x v="57"/>
    <n v="25.6711121548358"/>
    <n v="24.285143811219999"/>
    <n v="10.3780705057895"/>
    <n v="0.82082660024758303"/>
    <n v="1.40840205751693"/>
    <n v="51.4319431379867"/>
    <n v="1.7294315708952801"/>
    <n v="0.56541297239724397"/>
    <n v="6.8947967090044697"/>
    <n v="66.103506380725307"/>
    <n v="8.6813702728069302"/>
    <n v="3.1499793809012901"/>
    <n v="15.1444263135974"/>
    <n v="1181.43926900119"/>
    <n v="0"/>
    <n v="0"/>
    <n v="73.643380027741102"/>
    <n v="162.991713860782"/>
  </r>
  <r>
    <s v="11"/>
    <x v="14"/>
    <s v="Tillverkningsindustri"/>
    <s v="2022"/>
    <x v="58"/>
    <n v="23.149579152717902"/>
    <n v="21.797289934486798"/>
    <n v="9.2282803341411999"/>
    <n v="0.73354235788257505"/>
    <n v="1.03165915901802"/>
    <n v="48.732091567795599"/>
    <n v="1.42691465817651"/>
    <n v="0.51415598984979405"/>
    <n v="6.6770041618089504"/>
    <n v="66.0594957630138"/>
    <n v="8.5885069909094405"/>
    <n v="3.07478367042106"/>
    <n v="15.0575430842683"/>
    <n v="1181.43926900119"/>
    <n v="0"/>
    <n v="0"/>
    <n v="74.979860131838706"/>
    <n v="164.28919759099301"/>
  </r>
  <r>
    <s v="11"/>
    <x v="14"/>
    <s v="Tillverkningsindustri"/>
    <s v="2022"/>
    <x v="59"/>
    <n v="25.456177653427201"/>
    <n v="24.0258502082558"/>
    <n v="10.9726518785341"/>
    <n v="0.94654790703506797"/>
    <n v="1.80279331669284"/>
    <n v="52.914035264145603"/>
    <n v="2.0494710195247801"/>
    <n v="0.56464032517853602"/>
    <n v="7.3021153234497502"/>
    <n v="65.748415671418798"/>
    <n v="9.0927634434654205"/>
    <n v="3.3454504377486298"/>
    <n v="15.754866760003599"/>
    <n v="1181.43926900119"/>
    <n v="0"/>
    <n v="0"/>
    <n v="68.099120412980696"/>
    <n v="166.41538776847199"/>
  </r>
  <r>
    <s v="11"/>
    <x v="14"/>
    <s v="Tillverkningsindustri"/>
    <s v="2023"/>
    <x v="60"/>
    <n v="25.7945548336148"/>
    <n v="24.2720251519806"/>
    <n v="12.0486500918866"/>
    <n v="0.820539044977877"/>
    <n v="0.92244722467139195"/>
    <n v="52.636458008336902"/>
    <n v="1.81438442977142"/>
    <n v="0.53276188654219803"/>
    <n v="6.6398984025303296"/>
    <n v="58.817253867938497"/>
    <n v="8.6322495844400198"/>
    <n v="3.1824399479103098"/>
    <n v="14.998603975628001"/>
    <n v="1338.6600662564599"/>
    <n v="0"/>
    <n v="0"/>
    <n v="68.307766810956196"/>
    <n v="159.15131903317601"/>
  </r>
  <r>
    <s v="12"/>
    <x v="15"/>
    <s v="Tillverkningsindustri"/>
    <s v="2008"/>
    <x v="0"/>
    <n v="79.483091578286306"/>
    <n v="78.591627652854996"/>
    <n v="5.7130369471185096"/>
    <n v="0.877252693638643"/>
    <n v="2.24546149106351"/>
    <n v="159.84472011193"/>
    <n v="68.940907142143502"/>
    <n v="3.21420621946237"/>
    <n v="377.35922284778297"/>
    <n v="132.55970853188199"/>
    <n v="16.300405784741699"/>
    <n v="8.5151305650325497"/>
    <n v="25.231105558972398"/>
    <n v="596.11903986730204"/>
    <n v="0"/>
    <n v="0"/>
    <n v="80.693340165867099"/>
    <n v="250.748745726473"/>
  </r>
  <r>
    <s v="12"/>
    <x v="15"/>
    <s v="Tillverkningsindustri"/>
    <s v="2008"/>
    <x v="1"/>
    <n v="70.316404095669498"/>
    <n v="69.437874249113193"/>
    <n v="7.5659918709022902"/>
    <n v="0.83917043580767103"/>
    <n v="2.14395147142627"/>
    <n v="159.54675412287"/>
    <n v="56.790536910019"/>
    <n v="3.5037637112942002"/>
    <n v="379.56745878998697"/>
    <n v="148.06510936887599"/>
    <n v="16.645974862963602"/>
    <n v="8.2181883423713291"/>
    <n v="26.494297992777099"/>
    <n v="596.11903986730204"/>
    <n v="0"/>
    <n v="0"/>
    <n v="106.454697149772"/>
    <n v="279.54039777311601"/>
  </r>
  <r>
    <s v="12"/>
    <x v="15"/>
    <s v="Tillverkningsindustri"/>
    <s v="2008"/>
    <x v="2"/>
    <n v="51.661829302904202"/>
    <n v="50.829661085564197"/>
    <n v="8.3821972730783205"/>
    <n v="0.68938448718521605"/>
    <n v="1.9057960131673"/>
    <n v="138.993482187437"/>
    <n v="35.908582227584397"/>
    <n v="3.4350352391455998"/>
    <n v="379.110895418675"/>
    <n v="147.67150540770299"/>
    <n v="15.069325717722799"/>
    <n v="7.0665023249927996"/>
    <n v="24.478531697118399"/>
    <n v="596.11903986730204"/>
    <n v="0"/>
    <n v="0"/>
    <n v="117.96136695378701"/>
    <n v="273.25335709032601"/>
  </r>
  <r>
    <s v="12"/>
    <x v="15"/>
    <s v="Tillverkningsindustri"/>
    <s v="2008"/>
    <x v="3"/>
    <n v="58.139509687324797"/>
    <n v="57.297539975663497"/>
    <n v="6.8013927662373099"/>
    <n v="0.71363154528174999"/>
    <n v="2.0263682962281302"/>
    <n v="147.307718476112"/>
    <n v="36.927487293838198"/>
    <n v="3.0897383176341302"/>
    <n v="377.54074848513801"/>
    <n v="135.42252674157001"/>
    <n v="15.8780405989492"/>
    <n v="7.5906424820520098"/>
    <n v="25.490762909364001"/>
    <n v="596.11903986730204"/>
    <n v="0"/>
    <n v="0"/>
    <n v="95.743166502656294"/>
    <n v="269.73570293487899"/>
  </r>
  <r>
    <s v="12"/>
    <x v="15"/>
    <s v="Tillverkningsindustri"/>
    <s v="2009"/>
    <x v="4"/>
    <n v="59.581222706372998"/>
    <n v="58.810628538793999"/>
    <n v="8.8943885043965807"/>
    <n v="0.69844071863392498"/>
    <n v="2.01950182368995"/>
    <n v="126.793459347499"/>
    <n v="34.7577013174459"/>
    <n v="3.7168734438360298"/>
    <n v="321.13754686610599"/>
    <n v="141.77518535625799"/>
    <n v="14.1229247086971"/>
    <n v="6.9269056431770002"/>
    <n v="22.161472186844598"/>
    <n v="528.961326077698"/>
    <n v="0"/>
    <n v="0"/>
    <n v="124.84801700419099"/>
    <n v="221.99336290239799"/>
  </r>
  <r>
    <s v="12"/>
    <x v="15"/>
    <s v="Tillverkningsindustri"/>
    <s v="2009"/>
    <x v="5"/>
    <n v="52.0611118718098"/>
    <n v="51.294101683054002"/>
    <n v="12.016373267387999"/>
    <n v="0.68828119910179997"/>
    <n v="1.9876551755770899"/>
    <n v="123.977043849412"/>
    <n v="29.2075021299834"/>
    <n v="4.4580259613371096"/>
    <n v="324.99845000460402"/>
    <n v="167.59554097154299"/>
    <n v="14.0843972511252"/>
    <n v="6.5191703066137698"/>
    <n v="22.741896262380699"/>
    <n v="528.961326077698"/>
    <n v="0"/>
    <n v="0"/>
    <n v="168.73122425545799"/>
    <n v="244.54370575647499"/>
  </r>
  <r>
    <s v="12"/>
    <x v="15"/>
    <s v="Tillverkningsindustri"/>
    <s v="2009"/>
    <x v="6"/>
    <n v="38.3089231722631"/>
    <n v="37.577603413163899"/>
    <n v="12.810217916679701"/>
    <n v="0.57741293849638298"/>
    <n v="1.76228586856915"/>
    <n v="112.056924106297"/>
    <n v="18.441161701993799"/>
    <n v="4.5052865915168399"/>
    <n v="325.44162499985401"/>
    <n v="170.94464426273899"/>
    <n v="13.117360399495"/>
    <n v="5.7029541835329898"/>
    <n v="21.749847494358701"/>
    <n v="528.961326077698"/>
    <n v="0"/>
    <n v="0"/>
    <n v="179.94850004868701"/>
    <n v="246.39022530722201"/>
  </r>
  <r>
    <s v="12"/>
    <x v="15"/>
    <s v="Tillverkningsindustri"/>
    <s v="2009"/>
    <x v="7"/>
    <n v="56.364401590273701"/>
    <n v="55.595547827264497"/>
    <n v="10.9878123863838"/>
    <n v="0.70514085439110297"/>
    <n v="1.8939325184918701"/>
    <n v="130.28700046438601"/>
    <n v="32.511268947140401"/>
    <n v="4.1408615947792704"/>
    <n v="323.346269467507"/>
    <n v="155.070432890349"/>
    <n v="14.161108762350599"/>
    <n v="6.4925043491913597"/>
    <n v="22.974015085492301"/>
    <n v="528.961326077698"/>
    <n v="0"/>
    <n v="0"/>
    <n v="154.28626651310401"/>
    <n v="240.529483321595"/>
  </r>
  <r>
    <s v="12"/>
    <x v="15"/>
    <s v="Tillverkningsindustri"/>
    <s v="2010"/>
    <x v="8"/>
    <n v="59.040060570802702"/>
    <n v="58.318116100543698"/>
    <n v="1.9771968664003201"/>
    <n v="0.72177156020055"/>
    <n v="1.4289794711319801"/>
    <n v="120.528447092862"/>
    <n v="40.912757595208802"/>
    <n v="1.6711771911748401"/>
    <n v="356.96051850569199"/>
    <n v="96.625666784141401"/>
    <n v="12.975317057004901"/>
    <n v="6.46412202310837"/>
    <n v="20.2018130688197"/>
    <n v="490.66358161423699"/>
    <n v="0"/>
    <n v="0"/>
    <n v="21.480160640919699"/>
    <n v="225.836873423584"/>
  </r>
  <r>
    <s v="12"/>
    <x v="15"/>
    <s v="Tillverkningsindustri"/>
    <s v="2010"/>
    <x v="9"/>
    <n v="59.008236111937101"/>
    <n v="58.278821064313"/>
    <n v="2.16464987187112"/>
    <n v="0.76252024675122798"/>
    <n v="1.3101285935973199"/>
    <n v="125.28589084259499"/>
    <n v="44.544134033704303"/>
    <n v="1.84722243367536"/>
    <n v="358.72436290690302"/>
    <n v="107.988829720205"/>
    <n v="12.851862330775001"/>
    <n v="6.1109023684572197"/>
    <n v="20.542597664256601"/>
    <n v="490.66358161423699"/>
    <n v="0"/>
    <n v="0"/>
    <n v="27.646344727082901"/>
    <n v="244.32877757827501"/>
  </r>
  <r>
    <s v="12"/>
    <x v="15"/>
    <s v="Tillverkningsindustri"/>
    <s v="2010"/>
    <x v="10"/>
    <n v="50.7815685690734"/>
    <n v="50.0742055112214"/>
    <n v="2.1217487481287902"/>
    <n v="0.68905023869391802"/>
    <n v="1.21789867799617"/>
    <n v="118.867303439501"/>
    <n v="31.492803761948799"/>
    <n v="1.82636780086026"/>
    <n v="358.83107766016298"/>
    <n v="110.549693310848"/>
    <n v="12.469410776071999"/>
    <n v="5.7559887664021296"/>
    <n v="20.2084597704809"/>
    <n v="490.66358161423699"/>
    <n v="0"/>
    <n v="0"/>
    <n v="28.087552826812999"/>
    <n v="248.40564369139699"/>
  </r>
  <r>
    <s v="12"/>
    <x v="15"/>
    <s v="Tillverkningsindustri"/>
    <s v="2010"/>
    <x v="11"/>
    <n v="69.935117905658601"/>
    <n v="69.181901422675097"/>
    <n v="2.1634524129335602"/>
    <n v="0.82312836775880605"/>
    <n v="1.5865672826150801"/>
    <n v="141.89625393553899"/>
    <n v="42.550260110748297"/>
    <n v="1.8867692767102899"/>
    <n v="358.32561520333098"/>
    <n v="105.954010062096"/>
    <n v="14.3779663526207"/>
    <n v="7.06848146263627"/>
    <n v="22.585179523429701"/>
    <n v="490.66358161423699"/>
    <n v="0"/>
    <n v="0"/>
    <n v="24.8097762239939"/>
    <n v="253.16885507266699"/>
  </r>
  <r>
    <s v="12"/>
    <x v="15"/>
    <s v="Tillverkningsindustri"/>
    <s v="2011"/>
    <x v="12"/>
    <n v="69.160611240326801"/>
    <n v="68.407969910486003"/>
    <n v="1.3859843081048"/>
    <n v="0.86969307782663297"/>
    <n v="1.7598414252069201"/>
    <n v="132.67854000324701"/>
    <n v="46.558120340635"/>
    <n v="1.6136396401352"/>
    <n v="428.97150966036003"/>
    <n v="99.378107863791897"/>
    <n v="15.060508854897799"/>
    <n v="6.6320965522316397"/>
    <n v="24.8346230703307"/>
    <n v="472.89710431092197"/>
    <n v="0"/>
    <n v="0"/>
    <n v="11.785737486134099"/>
    <n v="250.02778077288301"/>
  </r>
  <r>
    <s v="12"/>
    <x v="15"/>
    <s v="Tillverkningsindustri"/>
    <s v="2011"/>
    <x v="13"/>
    <n v="50.856487117995599"/>
    <n v="50.146372956019"/>
    <n v="1.14651765418686"/>
    <n v="0.76124592846304495"/>
    <n v="1.2673888079637701"/>
    <n v="120.81020825891"/>
    <n v="32.861759005703703"/>
    <n v="1.4911893126276501"/>
    <n v="429.87738550875901"/>
    <n v="106.84401660965599"/>
    <n v="14.8835692524711"/>
    <n v="6.0259042978526196"/>
    <n v="25.354151676659299"/>
    <n v="472.89710431092197"/>
    <n v="0"/>
    <n v="0"/>
    <n v="13.164575583192599"/>
    <n v="272.89729249970202"/>
  </r>
  <r>
    <s v="12"/>
    <x v="15"/>
    <s v="Tillverkningsindustri"/>
    <s v="2011"/>
    <x v="14"/>
    <n v="44.041099089248199"/>
    <n v="43.351036679222403"/>
    <n v="1.12510075361964"/>
    <n v="0.69815456857940605"/>
    <n v="1.1483694657608099"/>
    <n v="115.247459786969"/>
    <n v="24.632887427390202"/>
    <n v="1.4347666413059701"/>
    <n v="429.731760842119"/>
    <n v="106.80067354794301"/>
    <n v="14.6443878246392"/>
    <n v="5.8187356950853504"/>
    <n v="25.094253552965199"/>
    <n v="472.89710431092197"/>
    <n v="0"/>
    <n v="0"/>
    <n v="13.9712554547965"/>
    <n v="273.78714801309098"/>
  </r>
  <r>
    <s v="12"/>
    <x v="15"/>
    <s v="Tillverkningsindustri"/>
    <s v="2011"/>
    <x v="15"/>
    <n v="53.998875702646203"/>
    <n v="53.287166754045202"/>
    <n v="1.3855611775319301"/>
    <n v="0.75995438050797903"/>
    <n v="1.3365690519800899"/>
    <n v="123.43237839237401"/>
    <n v="30.006650910768801"/>
    <n v="1.4320199211396401"/>
    <n v="428.880512878449"/>
    <n v="99.847581508662401"/>
    <n v="14.952976092258799"/>
    <n v="6.0784184041123499"/>
    <n v="25.423547209865799"/>
    <n v="472.89710431092197"/>
    <n v="0"/>
    <n v="0"/>
    <n v="14.132639328215999"/>
    <n v="266.39724083022298"/>
  </r>
  <r>
    <s v="12"/>
    <x v="15"/>
    <s v="Tillverkningsindustri"/>
    <s v="2012"/>
    <x v="16"/>
    <n v="60.339393934927898"/>
    <n v="59.702660645447303"/>
    <n v="1.76067742124166"/>
    <n v="0.85862336626061098"/>
    <n v="1.4696215469979199"/>
    <n v="121.823838252207"/>
    <n v="36.402981555943299"/>
    <n v="1.09840215474064"/>
    <n v="377.24845336768698"/>
    <n v="85.715518045169304"/>
    <n v="11.747233599171899"/>
    <n v="5.3691867680253402"/>
    <n v="19.104005060235298"/>
    <n v="368.04869410560701"/>
    <n v="0"/>
    <n v="0"/>
    <n v="12.9342352774191"/>
    <n v="230.512204402138"/>
  </r>
  <r>
    <s v="12"/>
    <x v="15"/>
    <s v="Tillverkningsindustri"/>
    <s v="2012"/>
    <x v="17"/>
    <n v="52.355691899422602"/>
    <n v="51.748648564764601"/>
    <n v="1.53555390447412"/>
    <n v="0.79036590598526202"/>
    <n v="1.05527412379622"/>
    <n v="118.21599248593"/>
    <n v="28.992005485621899"/>
    <n v="1.0296803667944601"/>
    <n v="377.40389234760499"/>
    <n v="88.582553605573295"/>
    <n v="11.7169188399455"/>
    <n v="5.2355297601375899"/>
    <n v="19.2621153886227"/>
    <n v="368.04869410560701"/>
    <n v="0"/>
    <n v="0"/>
    <n v="18.5849375161567"/>
    <n v="239.14086258626199"/>
  </r>
  <r>
    <s v="12"/>
    <x v="15"/>
    <s v="Tillverkningsindustri"/>
    <s v="2012"/>
    <x v="18"/>
    <n v="46.011164841745703"/>
    <n v="45.424714467381399"/>
    <n v="1.6548902455613601"/>
    <n v="0.72668113736055695"/>
    <n v="0.922542102076644"/>
    <n v="112.154623656992"/>
    <n v="22.454516222295901"/>
    <n v="0.97403999546063003"/>
    <n v="377.27335846749099"/>
    <n v="88.788408411644298"/>
    <n v="11.4427760241038"/>
    <n v="5.0136862463744798"/>
    <n v="18.952829524332898"/>
    <n v="368.04869410560701"/>
    <n v="0"/>
    <n v="0"/>
    <n v="21.407709114909402"/>
    <n v="239.28468669853399"/>
  </r>
  <r>
    <s v="12"/>
    <x v="15"/>
    <s v="Tillverkningsindustri"/>
    <s v="2012"/>
    <x v="19"/>
    <n v="56.460150551613602"/>
    <n v="55.849373586307102"/>
    <n v="1.7844001916691199"/>
    <n v="0.79918152783258001"/>
    <n v="1.1051845116135499"/>
    <n v="122.718036838749"/>
    <n v="26.637521168709"/>
    <n v="1.0495642269022001"/>
    <n v="377.11232311520001"/>
    <n v="86.127446059609298"/>
    <n v="11.9220324992913"/>
    <n v="5.32477224920002"/>
    <n v="19.6011433474109"/>
    <n v="368.04869410560701"/>
    <n v="0"/>
    <n v="0"/>
    <n v="22.011202398953099"/>
    <n v="240.19874417900101"/>
  </r>
  <r>
    <s v="12"/>
    <x v="15"/>
    <s v="Tillverkningsindustri"/>
    <s v="2013"/>
    <x v="20"/>
    <n v="58.555055249896"/>
    <n v="57.902981604748298"/>
    <n v="2.1830821268200902"/>
    <n v="0.95460769943271995"/>
    <n v="1.20169928007275"/>
    <n v="139.098281281054"/>
    <n v="22.820101145114801"/>
    <n v="1.01566920423277"/>
    <n v="259.32636777814702"/>
    <n v="100.779257903622"/>
    <n v="13.0589360435924"/>
    <n v="5.5938281896738804"/>
    <n v="21.8449757917361"/>
    <n v="365.455024956062"/>
    <n v="0"/>
    <n v="0"/>
    <n v="26.327857790859401"/>
    <n v="275.28057265612802"/>
  </r>
  <r>
    <s v="12"/>
    <x v="15"/>
    <s v="Tillverkningsindustri"/>
    <s v="2013"/>
    <x v="21"/>
    <n v="58.318422621563499"/>
    <n v="57.650141427075098"/>
    <n v="2.35691031861605"/>
    <n v="1.02639389278286"/>
    <n v="1.10113528374633"/>
    <n v="146.931318053448"/>
    <n v="30.3789758873151"/>
    <n v="1.03528255497226"/>
    <n v="260.34772344991097"/>
    <n v="110.076985993314"/>
    <n v="14.018504698955001"/>
    <n v="5.9846699805173902"/>
    <n v="23.498584531160599"/>
    <n v="365.455024956062"/>
    <n v="0"/>
    <n v="0"/>
    <n v="31.413817107213202"/>
    <n v="298.75518649976101"/>
  </r>
  <r>
    <s v="12"/>
    <x v="15"/>
    <s v="Tillverkningsindustri"/>
    <s v="2013"/>
    <x v="22"/>
    <n v="50.311594963409"/>
    <n v="49.663511299945398"/>
    <n v="2.52905340595286"/>
    <n v="0.96594487649051297"/>
    <n v="0.95190165134210403"/>
    <n v="140.79756564501"/>
    <n v="22.8232574979689"/>
    <n v="0.95506484606747599"/>
    <n v="260.20965252273697"/>
    <n v="110.166333313553"/>
    <n v="13.834922206862601"/>
    <n v="5.8337220129735901"/>
    <n v="23.292537538534202"/>
    <n v="365.455024956062"/>
    <n v="0"/>
    <n v="0"/>
    <n v="34.058165796446502"/>
    <n v="299.32705306153798"/>
  </r>
  <r>
    <s v="12"/>
    <x v="15"/>
    <s v="Tillverkningsindustri"/>
    <s v="2013"/>
    <x v="23"/>
    <n v="55.5925153876818"/>
    <n v="54.936182155525898"/>
    <n v="2.64334497422827"/>
    <n v="0.98668670611503695"/>
    <n v="1.0502225028334999"/>
    <n v="142.81754994487201"/>
    <n v="25.425908803637601"/>
    <n v="0.958995048413809"/>
    <n v="259.70908352991501"/>
    <n v="104.192992269819"/>
    <n v="13.7034691313323"/>
    <n v="5.8231946748390904"/>
    <n v="23.006080172351101"/>
    <n v="365.455024956062"/>
    <n v="0"/>
    <n v="0"/>
    <n v="34.657316354143298"/>
    <n v="290.936721946707"/>
  </r>
  <r>
    <s v="12"/>
    <x v="15"/>
    <s v="Tillverkningsindustri"/>
    <s v="2014"/>
    <x v="24"/>
    <n v="45.429479221514903"/>
    <n v="44.831717990476299"/>
    <n v="3.2926559945228702"/>
    <n v="0.76300655004279405"/>
    <n v="1.13808416079732"/>
    <n v="96.145046265326201"/>
    <n v="17.202563015991501"/>
    <n v="0.838416694601818"/>
    <n v="288.41590345154498"/>
    <n v="80.313133081409802"/>
    <n v="11.160795080273401"/>
    <n v="4.5089071089619601"/>
    <n v="18.944747769763801"/>
    <n v="363.69813877493499"/>
    <n v="0"/>
    <n v="0"/>
    <n v="29.0892390723067"/>
    <n v="191.060259341006"/>
  </r>
  <r>
    <s v="12"/>
    <x v="15"/>
    <s v="Tillverkningsindustri"/>
    <s v="2014"/>
    <x v="25"/>
    <n v="45.142406901313898"/>
    <n v="44.538306108601901"/>
    <n v="3.0260809569108198"/>
    <n v="0.790117653856104"/>
    <n v="1.1079098451848499"/>
    <n v="102.76400533409701"/>
    <n v="12.8260017749864"/>
    <n v="0.90066748721364298"/>
    <n v="289.18972918788802"/>
    <n v="89.689670581263499"/>
    <n v="12.090670294302599"/>
    <n v="4.8679674412629703"/>
    <n v="20.557075567104601"/>
    <n v="363.69813877493499"/>
    <n v="0"/>
    <n v="0"/>
    <n v="34.584370360463502"/>
    <n v="209.84812216182701"/>
  </r>
  <r>
    <s v="12"/>
    <x v="15"/>
    <s v="Tillverkningsindustri"/>
    <s v="2014"/>
    <x v="26"/>
    <n v="39.090684019699701"/>
    <n v="38.505682767813902"/>
    <n v="2.9481223745241101"/>
    <n v="0.732438981338985"/>
    <n v="0.97167082342943201"/>
    <n v="97.932230590097106"/>
    <n v="8.17025468182295"/>
    <n v="0.83619827431290095"/>
    <n v="289.03788581395901"/>
    <n v="89.546716922100103"/>
    <n v="11.945376827092099"/>
    <n v="4.7567761613186397"/>
    <n v="20.382177558970799"/>
    <n v="363.69813877493499"/>
    <n v="0"/>
    <n v="0"/>
    <n v="35.743839953212003"/>
    <n v="210.153974711693"/>
  </r>
  <r>
    <s v="12"/>
    <x v="15"/>
    <s v="Tillverkningsindustri"/>
    <s v="2014"/>
    <x v="27"/>
    <n v="51.045028345317398"/>
    <n v="50.413452681841299"/>
    <n v="3.3843827376235902"/>
    <n v="0.88434519173430004"/>
    <n v="1.19735888898524"/>
    <n v="106.715878324423"/>
    <n v="27.613067192830201"/>
    <n v="0.89694326282791603"/>
    <n v="289.369613576738"/>
    <n v="86.918006963913598"/>
    <n v="12.2083534605041"/>
    <n v="4.9187985508999201"/>
    <n v="20.764077105918101"/>
    <n v="363.69813877493499"/>
    <n v="0"/>
    <n v="0"/>
    <n v="34.094024431005302"/>
    <n v="209.109019524205"/>
  </r>
  <r>
    <s v="12"/>
    <x v="15"/>
    <s v="Tillverkningsindustri"/>
    <s v="2015"/>
    <x v="28"/>
    <n v="49.201004918911401"/>
    <n v="48.597092162429298"/>
    <n v="5.33998167049364"/>
    <n v="0.86090473462417905"/>
    <n v="1.5053049414398401"/>
    <n v="87.132482351396504"/>
    <n v="32.228984330091698"/>
    <n v="0.92067629730531297"/>
    <n v="251.081862036324"/>
    <n v="77.668425480358394"/>
    <n v="10.486645686309"/>
    <n v="4.0949380701122102"/>
    <n v="17.979590549207799"/>
    <n v="333.62446344633503"/>
    <n v="0"/>
    <n v="0"/>
    <n v="27.765678082020901"/>
    <n v="170.972934842624"/>
  </r>
  <r>
    <s v="12"/>
    <x v="15"/>
    <s v="Tillverkningsindustri"/>
    <s v="2015"/>
    <x v="29"/>
    <n v="48.396962202335303"/>
    <n v="47.789031553960498"/>
    <n v="4.2070350161954302"/>
    <n v="0.881823230313872"/>
    <n v="1.4508224605451601"/>
    <n v="89.588976313243904"/>
    <n v="33.2769951214526"/>
    <n v="0.96127747947825504"/>
    <n v="251.79013722712199"/>
    <n v="84.794143201290296"/>
    <n v="11.0263889042039"/>
    <n v="4.2796806862102299"/>
    <n v="18.946053292049999"/>
    <n v="333.62446344633503"/>
    <n v="0"/>
    <n v="0"/>
    <n v="35.496282135528404"/>
    <n v="183.63671886301199"/>
  </r>
  <r>
    <s v="12"/>
    <x v="15"/>
    <s v="Tillverkningsindustri"/>
    <s v="2015"/>
    <x v="30"/>
    <n v="39.5823042149161"/>
    <n v="39.010296730353303"/>
    <n v="3.89917438116884"/>
    <n v="0.77600217848069197"/>
    <n v="1.1693729935395301"/>
    <n v="82.1648184880965"/>
    <n v="23.671589109686199"/>
    <n v="0.87308504109839302"/>
    <n v="251.442902568253"/>
    <n v="84.129886085260793"/>
    <n v="10.7480101418736"/>
    <n v="4.1185753306497297"/>
    <n v="18.543691158714701"/>
    <n v="333.62446344633503"/>
    <n v="0"/>
    <n v="0"/>
    <n v="41.653692329188303"/>
    <n v="182.94782616778801"/>
  </r>
  <r>
    <s v="12"/>
    <x v="15"/>
    <s v="Tillverkningsindustri"/>
    <s v="2015"/>
    <x v="31"/>
    <n v="46.8664984081935"/>
    <n v="46.268868174354601"/>
    <n v="5.4073977786224603"/>
    <n v="0.84498656219895696"/>
    <n v="1.4315832646400199"/>
    <n v="88.862671712278498"/>
    <n v="25.657960429944399"/>
    <n v="0.92618715687521802"/>
    <n v="251.35121247210799"/>
    <n v="82.017513458484004"/>
    <n v="11.0813550467021"/>
    <n v="4.2982411076705702"/>
    <n v="19.0421898053532"/>
    <n v="333.62446344633503"/>
    <n v="0"/>
    <n v="0"/>
    <n v="37.467777413990298"/>
    <n v="182.250292921837"/>
  </r>
  <r>
    <s v="12"/>
    <x v="15"/>
    <s v="Tillverkningsindustri"/>
    <s v="2016"/>
    <x v="32"/>
    <n v="39.381830911921298"/>
    <n v="38.792845975097201"/>
    <n v="8.8385438801274798"/>
    <n v="0.81051840412223697"/>
    <n v="2.0601718730684402"/>
    <n v="73.050071069240303"/>
    <n v="2.2309750121234"/>
    <n v="0.95937796131230502"/>
    <n v="354.983197708001"/>
    <n v="78.316431975184997"/>
    <n v="10.0338952556016"/>
    <n v="3.9053584274888098"/>
    <n v="17.155194733195099"/>
    <n v="316.51274728583797"/>
    <n v="0"/>
    <n v="0"/>
    <n v="40.933524841341097"/>
    <n v="160.36317486146299"/>
  </r>
  <r>
    <s v="12"/>
    <x v="15"/>
    <s v="Tillverkningsindustri"/>
    <s v="2016"/>
    <x v="33"/>
    <n v="42.212198110974199"/>
    <n v="41.6110890150931"/>
    <n v="6.7621449516770999"/>
    <n v="0.867796554642701"/>
    <n v="1.95108077196228"/>
    <n v="80.147890801148407"/>
    <n v="2.6634168968537599"/>
    <n v="1.0402225396417899"/>
    <n v="355.90681458622498"/>
    <n v="86.939656399437396"/>
    <n v="10.977295321610701"/>
    <n v="4.2596893245693002"/>
    <n v="18.81265962446"/>
    <n v="316.51274728583797"/>
    <n v="0"/>
    <n v="0"/>
    <n v="46.457994050129898"/>
    <n v="178.01201438905099"/>
  </r>
  <r>
    <s v="12"/>
    <x v="15"/>
    <s v="Tillverkningsindustri"/>
    <s v="2016"/>
    <x v="34"/>
    <n v="34.441065854386402"/>
    <n v="33.8831103457022"/>
    <n v="4.5827638979216498"/>
    <n v="0.76044987499137895"/>
    <n v="1.4258408759132499"/>
    <n v="74.892146968278198"/>
    <n v="1.70458948533239"/>
    <n v="0.914357840158187"/>
    <n v="355.62269678157099"/>
    <n v="85.514979541895599"/>
    <n v="10.968554033592801"/>
    <n v="4.1524495567173298"/>
    <n v="18.9659118739485"/>
    <n v="316.51274728583797"/>
    <n v="0"/>
    <n v="0"/>
    <n v="45.357482123254002"/>
    <n v="182.289078214759"/>
  </r>
  <r>
    <s v="12"/>
    <x v="15"/>
    <s v="Tillverkningsindustri"/>
    <s v="2016"/>
    <x v="35"/>
    <n v="38.851526043263597"/>
    <n v="38.249233524488801"/>
    <n v="8.8118318266997804"/>
    <n v="0.86779293809330804"/>
    <n v="1.99338010336724"/>
    <n v="77.593017143143598"/>
    <n v="2.6583707057888701"/>
    <n v="0.92446008867617002"/>
    <n v="355.66101565405199"/>
    <n v="82.749536817825302"/>
    <n v="11.0987741677817"/>
    <n v="4.2099446575906097"/>
    <n v="19.1539231546206"/>
    <n v="316.51274728583797"/>
    <n v="0"/>
    <n v="0"/>
    <n v="49.446597088479997"/>
    <n v="178.80852219142"/>
  </r>
  <r>
    <s v="12"/>
    <x v="15"/>
    <s v="Tillverkningsindustri"/>
    <s v="2017"/>
    <x v="36"/>
    <n v="47.829032301823702"/>
    <n v="47.274149704293698"/>
    <n v="4.9544692039352896"/>
    <n v="0.80792430764259404"/>
    <n v="1.1060958347491101"/>
    <n v="73.622656803358694"/>
    <n v="29.6355567093151"/>
    <n v="0.92015365436588104"/>
    <n v="199.161398743321"/>
    <n v="71.017002056761001"/>
    <n v="9.7143900383684496"/>
    <n v="3.5839932376088499"/>
    <n v="16.932665080706698"/>
    <n v="309.81197263167098"/>
    <n v="0"/>
    <n v="0"/>
    <n v="48.093899343637702"/>
    <n v="161.61011477290401"/>
  </r>
  <r>
    <s v="12"/>
    <x v="15"/>
    <s v="Tillverkningsindustri"/>
    <s v="2017"/>
    <x v="37"/>
    <n v="47.714141218778202"/>
    <n v="47.151994157493696"/>
    <n v="4.99952329564141"/>
    <n v="0.83519544795626799"/>
    <n v="1.10743910515933"/>
    <n v="77.293939318092498"/>
    <n v="26.765219404037499"/>
    <n v="0.99254840041787695"/>
    <n v="199.95346642773401"/>
    <n v="79.695872664432201"/>
    <n v="10.5399448560549"/>
    <n v="3.8557910979026202"/>
    <n v="18.420220748267401"/>
    <n v="309.81197263167098"/>
    <n v="0"/>
    <n v="0"/>
    <n v="52.045180574613902"/>
    <n v="178.63517683653799"/>
  </r>
  <r>
    <s v="12"/>
    <x v="15"/>
    <s v="Tillverkningsindustri"/>
    <s v="2017"/>
    <x v="38"/>
    <n v="38.039648430145299"/>
    <n v="37.5019236997381"/>
    <n v="5.0304659813912096"/>
    <n v="0.76264077953001597"/>
    <n v="0.921891114290321"/>
    <n v="70.408647087704594"/>
    <n v="18.047407292210199"/>
    <n v="0.87965937102802405"/>
    <n v="199.69095833584001"/>
    <n v="78.877788667076402"/>
    <n v="10.429978391476601"/>
    <n v="3.7787985282779402"/>
    <n v="18.274591388939498"/>
    <n v="309.81197263167098"/>
    <n v="0"/>
    <n v="0"/>
    <n v="53.727356057944803"/>
    <n v="179.08683806853"/>
  </r>
  <r>
    <s v="12"/>
    <x v="15"/>
    <s v="Tillverkningsindustri"/>
    <s v="2017"/>
    <x v="39"/>
    <n v="48.490582456081199"/>
    <n v="47.9361463951549"/>
    <n v="4.5768813566897997"/>
    <n v="0.81596649866757898"/>
    <n v="1.01403450527209"/>
    <n v="76.205873122297305"/>
    <n v="30.330996196747002"/>
    <n v="0.94184165955183696"/>
    <n v="199.525314623215"/>
    <n v="74.883359630543097"/>
    <n v="10.3084586398955"/>
    <n v="3.75902235470656"/>
    <n v="18.037671830281599"/>
    <n v="309.81197263167098"/>
    <n v="0"/>
    <n v="0"/>
    <n v="58.829886701711402"/>
    <n v="172.58066970706599"/>
  </r>
  <r>
    <s v="12"/>
    <x v="15"/>
    <s v="Tillverkningsindustri"/>
    <s v="2018"/>
    <x v="40"/>
    <n v="49.177059020499698"/>
    <n v="48.581644400779403"/>
    <n v="6.4248099719440299"/>
    <n v="0.98528051757257895"/>
    <n v="1.5432594162622399"/>
    <n v="72.859922431085707"/>
    <n v="31.308649757306998"/>
    <n v="1.0642516306893199"/>
    <n v="201.654841635856"/>
    <n v="72.642392478038701"/>
    <n v="9.8714750304600898"/>
    <n v="3.66229754366142"/>
    <n v="17.140279860299302"/>
    <n v="291.10401890818702"/>
    <n v="0"/>
    <n v="0"/>
    <n v="51.767410956842902"/>
    <n v="155.14427363502301"/>
  </r>
  <r>
    <s v="12"/>
    <x v="15"/>
    <s v="Tillverkningsindustri"/>
    <s v="2018"/>
    <x v="41"/>
    <n v="45.763097072524197"/>
    <n v="45.211211286815796"/>
    <n v="5.54107106540879"/>
    <n v="0.87029910006437505"/>
    <n v="1.0768751886819601"/>
    <n v="73.244406282649095"/>
    <n v="31.827878360902201"/>
    <n v="1.02837381385669"/>
    <n v="201.90712211666599"/>
    <n v="79.638148493892402"/>
    <n v="10.7761450174263"/>
    <n v="3.828151635202"/>
    <n v="18.981101114739602"/>
    <n v="291.10401890818702"/>
    <n v="0"/>
    <n v="0"/>
    <n v="63.260250411181097"/>
    <n v="176.67857533662601"/>
  </r>
  <r>
    <s v="12"/>
    <x v="15"/>
    <s v="Tillverkningsindustri"/>
    <s v="2018"/>
    <x v="42"/>
    <n v="41.904396871218999"/>
    <n v="41.3906481525893"/>
    <n v="4.4402599162756502"/>
    <n v="0.749912662677088"/>
    <n v="0.854208718290008"/>
    <n v="68.902128255911606"/>
    <n v="23.116641692499901"/>
    <n v="1.01579226152685"/>
    <n v="201.62446929346501"/>
    <n v="81.322174146599593"/>
    <n v="10.604618658075101"/>
    <n v="3.6811548239954002"/>
    <n v="18.805262822523101"/>
    <n v="291.10401890818702"/>
    <n v="0"/>
    <n v="0"/>
    <n v="58.884384773701498"/>
    <n v="179.03684958306599"/>
  </r>
  <r>
    <s v="12"/>
    <x v="15"/>
    <s v="Tillverkningsindustri"/>
    <s v="2018"/>
    <x v="43"/>
    <n v="49.825775281573598"/>
    <n v="49.268595583845197"/>
    <n v="5.6273642569944"/>
    <n v="0.87857075858701195"/>
    <n v="1.1876581355217"/>
    <n v="74.003495093070399"/>
    <n v="30.6275407827343"/>
    <n v="1.06098157637289"/>
    <n v="201.599218608797"/>
    <n v="76.564200738231904"/>
    <n v="10.429225523349899"/>
    <n v="3.73711482445121"/>
    <n v="18.3203717658524"/>
    <n v="291.10401890818702"/>
    <n v="0"/>
    <n v="0"/>
    <n v="60.449879816454299"/>
    <n v="168.71438335394501"/>
  </r>
  <r>
    <s v="12"/>
    <x v="15"/>
    <s v="Tillverkningsindustri"/>
    <s v="2019"/>
    <x v="44"/>
    <n v="47.723616800407797"/>
    <n v="47.318759540934401"/>
    <n v="4.7554745195273496"/>
    <n v="0.80420109254446503"/>
    <n v="1.14251138231521"/>
    <n v="62.527199491036903"/>
    <n v="31.032571409156301"/>
    <n v="0.98780338107332299"/>
    <n v="191.77702322863999"/>
    <n v="68.773543062054799"/>
    <n v="8.4218219649980899"/>
    <n v="3.16202632734276"/>
    <n v="14.6072034726597"/>
    <n v="159.753651244287"/>
    <n v="0"/>
    <n v="0"/>
    <n v="45.640656985786897"/>
    <n v="146.43202532746099"/>
  </r>
  <r>
    <s v="12"/>
    <x v="15"/>
    <s v="Tillverkningsindustri"/>
    <s v="2019"/>
    <x v="45"/>
    <n v="45.738692035288103"/>
    <n v="45.339893357410503"/>
    <n v="4.5369900785674604"/>
    <n v="0.795689559934188"/>
    <n v="1.0066890446694401"/>
    <n v="64.622089072232896"/>
    <n v="29.169124214232799"/>
    <n v="1.02160692480242"/>
    <n v="192.51888471081099"/>
    <n v="77.274326521305795"/>
    <n v="9.3369085924694009"/>
    <n v="3.42208274449075"/>
    <n v="16.3237123725246"/>
    <n v="159.753651244287"/>
    <n v="0"/>
    <n v="0"/>
    <n v="55.696871613904499"/>
    <n v="166.93464373247701"/>
  </r>
  <r>
    <s v="12"/>
    <x v="15"/>
    <s v="Tillverkningsindustri"/>
    <s v="2019"/>
    <x v="46"/>
    <n v="40.517449767807101"/>
    <n v="40.132358393867896"/>
    <n v="4.2646667080306804"/>
    <n v="0.74884040102121996"/>
    <n v="0.960536300867045"/>
    <n v="60.6803532161303"/>
    <n v="23.3603492619165"/>
    <n v="1.0013691502042401"/>
    <n v="192.559698094038"/>
    <n v="79.222870015685601"/>
    <n v="9.2624902296525295"/>
    <n v="3.3455195750853002"/>
    <n v="16.249432627850901"/>
    <n v="159.753651244287"/>
    <n v="0"/>
    <n v="0"/>
    <n v="51.730603444254299"/>
    <n v="169.524113369145"/>
  </r>
  <r>
    <s v="12"/>
    <x v="15"/>
    <s v="Tillverkningsindustri"/>
    <s v="2019"/>
    <x v="47"/>
    <n v="39.5093196394998"/>
    <n v="39.117360832783703"/>
    <n v="5.07896594990161"/>
    <n v="0.769645209148625"/>
    <n v="1.0088991088367301"/>
    <n v="59.237578414710001"/>
    <n v="22.934369356470501"/>
    <n v="0.91403372266460603"/>
    <n v="192.000637533923"/>
    <n v="71.923220028804096"/>
    <n v="9.01006704245615"/>
    <n v="3.3007082491244799"/>
    <n v="15.731521882138701"/>
    <n v="159.753651244287"/>
    <n v="0"/>
    <n v="0"/>
    <n v="53.234390674898997"/>
    <n v="159.237281051916"/>
  </r>
  <r>
    <s v="12"/>
    <x v="15"/>
    <s v="Tillverkningsindustri"/>
    <s v="2020"/>
    <x v="48"/>
    <n v="44.446581615772899"/>
    <n v="44.114981780662603"/>
    <n v="6.9201044182432598"/>
    <n v="0.88525446085300397"/>
    <n v="1.4745450538042"/>
    <n v="57.132431082272397"/>
    <n v="61.193649052403998"/>
    <n v="1.1853227578565499"/>
    <n v="185.000047684451"/>
    <n v="75.835938380864505"/>
    <n v="7.5271451137259504"/>
    <n v="2.8314579381989899"/>
    <n v="13.0236343983795"/>
    <n v="55.720141477720503"/>
    <n v="0"/>
    <n v="0"/>
    <n v="62.478515970946198"/>
    <n v="140.636592331933"/>
  </r>
  <r>
    <s v="12"/>
    <x v="15"/>
    <s v="Tillverkningsindustri"/>
    <s v="2020"/>
    <x v="49"/>
    <n v="27.2313515652951"/>
    <n v="26.9897062110776"/>
    <n v="5.6496000876627201"/>
    <n v="0.60104362609513795"/>
    <n v="0.95173756516379204"/>
    <n v="45.3915853665751"/>
    <n v="7.2445698699562699"/>
    <n v="1.04608070361102"/>
    <n v="183.85797666394399"/>
    <n v="74.630752979097196"/>
    <n v="7.2836318875279202"/>
    <n v="2.6365239064067398"/>
    <n v="12.758081759510199"/>
    <n v="55.720141477720503"/>
    <n v="0"/>
    <n v="0"/>
    <n v="63.114882349340803"/>
    <n v="141.94903790170301"/>
  </r>
  <r>
    <s v="12"/>
    <x v="15"/>
    <s v="Tillverkningsindustri"/>
    <s v="2020"/>
    <x v="50"/>
    <n v="28.371741782047099"/>
    <n v="28.121834825916899"/>
    <n v="5.87171682666553"/>
    <n v="0.62337653718957697"/>
    <n v="1.0354297249018301"/>
    <n v="46.950757779150798"/>
    <n v="6.4035387389190399"/>
    <n v="1.18237814859608"/>
    <n v="184.780218136911"/>
    <n v="83.616925371643703"/>
    <n v="7.6516887585460598"/>
    <n v="2.7497126964757701"/>
    <n v="13.425669990050601"/>
    <n v="55.720141477720503"/>
    <n v="0"/>
    <n v="0"/>
    <n v="65.517011502114499"/>
    <n v="152.793737869371"/>
  </r>
  <r>
    <s v="12"/>
    <x v="15"/>
    <s v="Tillverkningsindustri"/>
    <s v="2020"/>
    <x v="51"/>
    <n v="37.154399382028899"/>
    <n v="36.863994731747297"/>
    <n v="5.9220551620084603"/>
    <n v="0.74577352660514995"/>
    <n v="1.3233758661985899"/>
    <n v="54.751253183838202"/>
    <n v="9.6348613952222895"/>
    <n v="1.1402327364745899"/>
    <n v="184.34157960719099"/>
    <n v="76.0148541012951"/>
    <n v="8.0172654255054798"/>
    <n v="2.9637243147549901"/>
    <n v="13.9431476184918"/>
    <n v="55.720141477720503"/>
    <n v="0"/>
    <n v="0"/>
    <n v="51.957398022314898"/>
    <n v="148.279293787618"/>
  </r>
  <r>
    <s v="12"/>
    <x v="15"/>
    <s v="Tillverkningsindustri"/>
    <s v="2021"/>
    <x v="52"/>
    <n v="39.840321171324803"/>
    <n v="39.416161806601899"/>
    <n v="11.953182044137"/>
    <n v="1.09059624040954"/>
    <n v="3.3420457474567602"/>
    <n v="52.1392990387723"/>
    <n v="31.537947918115499"/>
    <n v="0.97394058762343005"/>
    <n v="182.92617300411899"/>
    <n v="70.1853757872763"/>
    <n v="6.7978793688209196"/>
    <n v="2.7513947105988499"/>
    <n v="11.3779346361845"/>
    <n v="41.574080085567502"/>
    <n v="0"/>
    <n v="0"/>
    <n v="53.680118252026098"/>
    <n v="131.12623957812801"/>
  </r>
  <r>
    <s v="12"/>
    <x v="15"/>
    <s v="Tillverkningsindustri"/>
    <s v="2021"/>
    <x v="53"/>
    <n v="38.6664476900471"/>
    <n v="38.277991335613997"/>
    <n v="9.4500381224034395"/>
    <n v="1.020409502401"/>
    <n v="2.7312055789749898"/>
    <n v="53.462201545641101"/>
    <n v="31.460774082809898"/>
    <n v="0.98832480995153704"/>
    <n v="183.48804201469699"/>
    <n v="77.621595030738106"/>
    <n v="7.4620533575098298"/>
    <n v="2.9086093670949298"/>
    <n v="12.713062358581601"/>
    <n v="41.574080085567502"/>
    <n v="0"/>
    <n v="0"/>
    <n v="54.355271206544899"/>
    <n v="152.45726917249101"/>
  </r>
  <r>
    <s v="12"/>
    <x v="15"/>
    <s v="Tillverkningsindustri"/>
    <s v="2021"/>
    <x v="54"/>
    <n v="29.705938601927599"/>
    <n v="29.401165299212501"/>
    <n v="7.4919825999837197"/>
    <n v="0.80852848886023798"/>
    <n v="1.7478276100579799"/>
    <n v="45.319289142601001"/>
    <n v="21.088630417278001"/>
    <n v="0.92362369425471602"/>
    <n v="183.073291986735"/>
    <n v="77.066843046748602"/>
    <n v="7.00964941992381"/>
    <n v="2.6327333665546901"/>
    <n v="12.108543112959101"/>
    <n v="41.574080085567502"/>
    <n v="0"/>
    <n v="0"/>
    <n v="63.857045263134502"/>
    <n v="153.006621524194"/>
  </r>
  <r>
    <s v="12"/>
    <x v="15"/>
    <s v="Tillverkningsindustri"/>
    <s v="2021"/>
    <x v="55"/>
    <n v="38.019511861739403"/>
    <n v="37.620369244490199"/>
    <n v="11.3751802613872"/>
    <n v="1.04701783313604"/>
    <n v="2.8610289779503701"/>
    <n v="51.897169763181601"/>
    <n v="33.365950108954301"/>
    <n v="1.0278226345980199"/>
    <n v="183.498501161105"/>
    <n v="75.570001034679606"/>
    <n v="7.1149949063617797"/>
    <n v="2.8070280402337699"/>
    <n v="12.0456640461222"/>
    <n v="41.574080085567502"/>
    <n v="0"/>
    <n v="0"/>
    <n v="65.382178587550001"/>
    <n v="142.413271267532"/>
  </r>
  <r>
    <s v="12"/>
    <x v="15"/>
    <s v="Tillverkningsindustri"/>
    <s v="2022"/>
    <x v="56"/>
    <n v="33.586959124040497"/>
    <n v="33.1913335471937"/>
    <n v="21.967620301099501"/>
    <n v="1.02947463678013"/>
    <n v="2.9575745120747698"/>
    <n v="48.879330002604199"/>
    <n v="32.142985232568599"/>
    <n v="0.92715423949428499"/>
    <n v="154.30791962357699"/>
    <n v="66.350044653795607"/>
    <n v="6.2690140213494603"/>
    <n v="2.49909507103275"/>
    <n v="10.5482513075243"/>
    <n v="41.574080085567502"/>
    <n v="0"/>
    <n v="0"/>
    <n v="57.969632401075899"/>
    <n v="124.16154989129799"/>
  </r>
  <r>
    <s v="12"/>
    <x v="15"/>
    <s v="Tillverkningsindustri"/>
    <s v="2022"/>
    <x v="57"/>
    <n v="31.8999145955963"/>
    <n v="31.547234767810298"/>
    <n v="18.5270040839718"/>
    <n v="0.90296175829069902"/>
    <n v="2.6211517884611402"/>
    <n v="46.141824435110202"/>
    <n v="30.979297567942901"/>
    <n v="0.933145694813316"/>
    <n v="160.21378822635899"/>
    <n v="70.360833204306601"/>
    <n v="6.0322026586528796"/>
    <n v="2.3464950496730501"/>
    <n v="10.2730086827011"/>
    <n v="41.574080085567502"/>
    <n v="0"/>
    <n v="0"/>
    <n v="66.559439713122202"/>
    <n v="128.71765073803999"/>
  </r>
  <r>
    <s v="12"/>
    <x v="15"/>
    <s v="Tillverkningsindustri"/>
    <s v="2022"/>
    <x v="58"/>
    <n v="28.666443889138201"/>
    <n v="28.3584374692213"/>
    <n v="16.2975168421756"/>
    <n v="0.80014945970170503"/>
    <n v="1.99871790478433"/>
    <n v="43.2371434963488"/>
    <n v="25.615759273846798"/>
    <n v="0.92856121914881895"/>
    <n v="201.38444933073799"/>
    <n v="70.991156956897498"/>
    <n v="5.9382136825160403"/>
    <n v="2.2761200762543101"/>
    <n v="10.1808955432671"/>
    <n v="41.574080085567502"/>
    <n v="0"/>
    <n v="0"/>
    <n v="69.712370790897296"/>
    <n v="130.750369818385"/>
  </r>
  <r>
    <s v="12"/>
    <x v="15"/>
    <s v="Tillverkningsindustri"/>
    <s v="2022"/>
    <x v="59"/>
    <n v="33.179050912220397"/>
    <n v="32.795147077844099"/>
    <n v="20.260818339786098"/>
    <n v="0.99534293501194004"/>
    <n v="2.8619730298607999"/>
    <n v="48.121992144237701"/>
    <n v="33.029547608293001"/>
    <n v="0.99413787924000496"/>
    <n v="192.55178894442301"/>
    <n v="71.343219907367299"/>
    <n v="6.3087395616819304"/>
    <n v="2.4777178629979599"/>
    <n v="10.680796609345601"/>
    <n v="41.574080085567502"/>
    <n v="0"/>
    <n v="0"/>
    <n v="65.757128711591307"/>
    <n v="129.61481051187701"/>
  </r>
  <r>
    <s v="12"/>
    <x v="15"/>
    <s v="Tillverkningsindustri"/>
    <s v="2023"/>
    <x v="60"/>
    <n v="25.694664335166198"/>
    <n v="25.430345828976002"/>
    <n v="14.566059486786299"/>
    <n v="0.66765181953359598"/>
    <n v="1.3338482680634201"/>
    <n v="42.742438647681503"/>
    <n v="11.796368288987701"/>
    <n v="0.78931611072538199"/>
    <n v="189.45679926870801"/>
    <n v="59.537216974052299"/>
    <n v="5.7886175300796197"/>
    <n v="2.2063716198282801"/>
    <n v="9.9570854525726098"/>
    <n v="52.008789750373097"/>
    <n v="0"/>
    <n v="0"/>
    <n v="62.172736647458301"/>
    <n v="123.23321359495699"/>
  </r>
  <r>
    <s v="13"/>
    <x v="16"/>
    <s v="Tillverkningsindustri"/>
    <s v="2008"/>
    <x v="0"/>
    <n v="14.774249525597501"/>
    <n v="14.570843407490401"/>
    <n v="3.54079154163758E-2"/>
    <n v="0.25298389413265798"/>
    <n v="0.46805647589549798"/>
    <n v="34.904866132409403"/>
    <n v="11.953519870541101"/>
    <n v="0.55230090295909096"/>
    <n v="4.3846209845464603"/>
    <n v="27.523799469273001"/>
    <n v="5.2763099240989098"/>
    <n v="3.7274123644683499"/>
    <n v="7.1909738792830904"/>
    <n v="123.259804836884"/>
    <n v="0"/>
    <n v="0"/>
    <n v="0.48080356387296302"/>
    <n v="49.134885359387802"/>
  </r>
  <r>
    <s v="13"/>
    <x v="16"/>
    <s v="Tillverkningsindustri"/>
    <s v="2008"/>
    <x v="1"/>
    <n v="5.9001869319658704"/>
    <n v="5.7384646451367196"/>
    <n v="0.11609115132763199"/>
    <n v="0.116465928811266"/>
    <n v="0.27139324490294198"/>
    <n v="22.783777043699398"/>
    <n v="1.23993280181776"/>
    <n v="0.39088100024580003"/>
    <n v="4.4035088088724503"/>
    <n v="28.948492324451699"/>
    <n v="3.4169343896086599"/>
    <n v="1.6160409011482699"/>
    <n v="5.51589936065466"/>
    <n v="123.259804836884"/>
    <n v="0"/>
    <n v="0"/>
    <n v="1.54867729213982"/>
    <n v="54.809359404772998"/>
  </r>
  <r>
    <s v="13"/>
    <x v="16"/>
    <s v="Tillverkningsindustri"/>
    <s v="2008"/>
    <x v="2"/>
    <n v="5.3070291696428296"/>
    <n v="5.1462665430652397"/>
    <n v="0.11957308716404901"/>
    <n v="0.113597260555392"/>
    <n v="0.26426956048300598"/>
    <n v="21.6681909206557"/>
    <n v="1.7474583085077999"/>
    <n v="0.38781239880396901"/>
    <n v="4.4082782909055398"/>
    <n v="29.2298103932653"/>
    <n v="3.42433298839167"/>
    <n v="1.6773441970396401"/>
    <n v="5.4393163815769503"/>
    <n v="123.259804836884"/>
    <n v="0"/>
    <n v="0"/>
    <n v="1.59562100702958"/>
    <n v="53.5727159045191"/>
  </r>
  <r>
    <s v="13"/>
    <x v="16"/>
    <s v="Tillverkningsindustri"/>
    <s v="2008"/>
    <x v="3"/>
    <n v="6.7775024604289102"/>
    <n v="6.6095392505117401"/>
    <n v="0.124372611049724"/>
    <n v="0.137873158589876"/>
    <n v="0.29167921621301102"/>
    <n v="24.196612271361101"/>
    <n v="5.0137408989930599"/>
    <n v="0.37932855749933198"/>
    <n v="4.2112733949283001"/>
    <n v="26.991317647118301"/>
    <n v="4.3046742141829304"/>
    <n v="2.4507555579945501"/>
    <n v="6.3726048915782503"/>
    <n v="123.259804836884"/>
    <n v="0"/>
    <n v="0"/>
    <n v="1.6610616058623999"/>
    <n v="52.799371544751402"/>
  </r>
  <r>
    <s v="13"/>
    <x v="16"/>
    <s v="Tillverkningsindustri"/>
    <s v="2009"/>
    <x v="4"/>
    <n v="6.7859714641488402"/>
    <n v="6.6113176530666999"/>
    <n v="0.104386684596933"/>
    <n v="0.14673669988042301"/>
    <n v="0.280428272571276"/>
    <n v="21.1913047209413"/>
    <n v="5.63875850263394"/>
    <n v="0.34218864699685297"/>
    <n v="3.5815490683220399"/>
    <n v="23.164895134159899"/>
    <n v="3.9235675377789399"/>
    <n v="2.33433072607012"/>
    <n v="5.7428122440915503"/>
    <n v="127.91659398182399"/>
    <n v="0"/>
    <n v="0"/>
    <n v="1.39564002787903"/>
    <n v="45.4683519749453"/>
  </r>
  <r>
    <s v="13"/>
    <x v="16"/>
    <s v="Tillverkningsindustri"/>
    <s v="2009"/>
    <x v="5"/>
    <n v="7.4166438017632297"/>
    <n v="7.2434882900019204"/>
    <n v="0.12561615456526101"/>
    <n v="0.13788973174740099"/>
    <n v="0.31064781665771202"/>
    <n v="22.191210015521801"/>
    <n v="3.5827420631784399"/>
    <n v="0.40047664516684001"/>
    <n v="4.0211957145888402"/>
    <n v="26.750814417383999"/>
    <n v="3.6799272092470301"/>
    <n v="1.98811982860877"/>
    <n v="5.6370658540969103"/>
    <n v="127.91659398182399"/>
    <n v="0"/>
    <n v="0"/>
    <n v="1.67723007181212"/>
    <n v="50.128820971516298"/>
  </r>
  <r>
    <s v="13"/>
    <x v="16"/>
    <s v="Tillverkningsindustri"/>
    <s v="2009"/>
    <x v="6"/>
    <n v="5.4750194249209301"/>
    <n v="5.3067672307051899"/>
    <n v="0.117339216112806"/>
    <n v="0.12511076981882199"/>
    <n v="0.25647307971144501"/>
    <n v="20.0292429560219"/>
    <n v="2.4692017471485501"/>
    <n v="0.36385817058562803"/>
    <n v="4.0244982581490998"/>
    <n v="27.006996424214201"/>
    <n v="3.3803574009275299"/>
    <n v="1.7136231365319501"/>
    <n v="5.3307998382476702"/>
    <n v="127.91659398182399"/>
    <n v="0"/>
    <n v="0"/>
    <n v="1.5687666655582699"/>
    <n v="50.529364339950199"/>
  </r>
  <r>
    <s v="13"/>
    <x v="16"/>
    <s v="Tillverkningsindustri"/>
    <s v="2009"/>
    <x v="7"/>
    <n v="6.7291259031080699"/>
    <n v="6.5569984675614696"/>
    <n v="0.116536632597818"/>
    <n v="0.13889963049642901"/>
    <n v="0.26437283868625799"/>
    <n v="21.807879720879999"/>
    <n v="2.6984772667703498"/>
    <n v="0.34870567431702099"/>
    <n v="3.7404250459075601"/>
    <n v="24.3426366247981"/>
    <n v="3.4575371175786902"/>
    <n v="1.77713044691301"/>
    <n v="5.4485060540519301"/>
    <n v="127.91659398182399"/>
    <n v="0"/>
    <n v="0"/>
    <n v="1.56060845805045"/>
    <n v="49.247677888878201"/>
  </r>
  <r>
    <s v="13"/>
    <x v="16"/>
    <s v="Tillverkningsindustri"/>
    <s v="2010"/>
    <x v="8"/>
    <n v="7.8363993866507702"/>
    <n v="7.6680840994405202"/>
    <n v="0.55306563450706003"/>
    <n v="0.151863256408233"/>
    <n v="0.27400603005804203"/>
    <n v="21.987182262196399"/>
    <n v="5.1114013132328902"/>
    <n v="0.32107024308141402"/>
    <n v="3.20549801216626"/>
    <n v="21.369092507141598"/>
    <n v="3.7322740442419602"/>
    <n v="2.17666845612277"/>
    <n v="5.5131508331741399"/>
    <n v="120.399355420451"/>
    <n v="0"/>
    <n v="0"/>
    <n v="1.61504939125716"/>
    <n v="46.180383375513003"/>
  </r>
  <r>
    <s v="13"/>
    <x v="16"/>
    <s v="Tillverkningsindustri"/>
    <s v="2010"/>
    <x v="9"/>
    <n v="5.8964590552443603"/>
    <n v="5.7375764849489101"/>
    <n v="0.30341430807768399"/>
    <n v="0.12148712355254999"/>
    <n v="0.22461168334199699"/>
    <n v="19.866886672952401"/>
    <n v="3.2377314879061299"/>
    <n v="0.31121180291086697"/>
    <n v="3.4311283947895399"/>
    <n v="23.632191145875002"/>
    <n v="3.4934801946667"/>
    <n v="1.89436647352155"/>
    <n v="5.3797780799858197"/>
    <n v="120.399355420451"/>
    <n v="0"/>
    <n v="0"/>
    <n v="1.74080373154116"/>
    <n v="50.099318023082198"/>
  </r>
  <r>
    <s v="13"/>
    <x v="16"/>
    <s v="Tillverkningsindustri"/>
    <s v="2010"/>
    <x v="10"/>
    <n v="6.27187143376955"/>
    <n v="6.1144289232055096"/>
    <n v="0.230365305338362"/>
    <n v="0.116363760398914"/>
    <n v="0.22166995135268999"/>
    <n v="20.2099076535346"/>
    <n v="3.2870178787839901"/>
    <n v="0.32971243259852401"/>
    <n v="3.53715160142713"/>
    <n v="24.730350884114198"/>
    <n v="3.4446135905631698"/>
    <n v="1.8521083637493001"/>
    <n v="5.33969119310445"/>
    <n v="120.399355420451"/>
    <n v="0"/>
    <n v="0"/>
    <n v="1.7972750751284901"/>
    <n v="51.025623144360502"/>
  </r>
  <r>
    <s v="13"/>
    <x v="16"/>
    <s v="Tillverkningsindustri"/>
    <s v="2010"/>
    <x v="11"/>
    <n v="7.8680921689004304"/>
    <n v="7.6987658639201602"/>
    <n v="0.52050702920125902"/>
    <n v="0.155988061050369"/>
    <n v="0.27107547790966402"/>
    <n v="23.490187861907401"/>
    <n v="4.9258391790433897"/>
    <n v="0.325415287808211"/>
    <n v="3.4383593604941001"/>
    <n v="22.781090199883"/>
    <n v="4.01543138888211"/>
    <n v="2.2646687224717699"/>
    <n v="6.0348324140453"/>
    <n v="120.399355420451"/>
    <n v="0"/>
    <n v="0"/>
    <n v="1.93928973457364"/>
    <n v="51.657016125276499"/>
  </r>
  <r>
    <s v="13"/>
    <x v="16"/>
    <s v="Tillverkningsindustri"/>
    <s v="2011"/>
    <x v="12"/>
    <n v="6.8643871635148104"/>
    <n v="6.7134992361883699"/>
    <n v="0.51826449847613598"/>
    <n v="0.14592684441378601"/>
    <n v="0.24330950735052501"/>
    <n v="21.1987032054286"/>
    <n v="4.0544575857670502"/>
    <n v="0.26269343613032797"/>
    <n v="2.9144346027076899"/>
    <n v="20.3946056483713"/>
    <n v="3.91830980465864"/>
    <n v="2.0628185266538801"/>
    <n v="6.0805052832462003"/>
    <n v="105.40464735097299"/>
    <n v="0"/>
    <n v="0"/>
    <n v="1.9406066857413999"/>
    <n v="46.840921150141"/>
  </r>
  <r>
    <s v="13"/>
    <x v="16"/>
    <s v="Tillverkningsindustri"/>
    <s v="2011"/>
    <x v="13"/>
    <n v="5.8814807586049698"/>
    <n v="5.7373876330120002"/>
    <n v="0.29575866384223398"/>
    <n v="0.124122990683222"/>
    <n v="0.20699591824777899"/>
    <n v="20.3493976281007"/>
    <n v="3.21315431538796"/>
    <n v="0.26341344603719402"/>
    <n v="3.1586456678727002"/>
    <n v="22.875143044440001"/>
    <n v="3.8483523361974301"/>
    <n v="1.89825951351218"/>
    <n v="6.1575352808217003"/>
    <n v="105.40464735097299"/>
    <n v="0"/>
    <n v="0"/>
    <n v="2.1794806981961998"/>
    <n v="51.148888314254997"/>
  </r>
  <r>
    <s v="13"/>
    <x v="16"/>
    <s v="Tillverkningsindustri"/>
    <s v="2011"/>
    <x v="14"/>
    <n v="5.91437479108298"/>
    <n v="5.77187226985229"/>
    <n v="0.24879857766192801"/>
    <n v="0.119171400421757"/>
    <n v="0.19705188456973299"/>
    <n v="20.2845262013"/>
    <n v="2.93605312104363"/>
    <n v="0.26600971624310099"/>
    <n v="3.1713600404682301"/>
    <n v="23.1612529420768"/>
    <n v="3.7549623553648601"/>
    <n v="1.82469737517548"/>
    <n v="6.0593535505411102"/>
    <n v="105.40464735097299"/>
    <n v="0"/>
    <n v="0"/>
    <n v="2.3221953780816902"/>
    <n v="51.314690752699804"/>
  </r>
  <r>
    <s v="13"/>
    <x v="16"/>
    <s v="Tillverkningsindustri"/>
    <s v="2011"/>
    <x v="15"/>
    <n v="6.4608830762190399"/>
    <n v="6.3127018173233704"/>
    <n v="0.42654983667846003"/>
    <n v="0.13823791587597301"/>
    <n v="0.21941299419867699"/>
    <n v="21.356362107385799"/>
    <n v="3.5904618625386102"/>
    <n v="0.252639026335716"/>
    <n v="2.9855798274491101"/>
    <n v="20.973926591870399"/>
    <n v="3.9808839356406298"/>
    <n v="2.0139551462285299"/>
    <n v="6.2959809193446903"/>
    <n v="105.40464735097299"/>
    <n v="0"/>
    <n v="0"/>
    <n v="2.3342908135646701"/>
    <n v="49.8732144224238"/>
  </r>
  <r>
    <s v="13"/>
    <x v="16"/>
    <s v="Tillverkningsindustri"/>
    <s v="2012"/>
    <x v="16"/>
    <n v="4.7267004400621397"/>
    <n v="4.5949437975419398"/>
    <n v="0.22560131874954001"/>
    <n v="0.118658225719439"/>
    <n v="0.14468797326796601"/>
    <n v="18.605872157483802"/>
    <n v="0.420956381321618"/>
    <n v="0.164741107730103"/>
    <n v="2.27892442710916"/>
    <n v="18.154373437434099"/>
    <n v="2.8813815217011398"/>
    <n v="1.1337873082987799"/>
    <n v="4.9359601190436004"/>
    <n v="96.2609494530425"/>
    <n v="0"/>
    <n v="0"/>
    <n v="2.1834384666376798"/>
    <n v="46.586631093069997"/>
  </r>
  <r>
    <s v="13"/>
    <x v="16"/>
    <s v="Tillverkningsindustri"/>
    <s v="2012"/>
    <x v="17"/>
    <n v="4.4916623934916799"/>
    <n v="4.3608348846526104"/>
    <n v="0.265257380971826"/>
    <n v="0.11547443566799601"/>
    <n v="0.141636926214566"/>
    <n v="18.661173403638099"/>
    <n v="0.29482260786377301"/>
    <n v="0.17767467517624799"/>
    <n v="2.4199857370284401"/>
    <n v="19.692147645519299"/>
    <n v="2.9468549329099498"/>
    <n v="1.1544570063188999"/>
    <n v="5.0573679020855504"/>
    <n v="96.2609494530425"/>
    <n v="0"/>
    <n v="0"/>
    <n v="3.2070030030498802"/>
    <n v="48.525014336941801"/>
  </r>
  <r>
    <s v="13"/>
    <x v="16"/>
    <s v="Tillverkningsindustri"/>
    <s v="2012"/>
    <x v="18"/>
    <n v="4.6682502691932601"/>
    <n v="4.5377727565211003"/>
    <n v="0.28907935397173101"/>
    <n v="0.114118666304871"/>
    <n v="0.141968451725865"/>
    <n v="18.757935062488102"/>
    <n v="0.32171302919911898"/>
    <n v="0.18504011515294699"/>
    <n v="2.45759667279146"/>
    <n v="20.198247502644801"/>
    <n v="2.9343996253014302"/>
    <n v="1.1498998567293499"/>
    <n v="5.03633680093425"/>
    <n v="96.2609494530425"/>
    <n v="0"/>
    <n v="0"/>
    <n v="3.7154448838199601"/>
    <n v="48.654517520125999"/>
  </r>
  <r>
    <s v="13"/>
    <x v="16"/>
    <s v="Tillverkningsindustri"/>
    <s v="2012"/>
    <x v="19"/>
    <n v="4.9073519122316496"/>
    <n v="4.7746422956885404"/>
    <n v="0.33715563299082002"/>
    <n v="0.122281422394956"/>
    <n v="0.14443179126419001"/>
    <n v="19.395051525900001"/>
    <n v="0.38852867485518"/>
    <n v="0.166766060959012"/>
    <n v="2.34226156035376"/>
    <n v="18.589067754647001"/>
    <n v="3.00769717847046"/>
    <n v="1.18075972093333"/>
    <n v="5.1569669364872803"/>
    <n v="96.2609494530425"/>
    <n v="0"/>
    <n v="0"/>
    <n v="3.8085836260112602"/>
    <n v="48.498961311183301"/>
  </r>
  <r>
    <s v="13"/>
    <x v="16"/>
    <s v="Tillverkningsindustri"/>
    <s v="2013"/>
    <x v="20"/>
    <n v="4.64926401196686"/>
    <n v="4.5087243126926602"/>
    <n v="0.70480748515733105"/>
    <n v="0.14107971672911199"/>
    <n v="0.17015726824041699"/>
    <n v="19.008164494942399"/>
    <n v="0.39650950988553502"/>
    <n v="0.129452926352529"/>
    <n v="2.1615839048601799"/>
    <n v="17.863355844952402"/>
    <n v="3.4124627784170798"/>
    <n v="1.23489165434346"/>
    <n v="5.9831753081216101"/>
    <n v="98.3891708302463"/>
    <n v="0"/>
    <n v="0"/>
    <n v="3.6615924316491899"/>
    <n v="45.355510060122299"/>
  </r>
  <r>
    <s v="13"/>
    <x v="16"/>
    <s v="Tillverkningsindustri"/>
    <s v="2013"/>
    <x v="21"/>
    <n v="4.5581144342162796"/>
    <n v="4.42041998271882"/>
    <n v="0.49009853684198901"/>
    <n v="0.13276740297773701"/>
    <n v="0.147211388504183"/>
    <n v="19.832371205923501"/>
    <n v="0.295222711556823"/>
    <n v="0.14068501942672501"/>
    <n v="2.3303626395069301"/>
    <n v="19.972760661875"/>
    <n v="3.6535432957291798"/>
    <n v="1.3126333358387201"/>
    <n v="6.4262569922564801"/>
    <n v="98.3891708302463"/>
    <n v="0"/>
    <n v="0"/>
    <n v="4.3962251033222399"/>
    <n v="49.382458657536297"/>
  </r>
  <r>
    <s v="13"/>
    <x v="16"/>
    <s v="Tillverkningsindustri"/>
    <s v="2013"/>
    <x v="22"/>
    <n v="4.6134960332703097"/>
    <n v="4.4768033996178103"/>
    <n v="0.44653873590392601"/>
    <n v="0.12945420257138701"/>
    <n v="0.142789255029691"/>
    <n v="19.838278577376201"/>
    <n v="0.300186700355211"/>
    <n v="0.14611233903562901"/>
    <n v="2.3603138930293799"/>
    <n v="20.487585817682302"/>
    <n v="3.64365113053909"/>
    <n v="1.3087276595036601"/>
    <n v="6.4109300095159103"/>
    <n v="98.3891708302463"/>
    <n v="0"/>
    <n v="0"/>
    <n v="4.78945299765837"/>
    <n v="49.577604085305502"/>
  </r>
  <r>
    <s v="13"/>
    <x v="16"/>
    <s v="Tillverkningsindustri"/>
    <s v="2013"/>
    <x v="23"/>
    <n v="4.6739781866783101"/>
    <n v="4.5345330147748797"/>
    <n v="0.64695460339939703"/>
    <n v="0.138444874493137"/>
    <n v="0.15600390473214301"/>
    <n v="19.750889570476001"/>
    <n v="0.35462991681299399"/>
    <n v="0.13083278374719101"/>
    <n v="2.2304347346952"/>
    <n v="18.6257264679294"/>
    <n v="3.5970538343369398"/>
    <n v="1.2959479510024301"/>
    <n v="6.31857362120705"/>
    <n v="98.3891708302463"/>
    <n v="0"/>
    <n v="0"/>
    <n v="4.8559844821156402"/>
    <n v="47.915199143989803"/>
  </r>
  <r>
    <s v="13"/>
    <x v="16"/>
    <s v="Tillverkningsindustri"/>
    <s v="2014"/>
    <x v="24"/>
    <n v="4.2934556302456501"/>
    <n v="4.1530579686927602"/>
    <n v="0.74247090668359905"/>
    <n v="0.1377010308253"/>
    <n v="0.14849590830957601"/>
    <n v="18.378336712369801"/>
    <n v="0.37049175833926601"/>
    <n v="0.109377915014546"/>
    <n v="1.98190639537081"/>
    <n v="17.111449900482398"/>
    <n v="3.22379139381336"/>
    <n v="1.1621085296937801"/>
    <n v="5.6474074970447203"/>
    <n v="99.749002951509993"/>
    <n v="0"/>
    <n v="0"/>
    <n v="5.8258963197769296"/>
    <n v="43.9206753811307"/>
  </r>
  <r>
    <s v="13"/>
    <x v="16"/>
    <s v="Tillverkningsindustri"/>
    <s v="2014"/>
    <x v="25"/>
    <n v="4.2118773663084799"/>
    <n v="4.0723794900870001"/>
    <n v="0.65232102743042097"/>
    <n v="0.135655535219322"/>
    <n v="0.135719872744612"/>
    <n v="19.392325287802102"/>
    <n v="0.25681918927793501"/>
    <n v="0.12048312590283899"/>
    <n v="2.1720258341487599"/>
    <n v="19.365835781398999"/>
    <n v="3.4862656376495602"/>
    <n v="1.24902100356413"/>
    <n v="6.1228797141070803"/>
    <n v="99.749002951509993"/>
    <n v="0"/>
    <n v="0"/>
    <n v="6.9805299077991396"/>
    <n v="48.257672159470502"/>
  </r>
  <r>
    <s v="13"/>
    <x v="16"/>
    <s v="Tillverkningsindustri"/>
    <s v="2014"/>
    <x v="26"/>
    <n v="4.3516538896278201"/>
    <n v="4.2127753541651201"/>
    <n v="0.60960004439181104"/>
    <n v="0.133596924251528"/>
    <n v="0.133083842304795"/>
    <n v="19.4786361031104"/>
    <n v="0.28924227608071801"/>
    <n v="0.12533270336889199"/>
    <n v="2.1900994861163698"/>
    <n v="19.7333729223555"/>
    <n v="3.4746056647786201"/>
    <n v="1.2456416144535301"/>
    <n v="6.1023467730470404"/>
    <n v="99.749002951509993"/>
    <n v="0"/>
    <n v="0"/>
    <n v="7.2386732851665201"/>
    <n v="48.320051701129799"/>
  </r>
  <r>
    <s v="13"/>
    <x v="16"/>
    <s v="Tillverkningsindustri"/>
    <s v="2014"/>
    <x v="27"/>
    <n v="4.4101449380904603"/>
    <n v="4.2680213231082398"/>
    <n v="0.76066242481230895"/>
    <n v="0.14442547644093001"/>
    <n v="0.14649502763803399"/>
    <n v="19.829371793852001"/>
    <n v="0.32984985845598702"/>
    <n v="0.112828958083216"/>
    <n v="2.1260465544135401"/>
    <n v="18.3982592368158"/>
    <n v="3.5303724086362398"/>
    <n v="1.26752895260948"/>
    <n v="6.1935389536777397"/>
    <n v="99.749002951509993"/>
    <n v="0"/>
    <n v="0"/>
    <n v="6.86245030651048"/>
    <n v="48.088397023236503"/>
  </r>
  <r>
    <s v="13"/>
    <x v="16"/>
    <s v="Tillverkningsindustri"/>
    <s v="2015"/>
    <x v="28"/>
    <n v="4.1896089990060101"/>
    <n v="4.0542419947960697"/>
    <n v="0.804418594293422"/>
    <n v="0.145284944619407"/>
    <n v="0.14567942912982099"/>
    <n v="17.705669172858901"/>
    <n v="0.42276556346750099"/>
    <n v="8.8611606313757002E-2"/>
    <n v="1.8289727109873699"/>
    <n v="16.242149790927598"/>
    <n v="3.1626195301578401"/>
    <n v="1.1285438884093399"/>
    <n v="5.5550516295953098"/>
    <n v="92.787469870161701"/>
    <n v="0"/>
    <n v="0"/>
    <n v="6.5834200514014203"/>
    <n v="43.971880718444197"/>
  </r>
  <r>
    <s v="13"/>
    <x v="16"/>
    <s v="Tillverkningsindustri"/>
    <s v="2015"/>
    <x v="29"/>
    <n v="4.3216351867386003"/>
    <n v="4.1873358929948497"/>
    <n v="0.77528293211508603"/>
    <n v="0.142511307019452"/>
    <n v="0.13379741119413099"/>
    <n v="18.4860958636717"/>
    <n v="0.37699118873050202"/>
    <n v="9.7966376355710094E-2"/>
    <n v="1.9574098035487899"/>
    <n v="18.0351307986145"/>
    <n v="3.3298402712056401"/>
    <n v="1.1835805037554199"/>
    <n v="5.8584683412120704"/>
    <n v="92.787469870161701"/>
    <n v="0"/>
    <n v="0"/>
    <n v="8.4699972156765302"/>
    <n v="46.938917081300097"/>
  </r>
  <r>
    <s v="13"/>
    <x v="16"/>
    <s v="Tillverkningsindustri"/>
    <s v="2015"/>
    <x v="30"/>
    <n v="4.3600249056946501"/>
    <n v="4.2273296597815104"/>
    <n v="0.81193882976076004"/>
    <n v="0.137181102663436"/>
    <n v="0.126956565612974"/>
    <n v="18.273743068059701"/>
    <n v="0.36517439048999101"/>
    <n v="0.102263385484541"/>
    <n v="1.9643133893257501"/>
    <n v="18.455502908285901"/>
    <n v="3.2753481310076502"/>
    <n v="1.1638190295217501"/>
    <n v="5.7649435978746899"/>
    <n v="92.787469870161701"/>
    <n v="0"/>
    <n v="0"/>
    <n v="9.9948205993193397"/>
    <n v="46.553545693103501"/>
  </r>
  <r>
    <s v="13"/>
    <x v="16"/>
    <s v="Tillverkningsindustri"/>
    <s v="2015"/>
    <x v="31"/>
    <n v="4.4770924319739098"/>
    <n v="4.3404362982212801"/>
    <n v="0.91595504079985002"/>
    <n v="0.150116219834877"/>
    <n v="0.14599520093653501"/>
    <n v="18.801950434738199"/>
    <n v="0.45409229971709902"/>
    <n v="9.5060930242015798E-2"/>
    <n v="1.9392857643268999"/>
    <n v="17.421220099145"/>
    <n v="3.3561933209341701"/>
    <n v="1.1960054774690501"/>
    <n v="5.8982730016107903"/>
    <n v="92.787469870161701"/>
    <n v="0"/>
    <n v="0"/>
    <n v="8.9810282501663394"/>
    <n v="46.814501460134998"/>
  </r>
  <r>
    <s v="13"/>
    <x v="16"/>
    <s v="Tillverkningsindustri"/>
    <s v="2016"/>
    <x v="32"/>
    <n v="5.8288341441055804"/>
    <n v="5.7056906002837904"/>
    <n v="0.70197863675924999"/>
    <n v="0.14154943422840399"/>
    <n v="0.14610515239185001"/>
    <n v="17.947909935143301"/>
    <n v="3.6259720300009799"/>
    <n v="0.14168369880894899"/>
    <n v="1.7560347241843799"/>
    <n v="15.8240146905913"/>
    <n v="3.4685271322733899"/>
    <n v="1.6411429590946001"/>
    <n v="5.6096178580335501"/>
    <n v="81.541999484293797"/>
    <n v="0"/>
    <n v="0"/>
    <n v="9.7250334270065508"/>
    <n v="39.898839872129599"/>
  </r>
  <r>
    <s v="13"/>
    <x v="16"/>
    <s v="Tillverkningsindustri"/>
    <s v="2016"/>
    <x v="33"/>
    <n v="4.4819630788727096"/>
    <n v="4.3600419774621697"/>
    <n v="0.797754983097691"/>
    <n v="0.138667423361825"/>
    <n v="0.12972266911973199"/>
    <n v="17.083560427532198"/>
    <n v="1.6591557778086501"/>
    <n v="0.11754617075267"/>
    <n v="1.90671133956304"/>
    <n v="17.5213753708422"/>
    <n v="3.42866434428581"/>
    <n v="1.44049606206978"/>
    <n v="5.7826039753339797"/>
    <n v="81.541999484293797"/>
    <n v="0"/>
    <n v="0"/>
    <n v="11.0514789398537"/>
    <n v="44.155103545956003"/>
  </r>
  <r>
    <s v="13"/>
    <x v="16"/>
    <s v="Tillverkningsindustri"/>
    <s v="2016"/>
    <x v="34"/>
    <n v="4.4568003812071098"/>
    <n v="4.3355704208924104"/>
    <n v="0.77806805990017303"/>
    <n v="0.136761793496186"/>
    <n v="0.123074484068203"/>
    <n v="17.2152177445343"/>
    <n v="1.5167443217932599"/>
    <n v="0.115873846256251"/>
    <n v="1.9423329002566301"/>
    <n v="17.997047847040498"/>
    <n v="3.4048510658831299"/>
    <n v="1.3889646117497101"/>
    <n v="5.8076023452436001"/>
    <n v="81.541999484293797"/>
    <n v="0"/>
    <n v="0"/>
    <n v="10.7791452089412"/>
    <n v="45.1868042145896"/>
  </r>
  <r>
    <s v="13"/>
    <x v="16"/>
    <s v="Tillverkningsindustri"/>
    <s v="2016"/>
    <x v="35"/>
    <n v="4.8356676720767098"/>
    <n v="4.7101403110091402"/>
    <n v="0.84949421246857104"/>
    <n v="0.150722450142971"/>
    <n v="0.144425439120801"/>
    <n v="18.126469533367299"/>
    <n v="2.3215106479533398"/>
    <n v="0.12137065521321"/>
    <n v="1.90187612040764"/>
    <n v="16.897890973114102"/>
    <n v="3.6869447843229799"/>
    <n v="1.6155396886412601"/>
    <n v="6.11076330578911"/>
    <n v="81.541999484293797"/>
    <n v="0"/>
    <n v="0"/>
    <n v="11.768353035949501"/>
    <n v="44.789766696115997"/>
  </r>
  <r>
    <s v="13"/>
    <x v="16"/>
    <s v="Tillverkningsindustri"/>
    <s v="2017"/>
    <x v="36"/>
    <n v="4.7175091519516998"/>
    <n v="4.5995144949594398"/>
    <n v="0.81893895954098495"/>
    <n v="0.13850693178627499"/>
    <n v="0.14412682437448701"/>
    <n v="15.2333849146542"/>
    <n v="0.913372754484432"/>
    <n v="0.10322705145158299"/>
    <n v="1.65490918364317"/>
    <n v="14.754315228522501"/>
    <n v="2.93728598257103"/>
    <n v="1.02429908346349"/>
    <n v="5.1827209758418302"/>
    <n v="77.254768986415499"/>
    <n v="0"/>
    <n v="0"/>
    <n v="11.053876221037999"/>
    <n v="40.468115480797799"/>
  </r>
  <r>
    <s v="13"/>
    <x v="16"/>
    <s v="Tillverkningsindustri"/>
    <s v="2017"/>
    <x v="37"/>
    <n v="4.0833862372043104"/>
    <n v="3.9643275921150698"/>
    <n v="0.87417685359341502"/>
    <n v="0.14331880344662201"/>
    <n v="0.13658547105249599"/>
    <n v="15.5413994969977"/>
    <n v="0.47397025227624501"/>
    <n v="0.104321083234931"/>
    <n v="1.82382868251151"/>
    <n v="16.5426048885355"/>
    <n v="3.1576743908825402"/>
    <n v="1.0784786239987001"/>
    <n v="5.6089951702138103"/>
    <n v="77.254768986415499"/>
    <n v="0"/>
    <n v="0"/>
    <n v="11.9860072947686"/>
    <n v="44.522831749861098"/>
  </r>
  <r>
    <s v="13"/>
    <x v="16"/>
    <s v="Tillverkningsindustri"/>
    <s v="2017"/>
    <x v="38"/>
    <n v="4.0231054214762603"/>
    <n v="3.90537184837165"/>
    <n v="0.895917235595036"/>
    <n v="0.13931913923788"/>
    <n v="0.127115436434139"/>
    <n v="15.3254108049679"/>
    <n v="0.44511250306202499"/>
    <n v="0.104404882039356"/>
    <n v="1.83042801782681"/>
    <n v="16.800055724133799"/>
    <n v="3.12984887692937"/>
    <n v="1.06404002917484"/>
    <n v="5.5698612148217901"/>
    <n v="77.254768986415499"/>
    <n v="0"/>
    <n v="0"/>
    <n v="12.3984779131578"/>
    <n v="44.520210838930602"/>
  </r>
  <r>
    <s v="13"/>
    <x v="16"/>
    <s v="Tillverkningsindustri"/>
    <s v="2017"/>
    <x v="39"/>
    <n v="4.1196818462020097"/>
    <n v="3.9998468893608798"/>
    <n v="1.00106695170328"/>
    <n v="0.145321686700074"/>
    <n v="0.14535503139981201"/>
    <n v="15.485848633417"/>
    <n v="0.617192007255007"/>
    <n v="0.100506219012527"/>
    <n v="1.7564507508418701"/>
    <n v="15.5767211652322"/>
    <n v="3.1246767043706298"/>
    <n v="1.07741228093914"/>
    <n v="5.5300207634082801"/>
    <n v="77.254768986415499"/>
    <n v="0"/>
    <n v="0"/>
    <n v="13.593479094968499"/>
    <n v="43.298006875901102"/>
  </r>
  <r>
    <s v="13"/>
    <x v="16"/>
    <s v="Tillverkningsindustri"/>
    <s v="2018"/>
    <x v="40"/>
    <n v="3.8635410689715299"/>
    <n v="3.7514374582796202"/>
    <n v="1.2666610871702799"/>
    <n v="0.16000560423636401"/>
    <n v="0.18405659682634901"/>
    <n v="13.5524052574482"/>
    <n v="0.54378074093099804"/>
    <n v="0.101218657777464"/>
    <n v="1.6522925764266301"/>
    <n v="14.198014017413101"/>
    <n v="2.8100363217684898"/>
    <n v="0.95331102790324995"/>
    <n v="4.99002894187816"/>
    <n v="64.548540858135993"/>
    <n v="0"/>
    <n v="0"/>
    <n v="11.449903518045"/>
    <n v="38.422072652101797"/>
  </r>
  <r>
    <s v="13"/>
    <x v="16"/>
    <s v="Tillverkningsindustri"/>
    <s v="2018"/>
    <x v="41"/>
    <n v="3.9919412831355499"/>
    <n v="3.8795443709528299"/>
    <n v="1.21910149353991"/>
    <n v="0.16317532406491"/>
    <n v="0.16453251597802099"/>
    <n v="14.8044971622028"/>
    <n v="0.43716646697779799"/>
    <n v="0.11011476395119101"/>
    <n v="1.8213651567181599"/>
    <n v="16.2203036536519"/>
    <n v="3.14739715130094"/>
    <n v="1.05603350751092"/>
    <n v="5.6108722094220198"/>
    <n v="64.548540858135993"/>
    <n v="0"/>
    <n v="0"/>
    <n v="14.043944280062799"/>
    <n v="43.622810844704503"/>
  </r>
  <r>
    <s v="13"/>
    <x v="16"/>
    <s v="Tillverkningsindustri"/>
    <s v="2018"/>
    <x v="42"/>
    <n v="4.1369606303199697"/>
    <n v="4.0255007479463503"/>
    <n v="1.0552160570797999"/>
    <n v="0.160112272342575"/>
    <n v="0.16005676231083299"/>
    <n v="14.9162759813213"/>
    <n v="0.50326118804071296"/>
    <n v="0.115583815072378"/>
    <n v="1.8553466351796899"/>
    <n v="16.861506052515399"/>
    <n v="3.14990079697845"/>
    <n v="1.058577231751"/>
    <n v="5.6132041985597798"/>
    <n v="64.548540858135993"/>
    <n v="0"/>
    <n v="0"/>
    <n v="13.005887693633801"/>
    <n v="43.963922316012003"/>
  </r>
  <r>
    <s v="13"/>
    <x v="16"/>
    <s v="Tillverkningsindustri"/>
    <s v="2018"/>
    <x v="43"/>
    <n v="4.1103458105658204"/>
    <n v="3.99624083220943"/>
    <n v="1.33664565654856"/>
    <n v="0.16750806832909601"/>
    <n v="0.184528549679885"/>
    <n v="14.595875216822"/>
    <n v="0.58906625677751001"/>
    <n v="0.108174842058778"/>
    <n v="1.7722943637652899"/>
    <n v="15.401010510416301"/>
    <n v="3.04770889641122"/>
    <n v="1.0308763455874499"/>
    <n v="5.4169497206937196"/>
    <n v="64.548540858135993"/>
    <n v="0"/>
    <n v="0"/>
    <n v="13.5244922168513"/>
    <n v="41.775527623400997"/>
  </r>
  <r>
    <s v="13"/>
    <x v="16"/>
    <s v="Tillverkningsindustri"/>
    <s v="2019"/>
    <x v="44"/>
    <n v="4.0678570923070696"/>
    <n v="3.9767149862059199"/>
    <n v="1.3641381856128301"/>
    <n v="0.172062324369787"/>
    <n v="0.20378989492177901"/>
    <n v="12.892204914084299"/>
    <n v="1.4849829210997101"/>
    <n v="0.111699296210667"/>
    <n v="1.64929710434271"/>
    <n v="14.0429817695782"/>
    <n v="2.8757555222397202"/>
    <n v="1.16889888788109"/>
    <n v="4.8684393549604303"/>
    <n v="39.839473085346697"/>
    <n v="0"/>
    <n v="0"/>
    <n v="10.600161139362401"/>
    <n v="37.98987516735"/>
  </r>
  <r>
    <s v="13"/>
    <x v="16"/>
    <s v="Tillverkningsindustri"/>
    <s v="2019"/>
    <x v="45"/>
    <n v="4.0851846674447403"/>
    <n v="3.99668686875351"/>
    <n v="1.20698576208436"/>
    <n v="0.16590051272287101"/>
    <n v="0.16766749051178401"/>
    <n v="13.506816108099899"/>
    <n v="0.98294706567415502"/>
    <n v="0.111676852605018"/>
    <n v="1.77759346931742"/>
    <n v="15.943438079507001"/>
    <n v="3.0546190566930802"/>
    <n v="1.15052192402968"/>
    <n v="5.3034961664015903"/>
    <n v="39.839473085346697"/>
    <n v="0"/>
    <n v="0"/>
    <n v="13.009222482376799"/>
    <n v="43.115667205787403"/>
  </r>
  <r>
    <s v="13"/>
    <x v="16"/>
    <s v="Tillverkningsindustri"/>
    <s v="2019"/>
    <x v="46"/>
    <n v="4.2889675983029001"/>
    <n v="4.2027161109483204"/>
    <n v="1.0119684717795101"/>
    <n v="0.15873716029211499"/>
    <n v="0.15523809970771599"/>
    <n v="13.555954070425001"/>
    <n v="1.19673663187132"/>
    <n v="0.11570881023167801"/>
    <n v="1.7935846566682301"/>
    <n v="16.5292304464719"/>
    <n v="3.0384267257037001"/>
    <n v="1.1408460394673201"/>
    <n v="5.2855373502448701"/>
    <n v="39.839473085346697"/>
    <n v="0"/>
    <n v="0"/>
    <n v="12.0463548166382"/>
    <n v="43.436561408442202"/>
  </r>
  <r>
    <s v="13"/>
    <x v="16"/>
    <s v="Tillverkningsindustri"/>
    <s v="2019"/>
    <x v="47"/>
    <n v="4.2379074080044203"/>
    <n v="4.1459975565720901"/>
    <n v="1.3907313432641599"/>
    <n v="0.17568798956523499"/>
    <n v="0.196895039721356"/>
    <n v="13.6179622110142"/>
    <n v="1.59959537209175"/>
    <n v="0.11507301818718101"/>
    <n v="1.75129338735282"/>
    <n v="15.1820388632317"/>
    <n v="3.07388182913088"/>
    <n v="1.22479844081851"/>
    <n v="5.2379354593205099"/>
    <n v="39.839473085346697"/>
    <n v="0"/>
    <n v="0"/>
    <n v="12.525516358887399"/>
    <n v="41.3001051254233"/>
  </r>
  <r>
    <s v="13"/>
    <x v="16"/>
    <s v="Tillverkningsindustri"/>
    <s v="2020"/>
    <x v="48"/>
    <n v="5.0736468779636201"/>
    <n v="5.0044887941029197"/>
    <n v="1.0475361022171099"/>
    <n v="0.16948877414128"/>
    <n v="0.189474996068073"/>
    <n v="14.215783729670299"/>
    <n v="4.5750648347896199"/>
    <n v="0.17456169133004901"/>
    <n v="1.75123243887702"/>
    <n v="15.1243445673051"/>
    <n v="3.6740032133781999"/>
    <n v="1.9848359860378599"/>
    <n v="5.6315434805953499"/>
    <n v="18.938258823346001"/>
    <n v="0"/>
    <n v="0"/>
    <n v="12.4726055717673"/>
    <n v="38.976023851770201"/>
  </r>
  <r>
    <s v="13"/>
    <x v="16"/>
    <s v="Tillverkningsindustri"/>
    <s v="2020"/>
    <x v="49"/>
    <n v="4.6567093548287"/>
    <n v="4.5939122648991804"/>
    <n v="0.95918060745457501"/>
    <n v="0.149418245409638"/>
    <n v="0.15224985973640201"/>
    <n v="12.7407157759939"/>
    <n v="3.2884813708448801"/>
    <n v="0.152781602802704"/>
    <n v="1.7192770571567699"/>
    <n v="15.389820587383101"/>
    <n v="3.2043602037660701"/>
    <n v="1.58035576479549"/>
    <n v="5.1474935402982496"/>
    <n v="18.938258823346001"/>
    <n v="0"/>
    <n v="0"/>
    <n v="12.3521500122608"/>
    <n v="39.141623176433598"/>
  </r>
  <r>
    <s v="13"/>
    <x v="16"/>
    <s v="Tillverkningsindustri"/>
    <s v="2020"/>
    <x v="50"/>
    <n v="5.3024891557307203"/>
    <n v="5.2394860422727101"/>
    <n v="0.92202810899107801"/>
    <n v="0.15040285272592899"/>
    <n v="0.15028923793884599"/>
    <n v="13.4300925219997"/>
    <n v="4.0138803396785301"/>
    <n v="0.16571831670807399"/>
    <n v="1.8553390291042"/>
    <n v="17.065803657932999"/>
    <n v="3.2758663897770099"/>
    <n v="1.58372159653051"/>
    <n v="5.3197267388755503"/>
    <n v="18.938258823346001"/>
    <n v="0"/>
    <n v="0"/>
    <n v="12.254146953325799"/>
    <n v="41.802251043343503"/>
  </r>
  <r>
    <s v="13"/>
    <x v="16"/>
    <s v="Tillverkningsindustri"/>
    <s v="2020"/>
    <x v="51"/>
    <n v="5.4237009511965502"/>
    <n v="5.3537412583322102"/>
    <n v="0.82900654128893903"/>
    <n v="0.17354170828621099"/>
    <n v="0.179745762326629"/>
    <n v="14.847278367523501"/>
    <n v="5.2666195120536399"/>
    <n v="0.172618661450016"/>
    <n v="1.8021958933190301"/>
    <n v="15.4811374706587"/>
    <n v="3.8175371307605901"/>
    <n v="2.01462237760459"/>
    <n v="5.9230706450686599"/>
    <n v="18.938258823346001"/>
    <n v="0"/>
    <n v="0"/>
    <n v="9.8285917608838904"/>
    <n v="41.407704318101899"/>
  </r>
  <r>
    <s v="13"/>
    <x v="16"/>
    <s v="Tillverkningsindustri"/>
    <s v="2021"/>
    <x v="52"/>
    <n v="3.1844714285281901"/>
    <n v="3.1328897737775501"/>
    <n v="0.835383594595423"/>
    <n v="0.12716902664114599"/>
    <n v="0.13465912196736801"/>
    <n v="8.9642889323591"/>
    <n v="9.8499098923285094E-2"/>
    <n v="0.111415708191622"/>
    <n v="1.6070129162459801"/>
    <n v="13.878145230626901"/>
    <n v="2.0355962609981102"/>
    <n v="0.66120418322818497"/>
    <n v="3.6588296949900401"/>
    <n v="14.111407275653301"/>
    <n v="0"/>
    <n v="0"/>
    <n v="10.576503645365101"/>
    <n v="36.876094678214102"/>
  </r>
  <r>
    <s v="13"/>
    <x v="16"/>
    <s v="Tillverkningsindustri"/>
    <s v="2021"/>
    <x v="53"/>
    <n v="3.5294116676001699"/>
    <n v="3.4740934371371002"/>
    <n v="0.80768473131927998"/>
    <n v="0.140870416437333"/>
    <n v="0.138434386840039"/>
    <n v="10.090463947485601"/>
    <n v="7.21149698383583E-2"/>
    <n v="0.12953344809702699"/>
    <n v="1.8726728437717199"/>
    <n v="16.412766485700701"/>
    <n v="2.3308309788185899"/>
    <n v="0.75195197639057199"/>
    <n v="4.1979849923615102"/>
    <n v="14.111407275653301"/>
    <n v="0"/>
    <n v="0"/>
    <n v="10.754867020201001"/>
    <n v="42.814670347470098"/>
  </r>
  <r>
    <s v="13"/>
    <x v="16"/>
    <s v="Tillverkningsindustri"/>
    <s v="2021"/>
    <x v="54"/>
    <n v="3.61838672126289"/>
    <n v="3.5643335900923701"/>
    <n v="0.91929410448014903"/>
    <n v="0.13617726338443401"/>
    <n v="0.13766961064271299"/>
    <n v="9.9020592819766193"/>
    <n v="8.8677781211939699E-2"/>
    <n v="0.13958474676947"/>
    <n v="1.9291922994552899"/>
    <n v="17.362086636394999"/>
    <n v="2.2686952834585901"/>
    <n v="0.73305554206508206"/>
    <n v="4.0850713166219803"/>
    <n v="14.111407275653301"/>
    <n v="0"/>
    <n v="0"/>
    <n v="12.514994211360101"/>
    <n v="42.755530301438696"/>
  </r>
  <r>
    <s v="13"/>
    <x v="16"/>
    <s v="Tillverkningsindustri"/>
    <s v="2021"/>
    <x v="55"/>
    <n v="3.4494684875822998"/>
    <n v="3.3955884147109301"/>
    <n v="0.95791167318271098"/>
    <n v="0.13531777447430701"/>
    <n v="0.13962340571541601"/>
    <n v="9.6333643176083807"/>
    <n v="0.114720878658351"/>
    <n v="0.122605516490287"/>
    <n v="1.7552072493505799"/>
    <n v="15.2963980805324"/>
    <n v="2.1940969811007802"/>
    <n v="0.71189154087343698"/>
    <n v="3.94517001974436"/>
    <n v="14.111407275653301"/>
    <n v="0"/>
    <n v="0"/>
    <n v="12.4672933688184"/>
    <n v="40.018440640619403"/>
  </r>
  <r>
    <s v="13"/>
    <x v="16"/>
    <s v="Tillverkningsindustri"/>
    <s v="2022"/>
    <x v="56"/>
    <n v="3.0401606901526801"/>
    <n v="2.9912609459770501"/>
    <n v="0.908163715902504"/>
    <n v="0.119560583352079"/>
    <n v="0.12959743671294199"/>
    <n v="8.4309755119048901"/>
    <n v="9.8213417150065499E-2"/>
    <n v="0.109485426904946"/>
    <n v="1.5447508304922599"/>
    <n v="13.491023399701101"/>
    <n v="1.9047869616189701"/>
    <n v="0.61987551153321596"/>
    <n v="3.4221246252726498"/>
    <n v="14.111407275653301"/>
    <n v="0"/>
    <n v="0"/>
    <n v="11.586187046676701"/>
    <n v="34.848725467136603"/>
  </r>
  <r>
    <s v="13"/>
    <x v="16"/>
    <s v="Tillverkningsindustri"/>
    <s v="2022"/>
    <x v="57"/>
    <n v="3.0206769037695902"/>
    <n v="2.97312622581468"/>
    <n v="1.0151101010013199"/>
    <n v="0.114883298547979"/>
    <n v="0.125683660012021"/>
    <n v="8.2737487228125506"/>
    <n v="7.1077220649402098E-2"/>
    <n v="0.11909399520883"/>
    <n v="1.62796856522111"/>
    <n v="14.7021099068536"/>
    <n v="1.88594702161811"/>
    <n v="0.61121960102218498"/>
    <n v="3.3931554707338201"/>
    <n v="14.111407275653301"/>
    <n v="0"/>
    <n v="0"/>
    <n v="13.6323436295874"/>
    <n v="35.849824240034998"/>
  </r>
  <r>
    <s v="13"/>
    <x v="16"/>
    <s v="Tillverkningsindustri"/>
    <s v="2022"/>
    <x v="58"/>
    <n v="3.1497037488501598"/>
    <n v="3.10248068032754"/>
    <n v="1.01804906540591"/>
    <n v="0.11386452017462199"/>
    <n v="0.123625332749089"/>
    <n v="8.3285308644260994"/>
    <n v="8.7693411809228794E-2"/>
    <n v="0.125064701640894"/>
    <n v="1.6732561040456999"/>
    <n v="15.310486685225699"/>
    <n v="1.88909098753184"/>
    <n v="0.61249409389086595"/>
    <n v="3.3989083284963901"/>
    <n v="14.111407275653301"/>
    <n v="0"/>
    <n v="0"/>
    <n v="13.8846427859086"/>
    <n v="36.346643963148502"/>
  </r>
  <r>
    <s v="13"/>
    <x v="16"/>
    <s v="Tillverkningsindustri"/>
    <s v="2022"/>
    <x v="59"/>
    <n v="3.1686265303175798"/>
    <n v="3.1192390717301501"/>
    <n v="0.96804239493090205"/>
    <n v="0.120935502345905"/>
    <n v="0.13400318237105699"/>
    <n v="8.6312891555284299"/>
    <n v="0.114150850911221"/>
    <n v="0.117053270259616"/>
    <n v="1.6215746239767199"/>
    <n v="14.3762386630049"/>
    <n v="1.94783537009251"/>
    <n v="0.63404080479318903"/>
    <n v="3.4996038899270401"/>
    <n v="14.111407275653301"/>
    <n v="0"/>
    <n v="0"/>
    <n v="12.607485505078101"/>
    <n v="36.231565260569297"/>
  </r>
  <r>
    <s v="13"/>
    <x v="16"/>
    <s v="Tillverkningsindustri"/>
    <s v="2023"/>
    <x v="60"/>
    <n v="2.8569211166851298"/>
    <n v="2.80479656025366"/>
    <n v="1.23253554634115"/>
    <n v="0.127476996653206"/>
    <n v="0.14396737006528901"/>
    <n v="8.3182641862201798"/>
    <n v="0.17290125734818301"/>
    <n v="0.111587557681278"/>
    <n v="1.5948360424572701"/>
    <n v="13.672459918968499"/>
    <n v="1.89260866753611"/>
    <n v="0.630348199611796"/>
    <n v="3.37847064854035"/>
    <n v="14.8639533410326"/>
    <n v="0"/>
    <n v="0"/>
    <n v="12.6416197388569"/>
    <n v="34.509888978200898"/>
  </r>
  <r>
    <s v="14"/>
    <x v="17"/>
    <s v="Tillverkningsindustri"/>
    <s v="2008"/>
    <x v="0"/>
    <n v="36.913540543414399"/>
    <n v="35.699966074260601"/>
    <n v="20.8695456078059"/>
    <n v="1.5173704828051"/>
    <n v="3.5090349587770202"/>
    <n v="179.24090559108899"/>
    <n v="5.9062211584892301"/>
    <n v="3.07477218858909"/>
    <n v="29.1571507419503"/>
    <n v="184.75699417584801"/>
    <n v="27.463925841339499"/>
    <n v="13.293818790613299"/>
    <n v="43.258377218121304"/>
    <n v="713.21831236473702"/>
    <n v="0"/>
    <n v="0"/>
    <n v="53.195681463746297"/>
    <n v="359.53139453149299"/>
  </r>
  <r>
    <s v="14"/>
    <x v="17"/>
    <s v="Tillverkningsindustri"/>
    <s v="2008"/>
    <x v="1"/>
    <n v="37.080223121061003"/>
    <n v="35.966091171857201"/>
    <n v="15.4926591299775"/>
    <n v="1.20863550662116"/>
    <n v="2.8794724137311798"/>
    <n v="189.087050270025"/>
    <n v="3.9896405491652098"/>
    <n v="3.4286461437784701"/>
    <n v="31.0890629700212"/>
    <n v="207.17204372406499"/>
    <n v="28.0721753480546"/>
    <n v="12.9554856857081"/>
    <n v="45.356577775888901"/>
    <n v="713.21831236473702"/>
    <n v="0"/>
    <n v="0"/>
    <n v="74.159435968213401"/>
    <n v="400.85417450198202"/>
  </r>
  <r>
    <s v="14"/>
    <x v="17"/>
    <s v="Tillverkningsindustri"/>
    <s v="2008"/>
    <x v="2"/>
    <n v="36.372576768270903"/>
    <n v="35.3214623527032"/>
    <n v="12.446114940218999"/>
    <n v="1.00841674214349"/>
    <n v="2.52377380481889"/>
    <n v="180.88366089445901"/>
    <n v="4.0879198953281302"/>
    <n v="3.5469737684852798"/>
    <n v="30.613570818690999"/>
    <n v="209.911432938405"/>
    <n v="26.349446156195899"/>
    <n v="12.0215756432864"/>
    <n v="42.8677095004035"/>
    <n v="713.21831236473702"/>
    <n v="0"/>
    <n v="0"/>
    <n v="81.706315621169495"/>
    <n v="391.478391512283"/>
  </r>
  <r>
    <s v="14"/>
    <x v="17"/>
    <s v="Tillverkningsindustri"/>
    <s v="2008"/>
    <x v="3"/>
    <n v="40.590961185792402"/>
    <n v="39.372537784649097"/>
    <n v="21.022859994710998"/>
    <n v="1.5328343988618101"/>
    <n v="3.5358561814354901"/>
    <n v="193.94498300097001"/>
    <n v="8.1682499747327206"/>
    <n v="3.2451365997052699"/>
    <n v="30.556033643830101"/>
    <n v="194.38119750382401"/>
    <n v="29.447991766684002"/>
    <n v="14.157350399469401"/>
    <n v="46.547212555121"/>
    <n v="713.21831236473702"/>
    <n v="0"/>
    <n v="0"/>
    <n v="67.570860127971997"/>
    <n v="386.59313689473902"/>
  </r>
  <r>
    <s v="14"/>
    <x v="17"/>
    <s v="Tillverkningsindustri"/>
    <s v="2009"/>
    <x v="4"/>
    <n v="34.279049460757001"/>
    <n v="33.073430156925298"/>
    <n v="21.5558999366284"/>
    <n v="1.5147545913104301"/>
    <n v="3.5003064382334199"/>
    <n v="158.50954099263001"/>
    <n v="4.9258277335834899"/>
    <n v="2.98277101361839"/>
    <n v="27.2956536703451"/>
    <n v="171.27144282987001"/>
    <n v="25.883232777876799"/>
    <n v="12.3418700955225"/>
    <n v="40.968375847350003"/>
    <n v="706.20075686390601"/>
    <n v="0"/>
    <n v="0"/>
    <n v="59.694529365374599"/>
    <n v="340.265430353856"/>
  </r>
  <r>
    <s v="14"/>
    <x v="17"/>
    <s v="Tillverkningsindustri"/>
    <s v="2009"/>
    <x v="5"/>
    <n v="33.9814494131491"/>
    <n v="32.925257444461799"/>
    <n v="13.102078275438901"/>
    <n v="1.04964091710817"/>
    <n v="2.5655845996344699"/>
    <n v="161.84168169983499"/>
    <n v="3.2090242509649198"/>
    <n v="3.45851723572697"/>
    <n v="29.0593578387927"/>
    <n v="195.789276289562"/>
    <n v="25.4035541232093"/>
    <n v="11.382890448518401"/>
    <n v="41.537898439212803"/>
    <n v="706.20075686390601"/>
    <n v="0"/>
    <n v="0"/>
    <n v="79.290005994767398"/>
    <n v="374.47932264462798"/>
  </r>
  <r>
    <s v="14"/>
    <x v="17"/>
    <s v="Tillverkningsindustri"/>
    <s v="2009"/>
    <x v="6"/>
    <n v="33.064626832566702"/>
    <n v="32.027334490129597"/>
    <n v="12.308508796947001"/>
    <n v="0.98860977039301001"/>
    <n v="2.4682141578243102"/>
    <n v="160.07692642941799"/>
    <n v="2.3524765139872499"/>
    <n v="3.5895438214843902"/>
    <n v="29.591785709335401"/>
    <n v="201.45949308666499"/>
    <n v="25.002598534314401"/>
    <n v="11.0946107035838"/>
    <n v="41.0816131772416"/>
    <n v="706.20075686390601"/>
    <n v="0"/>
    <n v="0"/>
    <n v="83.321991915479998"/>
    <n v="377.20359605734802"/>
  </r>
  <r>
    <s v="14"/>
    <x v="17"/>
    <s v="Tillverkningsindustri"/>
    <s v="2009"/>
    <x v="7"/>
    <n v="34.583066652249499"/>
    <n v="33.464898298407"/>
    <n v="16.5637738438977"/>
    <n v="1.2506857235300499"/>
    <n v="2.8762814372540699"/>
    <n v="166.055831986751"/>
    <n v="3.2169014265195899"/>
    <n v="3.1744294704536502"/>
    <n v="27.928362007878299"/>
    <n v="181.20583772583899"/>
    <n v="26.494153481407398"/>
    <n v="12.0566898851233"/>
    <n v="42.957354670791702"/>
    <n v="706.20075686390601"/>
    <n v="0"/>
    <n v="0"/>
    <n v="72.881674458461603"/>
    <n v="368.96004249543603"/>
  </r>
  <r>
    <s v="14"/>
    <x v="17"/>
    <s v="Tillverkningsindustri"/>
    <s v="2010"/>
    <x v="8"/>
    <n v="38.123973427502001"/>
    <n v="37.001306509351402"/>
    <n v="15.5633959380056"/>
    <n v="1.4332318263816599"/>
    <n v="2.9186957439502201"/>
    <n v="158.786941353256"/>
    <n v="5.0469569444351103"/>
    <n v="1.89901914693519"/>
    <n v="21.854206269667198"/>
    <n v="139.74383277929999"/>
    <n v="24.239220147959699"/>
    <n v="11.3948352789334"/>
    <n v="38.596867469139198"/>
    <n v="661.13700332886197"/>
    <n v="0"/>
    <n v="0"/>
    <n v="12.502111149536301"/>
    <n v="352.67552229729398"/>
  </r>
  <r>
    <s v="14"/>
    <x v="17"/>
    <s v="Tillverkningsindustri"/>
    <s v="2010"/>
    <x v="9"/>
    <n v="35.182766406876397"/>
    <n v="34.160028905448797"/>
    <n v="9.4470582522442204"/>
    <n v="1.12746698601244"/>
    <n v="2.24363381447822"/>
    <n v="159.51446686777601"/>
    <n v="3.04348787876408"/>
    <n v="2.0227312325485198"/>
    <n v="22.726025655528399"/>
    <n v="154.04445268360601"/>
    <n v="24.2545045934597"/>
    <n v="10.968616393272301"/>
    <n v="39.464490117001098"/>
    <n v="661.13700332886197"/>
    <n v="0"/>
    <n v="0"/>
    <n v="13.462247927156399"/>
    <n v="381.95875972656"/>
  </r>
  <r>
    <s v="14"/>
    <x v="17"/>
    <s v="Tillverkningsindustri"/>
    <s v="2010"/>
    <x v="10"/>
    <n v="34.782114547416199"/>
    <n v="33.771691686968197"/>
    <n v="8.6158318276397008"/>
    <n v="1.0871567687138901"/>
    <n v="2.1853326217825599"/>
    <n v="159.668450427056"/>
    <n v="2.7519576121312301"/>
    <n v="2.1112770717626699"/>
    <n v="23.355770432561201"/>
    <n v="160.234350490216"/>
    <n v="24.2152143268824"/>
    <n v="10.8954917619896"/>
    <n v="39.512610693696097"/>
    <n v="661.13700332886197"/>
    <n v="0"/>
    <n v="0"/>
    <n v="13.8998377294189"/>
    <n v="388.61414779300901"/>
  </r>
  <r>
    <s v="14"/>
    <x v="17"/>
    <s v="Tillverkningsindustri"/>
    <s v="2010"/>
    <x v="11"/>
    <n v="40.717742327808402"/>
    <n v="39.5743474088722"/>
    <n v="15.690578055803099"/>
    <n v="1.5054189972907399"/>
    <n v="2.9757814759038101"/>
    <n v="176.466226558172"/>
    <n v="4.8689942061177698"/>
    <n v="1.98374976338732"/>
    <n v="23.419776333320101"/>
    <n v="150.011323898244"/>
    <n v="26.904130734137102"/>
    <n v="12.4281949413174"/>
    <n v="43.190789180095898"/>
    <n v="661.13700332886197"/>
    <n v="0"/>
    <n v="0"/>
    <n v="15.002116290789701"/>
    <n v="395.052417407978"/>
  </r>
  <r>
    <s v="14"/>
    <x v="17"/>
    <s v="Tillverkningsindustri"/>
    <s v="2011"/>
    <x v="12"/>
    <n v="38.282597102360398"/>
    <n v="37.232183514192201"/>
    <n v="15.030004275119801"/>
    <n v="1.35238764983225"/>
    <n v="2.5722507153182801"/>
    <n v="163.29635980266801"/>
    <n v="4.1929383039074697"/>
    <n v="2.2000926589566001"/>
    <n v="21.5123756101511"/>
    <n v="145.66033466161301"/>
    <n v="26.779187876394399"/>
    <n v="11.3644232685044"/>
    <n v="44.597555426269899"/>
    <n v="620.00784093376706"/>
    <n v="0"/>
    <n v="0"/>
    <n v="45.246351664922997"/>
    <n v="365.43143213858298"/>
  </r>
  <r>
    <s v="14"/>
    <x v="17"/>
    <s v="Tillverkningsindustri"/>
    <s v="2011"/>
    <x v="13"/>
    <n v="35.0612414969086"/>
    <n v="34.087060795655297"/>
    <n v="11.0499663495766"/>
    <n v="1.1139610511265701"/>
    <n v="2.1061850632513002"/>
    <n v="165.24599441204799"/>
    <n v="2.4183291423299602"/>
    <n v="2.5478499719423402"/>
    <n v="23.308178623313701"/>
    <n v="165.700104126437"/>
    <n v="27.556062459768601"/>
    <n v="11.269846879613601"/>
    <n v="46.615890660344597"/>
    <n v="620.00784093376706"/>
    <n v="0"/>
    <n v="0"/>
    <n v="60.269868531893202"/>
    <n v="398.75070842621699"/>
  </r>
  <r>
    <s v="14"/>
    <x v="17"/>
    <s v="Tillverkningsindustri"/>
    <s v="2011"/>
    <x v="14"/>
    <n v="35.449065211907502"/>
    <n v="34.4922644978341"/>
    <n v="10.097984527368901"/>
    <n v="1.0598263322402399"/>
    <n v="1.9978176819968101"/>
    <n v="164.57128953100801"/>
    <n v="2.2274059309285299"/>
    <n v="2.57910187749181"/>
    <n v="23.335972777472801"/>
    <n v="167.450183622688"/>
    <n v="27.338568261178501"/>
    <n v="11.1193167433675"/>
    <n v="46.366383864394201"/>
    <n v="620.00784093376706"/>
    <n v="0"/>
    <n v="0"/>
    <n v="61.8875478306418"/>
    <n v="399.95803242992798"/>
  </r>
  <r>
    <s v="14"/>
    <x v="17"/>
    <s v="Tillverkningsindustri"/>
    <s v="2011"/>
    <x v="15"/>
    <n v="36.131699947583797"/>
    <n v="35.143487189452202"/>
    <n v="11.6102383635459"/>
    <n v="1.1671081199504001"/>
    <n v="2.1043309075348602"/>
    <n v="166.50619880891"/>
    <n v="2.8801785056583902"/>
    <n v="2.2485458301341699"/>
    <n v="21.6560090274907"/>
    <n v="151.09492685784201"/>
    <n v="27.739937449441101"/>
    <n v="11.406651540251399"/>
    <n v="46.815418919264097"/>
    <n v="620.00784093376706"/>
    <n v="0"/>
    <n v="0"/>
    <n v="54.054722777010198"/>
    <n v="389.17411409626499"/>
  </r>
  <r>
    <s v="14"/>
    <x v="17"/>
    <s v="Tillverkningsindustri"/>
    <s v="2012"/>
    <x v="16"/>
    <n v="36.277644582825999"/>
    <n v="35.230587560854403"/>
    <n v="15.671843045609901"/>
    <n v="1.5196841892019599"/>
    <n v="2.5050929967773099"/>
    <n v="163.23395279353699"/>
    <n v="3.82883464860948"/>
    <n v="1.8097929586903501"/>
    <n v="17.495272013213299"/>
    <n v="130.075939169055"/>
    <n v="25.067419280705298"/>
    <n v="10.7045159946504"/>
    <n v="41.469868886021899"/>
    <n v="574.19810792336898"/>
    <n v="0"/>
    <n v="0"/>
    <n v="31.206398846682202"/>
    <n v="366.65820795723198"/>
  </r>
  <r>
    <s v="14"/>
    <x v="17"/>
    <s v="Tillverkningsindustri"/>
    <s v="2012"/>
    <x v="17"/>
    <n v="35.113579963030801"/>
    <n v="34.187695754858403"/>
    <n v="9.2517281541030094"/>
    <n v="1.14741713600453"/>
    <n v="1.7007342574201101"/>
    <n v="160.965706100777"/>
    <n v="2.3094709647392402"/>
    <n v="1.9542849654163901"/>
    <n v="17.178037511350901"/>
    <n v="139.15858887837501"/>
    <n v="24.569157358072701"/>
    <n v="10.1421485351217"/>
    <n v="41.342493421501203"/>
    <n v="574.19810792336898"/>
    <n v="0"/>
    <n v="0"/>
    <n v="43.8818399341732"/>
    <n v="382.38431050644402"/>
  </r>
  <r>
    <s v="14"/>
    <x v="17"/>
    <s v="Tillverkningsindustri"/>
    <s v="2012"/>
    <x v="18"/>
    <n v="35.047504494006397"/>
    <n v="34.129030635777298"/>
    <n v="9.0137055715145191"/>
    <n v="1.12376939950716"/>
    <n v="1.65988783701061"/>
    <n v="160.479928793494"/>
    <n v="2.3428105701708701"/>
    <n v="1.99176133161673"/>
    <n v="17.347634239336902"/>
    <n v="141.69992566385599"/>
    <n v="24.419992950373199"/>
    <n v="10.071100863932701"/>
    <n v="41.121827028175403"/>
    <n v="574.19810792336898"/>
    <n v="0"/>
    <n v="0"/>
    <n v="47.359225305348197"/>
    <n v="383.64961099802099"/>
  </r>
  <r>
    <s v="14"/>
    <x v="17"/>
    <s v="Tillverkningsindustri"/>
    <s v="2012"/>
    <x v="19"/>
    <n v="37.065847379618504"/>
    <n v="36.0068150540177"/>
    <n v="16.7668965069923"/>
    <n v="1.5619014497586301"/>
    <n v="2.53322619612024"/>
    <n v="169.66345052075599"/>
    <n v="3.63783709322108"/>
    <n v="1.8209511818473001"/>
    <n v="17.922464742898899"/>
    <n v="133.16586393039799"/>
    <n v="26.064199443165499"/>
    <n v="11.063917286981599"/>
    <n v="43.219020872907599"/>
    <n v="574.19810792336898"/>
    <n v="0"/>
    <n v="0"/>
    <n v="43.583272726641503"/>
    <n v="381.613154365578"/>
  </r>
  <r>
    <s v="14"/>
    <x v="17"/>
    <s v="Tillverkningsindustri"/>
    <s v="2013"/>
    <x v="20"/>
    <n v="36.906996647256001"/>
    <n v="35.841394793772402"/>
    <n v="18.458840337790701"/>
    <n v="1.71885500863729"/>
    <n v="2.7221852512932698"/>
    <n v="164.68761747939999"/>
    <n v="3.9268773720200998"/>
    <n v="1.4724803823141299"/>
    <n v="16.586313222184899"/>
    <n v="127.460845353754"/>
    <n v="26.774752896914801"/>
    <n v="10.8135661099099"/>
    <n v="45.023419470223999"/>
    <n v="533.88408915846901"/>
    <n v="0"/>
    <n v="0"/>
    <n v="32.602359176180201"/>
    <n v="357.92405270375502"/>
  </r>
  <r>
    <s v="14"/>
    <x v="17"/>
    <s v="Tillverkningsindustri"/>
    <s v="2013"/>
    <x v="21"/>
    <n v="35.660454203684097"/>
    <n v="34.753932030655299"/>
    <n v="8.8966887269220596"/>
    <n v="1.2372397082646001"/>
    <n v="1.5989128992925199"/>
    <n v="166.52431885535401"/>
    <n v="2.1912774915803901"/>
    <n v="1.5270512879345399"/>
    <n v="16.005040488618501"/>
    <n v="138.859431201327"/>
    <n v="27.3288353597172"/>
    <n v="10.542107338594199"/>
    <n v="47.011329583520002"/>
    <n v="533.88408915846901"/>
    <n v="0"/>
    <n v="0"/>
    <n v="39.648808384450199"/>
    <n v="390.49617455770698"/>
  </r>
  <r>
    <s v="14"/>
    <x v="17"/>
    <s v="Tillverkningsindustri"/>
    <s v="2013"/>
    <x v="22"/>
    <n v="35.610622403875901"/>
    <n v="34.7252516788637"/>
    <n v="7.8363730136810199"/>
    <n v="1.1712621914335399"/>
    <n v="1.46793411156493"/>
    <n v="165.743586342892"/>
    <n v="2.11979675092471"/>
    <n v="1.5716763231341899"/>
    <n v="16.0620239562144"/>
    <n v="141.699042708056"/>
    <n v="27.1271810665319"/>
    <n v="10.422770590515"/>
    <n v="46.771023475831299"/>
    <n v="533.88408915846901"/>
    <n v="0"/>
    <n v="0"/>
    <n v="43.008201363595603"/>
    <n v="392.53583469070099"/>
  </r>
  <r>
    <s v="14"/>
    <x v="17"/>
    <s v="Tillverkningsindustri"/>
    <s v="2013"/>
    <x v="23"/>
    <n v="35.614548559727197"/>
    <n v="34.639085217970703"/>
    <n v="13.411961089717501"/>
    <n v="1.4500299851709"/>
    <n v="2.0471895188450402"/>
    <n v="166.82096279422899"/>
    <n v="2.87001795280454"/>
    <n v="1.4296891321526299"/>
    <n v="15.97796315712"/>
    <n v="131.05953165275099"/>
    <n v="27.403616795548"/>
    <n v="10.7588666507877"/>
    <n v="46.722839137619502"/>
    <n v="533.88408915846901"/>
    <n v="0"/>
    <n v="0"/>
    <n v="42.1769136842873"/>
    <n v="377.96816207213601"/>
  </r>
  <r>
    <s v="14"/>
    <x v="17"/>
    <s v="Tillverkningsindustri"/>
    <s v="2014"/>
    <x v="24"/>
    <n v="33.448431665400101"/>
    <n v="32.354534586234102"/>
    <n v="23.799391249701099"/>
    <n v="1.9318837872874599"/>
    <n v="3.1549563725308798"/>
    <n v="152.92361030795999"/>
    <n v="3.9208947804985801"/>
    <n v="1.2903046152518101"/>
    <n v="16.1656962264125"/>
    <n v="120.373629970404"/>
    <n v="23.707307213457501"/>
    <n v="9.8608987373604702"/>
    <n v="39.283431195705099"/>
    <n v="493.60909710390803"/>
    <n v="0"/>
    <n v="0"/>
    <n v="42.8473145906555"/>
    <n v="323.23879785810601"/>
  </r>
  <r>
    <s v="14"/>
    <x v="17"/>
    <s v="Tillverkningsindustri"/>
    <s v="2014"/>
    <x v="25"/>
    <n v="32.305656744158703"/>
    <n v="31.362841833161198"/>
    <n v="14.5848015719285"/>
    <n v="1.4759528194848801"/>
    <n v="2.07422559750432"/>
    <n v="155.76049802119701"/>
    <n v="2.4619702047045799"/>
    <n v="1.3234233370168"/>
    <n v="15.614920372804701"/>
    <n v="132.12181654166599"/>
    <n v="24.449126587356101"/>
    <n v="9.7626695286698997"/>
    <n v="41.394043905568097"/>
    <n v="493.60909710390803"/>
    <n v="0"/>
    <n v="0"/>
    <n v="51.4215203608994"/>
    <n v="356.24462376995598"/>
  </r>
  <r>
    <s v="14"/>
    <x v="17"/>
    <s v="Tillverkningsindustri"/>
    <s v="2014"/>
    <x v="26"/>
    <n v="32.743025966215399"/>
    <n v="31.848661709879"/>
    <n v="11.7839464026599"/>
    <n v="1.32651435181947"/>
    <n v="1.75817342858357"/>
    <n v="154.28037061076299"/>
    <n v="2.2219335865799201"/>
    <n v="1.3379494431730199"/>
    <n v="15.2199055263575"/>
    <n v="133.458759715513"/>
    <n v="24.081360391668799"/>
    <n v="9.5397533939499102"/>
    <n v="40.969205214281502"/>
    <n v="493.60909710390803"/>
    <n v="0"/>
    <n v="0"/>
    <n v="53.293904725855697"/>
    <n v="357.20779661836002"/>
  </r>
  <r>
    <s v="14"/>
    <x v="17"/>
    <s v="Tillverkningsindustri"/>
    <s v="2014"/>
    <x v="27"/>
    <n v="33.566270250977503"/>
    <n v="32.520620973356998"/>
    <n v="20.442032064346002"/>
    <n v="1.7959195966768999"/>
    <n v="2.71862454989961"/>
    <n v="161.443560999292"/>
    <n v="2.93840880444339"/>
    <n v="1.28379998939958"/>
    <n v="16.255872423498602"/>
    <n v="127.76772833811501"/>
    <n v="25.236111651224402"/>
    <n v="10.2252688916449"/>
    <n v="42.351817170576602"/>
    <n v="493.60909710390803"/>
    <n v="0"/>
    <n v="0"/>
    <n v="50.207089284613602"/>
    <n v="353.52338221498502"/>
  </r>
  <r>
    <s v="14"/>
    <x v="17"/>
    <s v="Tillverkningsindustri"/>
    <s v="2015"/>
    <x v="28"/>
    <n v="30.226770720546099"/>
    <n v="29.322443072196101"/>
    <n v="14.919449283713799"/>
    <n v="1.5058511616535699"/>
    <n v="2.0629992368768102"/>
    <n v="137.22951469260701"/>
    <n v="1.9687106953628399"/>
    <n v="1.0415756384458501"/>
    <n v="13.306868028874399"/>
    <n v="110.32456821949501"/>
    <n v="22.2975899291316"/>
    <n v="8.6101804744724202"/>
    <n v="38.216432460190099"/>
    <n v="447.51311187919799"/>
    <n v="0"/>
    <n v="0"/>
    <n v="46.455677339120498"/>
    <n v="321.57972968626399"/>
  </r>
  <r>
    <s v="14"/>
    <x v="17"/>
    <s v="Tillverkningsindustri"/>
    <s v="2015"/>
    <x v="29"/>
    <n v="30.848126423767098"/>
    <n v="30.006966826057699"/>
    <n v="11.359160750775899"/>
    <n v="1.3158368102672999"/>
    <n v="1.6053475396177601"/>
    <n v="141.08283271847199"/>
    <n v="1.5306609405137499"/>
    <n v="1.1190894831232401"/>
    <n v="13.5118578177169"/>
    <n v="120.64612841111899"/>
    <n v="23.128315303259299"/>
    <n v="8.7766033456766692"/>
    <n v="39.936300616443397"/>
    <n v="447.51311187919799"/>
    <n v="0"/>
    <n v="0"/>
    <n v="59.6351802463615"/>
    <n v="345.15232196645002"/>
  </r>
  <r>
    <s v="14"/>
    <x v="17"/>
    <s v="Tillverkningsindustri"/>
    <s v="2015"/>
    <x v="30"/>
    <n v="30.384207673844202"/>
    <n v="29.5826991920407"/>
    <n v="9.9723660235021292"/>
    <n v="1.19118894660455"/>
    <n v="1.3689392526476101"/>
    <n v="137.95226043013301"/>
    <n v="1.3810431145155899"/>
    <n v="1.1421385387301299"/>
    <n v="13.285837707793"/>
    <n v="122.474155406271"/>
    <n v="22.646877526895398"/>
    <n v="8.5631187541953508"/>
    <n v="39.188593364457098"/>
    <n v="447.51311187919799"/>
    <n v="0"/>
    <n v="0"/>
    <n v="70.291160276366298"/>
    <n v="343.68536438852198"/>
  </r>
  <r>
    <s v="14"/>
    <x v="17"/>
    <s v="Tillverkningsindustri"/>
    <s v="2015"/>
    <x v="31"/>
    <n v="31.382927589306899"/>
    <n v="30.476500621077999"/>
    <n v="15.3393680308152"/>
    <n v="1.51882103033889"/>
    <n v="2.0152244039224398"/>
    <n v="144.47518223864299"/>
    <n v="1.9613721563515201"/>
    <n v="1.09829437263427"/>
    <n v="13.9178391738534"/>
    <n v="117.74156232750499"/>
    <n v="23.519885408753002"/>
    <n v="9.0084212081901693"/>
    <n v="40.429949532291197"/>
    <n v="447.51311187919799"/>
    <n v="0"/>
    <n v="0"/>
    <n v="63.205451758877103"/>
    <n v="342.73635884087099"/>
  </r>
  <r>
    <s v="14"/>
    <x v="17"/>
    <s v="Tillverkningsindustri"/>
    <s v="2016"/>
    <x v="32"/>
    <n v="29.441229821842001"/>
    <n v="28.424012396293602"/>
    <n v="25.391363119157901"/>
    <n v="1.9660346273501299"/>
    <n v="3.02175488450851"/>
    <n v="132.217858881838"/>
    <n v="2.0582325435023399"/>
    <n v="1.28527652325787"/>
    <n v="15.0864905763365"/>
    <n v="114.020301690021"/>
    <n v="22.313778130787998"/>
    <n v="8.6386492038438494"/>
    <n v="38.067340214933097"/>
    <n v="411.60911253435"/>
    <n v="0"/>
    <n v="0"/>
    <n v="82.143548030198602"/>
    <n v="307.65291475667101"/>
  </r>
  <r>
    <s v="14"/>
    <x v="17"/>
    <s v="Tillverkningsindustri"/>
    <s v="2016"/>
    <x v="33"/>
    <n v="30.2860006324788"/>
    <n v="29.445400278534098"/>
    <n v="13.9709000190055"/>
    <n v="1.4338573743993901"/>
    <n v="1.7506798998048501"/>
    <n v="137.94439371813101"/>
    <n v="1.46836060505883"/>
    <n v="1.3541156323139201"/>
    <n v="14.0946286018573"/>
    <n v="125.15574990383701"/>
    <n v="23.586911742967601"/>
    <n v="8.8170192277800705"/>
    <n v="40.879116961569402"/>
    <n v="411.60911253435"/>
    <n v="0"/>
    <n v="0"/>
    <n v="94.191843554168301"/>
    <n v="341.05527702236498"/>
  </r>
  <r>
    <s v="14"/>
    <x v="17"/>
    <s v="Tillverkningsindustri"/>
    <s v="2016"/>
    <x v="34"/>
    <n v="30.480618479683201"/>
    <n v="29.679116278660501"/>
    <n v="11.038742713521099"/>
    <n v="1.31748780876019"/>
    <n v="1.45567211310204"/>
    <n v="139.48000041653"/>
    <n v="1.35167549584262"/>
    <n v="1.36211327113908"/>
    <n v="13.885407669155301"/>
    <n v="127.785842447295"/>
    <n v="23.8912321230133"/>
    <n v="8.8635225512923093"/>
    <n v="41.546388111662303"/>
    <n v="411.60911253435"/>
    <n v="0"/>
    <n v="0"/>
    <n v="92.171121918514402"/>
    <n v="349.21133440989598"/>
  </r>
  <r>
    <s v="14"/>
    <x v="17"/>
    <s v="Tillverkningsindustri"/>
    <s v="2016"/>
    <x v="35"/>
    <n v="31.333689437237801"/>
    <n v="30.3835205982109"/>
    <n v="20.510144532089399"/>
    <n v="1.7783800064525399"/>
    <n v="2.4031794565178299"/>
    <n v="144.27621467353401"/>
    <n v="1.9040077446161601"/>
    <n v="1.29142775676345"/>
    <n v="14.862323623498799"/>
    <n v="121.58252942895599"/>
    <n v="24.584997573866801"/>
    <n v="9.2715131563125102"/>
    <n v="42.3869431080346"/>
    <n v="411.60911253435"/>
    <n v="0"/>
    <n v="0"/>
    <n v="98.517179080851406"/>
    <n v="344.36119060077698"/>
  </r>
  <r>
    <s v="14"/>
    <x v="17"/>
    <s v="Tillverkningsindustri"/>
    <s v="2017"/>
    <x v="36"/>
    <n v="28.3115764128401"/>
    <n v="27.437903139371301"/>
    <n v="19.638095315387002"/>
    <n v="1.71322449083679"/>
    <n v="2.3331132171135902"/>
    <n v="117.03498431630899"/>
    <n v="1.60268799164819"/>
    <n v="1.00249805142098"/>
    <n v="12.478076731960099"/>
    <n v="98.3293406479212"/>
    <n v="21.419747318066101"/>
    <n v="8.0035258220420609"/>
    <n v="36.994418042908997"/>
    <n v="354.341613317851"/>
    <n v="0"/>
    <n v="0"/>
    <n v="82.9957784803766"/>
    <n v="299.70093803979103"/>
  </r>
  <r>
    <s v="14"/>
    <x v="17"/>
    <s v="Tillverkningsindustri"/>
    <s v="2017"/>
    <x v="37"/>
    <n v="29.0966984514336"/>
    <n v="28.335712018294998"/>
    <n v="12.0472861524847"/>
    <n v="1.37816001979602"/>
    <n v="1.47972909195574"/>
    <n v="121.711522984475"/>
    <n v="1.1186108669163299"/>
    <n v="1.03436947441339"/>
    <n v="12.028910811504"/>
    <n v="107.954297475685"/>
    <n v="22.667510335674599"/>
    <n v="8.2148607964596696"/>
    <n v="39.638050788009203"/>
    <n v="354.341613317851"/>
    <n v="0"/>
    <n v="0"/>
    <n v="89.927372594284606"/>
    <n v="330.62282183306098"/>
  </r>
  <r>
    <s v="14"/>
    <x v="17"/>
    <s v="Tillverkningsindustri"/>
    <s v="2017"/>
    <x v="38"/>
    <n v="29.327841723215698"/>
    <n v="28.5986501700948"/>
    <n v="10.350440686980701"/>
    <n v="1.2791832777050101"/>
    <n v="1.2809418289727501"/>
    <n v="120.90244471179"/>
    <n v="1.20062648417593"/>
    <n v="1.0444893184867099"/>
    <n v="11.8197938110448"/>
    <n v="109.155434703789"/>
    <n v="22.483694987667899"/>
    <n v="8.1281506232257303"/>
    <n v="39.372556576389897"/>
    <n v="354.341613317851"/>
    <n v="0"/>
    <n v="0"/>
    <n v="92.996149705039898"/>
    <n v="331.12066079504098"/>
  </r>
  <r>
    <s v="14"/>
    <x v="17"/>
    <s v="Tillverkningsindustri"/>
    <s v="2017"/>
    <x v="39"/>
    <n v="29.3514433349733"/>
    <n v="28.509706130558101"/>
    <n v="18.012077631318"/>
    <n v="1.62516779613915"/>
    <n v="2.0259330400148898"/>
    <n v="122.735857561955"/>
    <n v="1.5842412541627899"/>
    <n v="1.01238926554749"/>
    <n v="12.501937616881399"/>
    <n v="103.161069804253"/>
    <n v="22.618258308023201"/>
    <n v="8.3239899029601396"/>
    <n v="39.286692291943098"/>
    <n v="354.341613317851"/>
    <n v="0"/>
    <n v="0"/>
    <n v="101.96471488080201"/>
    <n v="320.60236627268898"/>
  </r>
  <r>
    <s v="14"/>
    <x v="17"/>
    <s v="Tillverkningsindustri"/>
    <s v="2018"/>
    <x v="40"/>
    <n v="26.5177099317415"/>
    <n v="25.6055100814634"/>
    <n v="23.9974126865309"/>
    <n v="1.9497725445141101"/>
    <n v="3.0054583100949901"/>
    <n v="107.360883958804"/>
    <n v="2.0025583265698002"/>
    <n v="1.0079190046182001"/>
    <n v="12.6603072299609"/>
    <n v="92.4828231607448"/>
    <n v="21.689520968763599"/>
    <n v="7.9520334030497501"/>
    <n v="37.565974677529702"/>
    <n v="311.35729329918399"/>
    <n v="0"/>
    <n v="0"/>
    <n v="85.466157745750095"/>
    <n v="281.28197403162198"/>
  </r>
  <r>
    <s v="14"/>
    <x v="17"/>
    <s v="Tillverkningsindustri"/>
    <s v="2018"/>
    <x v="41"/>
    <n v="27.609037781643998"/>
    <n v="26.875851920512702"/>
    <n v="12.8841621189816"/>
    <n v="1.43097371132843"/>
    <n v="1.5221619403566899"/>
    <n v="112.578693394778"/>
    <n v="1.1750631960599101"/>
    <n v="1.00566423146627"/>
    <n v="11.4109005551467"/>
    <n v="100.891620421963"/>
    <n v="23.382836402835501"/>
    <n v="8.1671185668011095"/>
    <n v="41.274150998257099"/>
    <n v="311.35729329918399"/>
    <n v="0"/>
    <n v="0"/>
    <n v="104.687412200959"/>
    <n v="319.76674518144"/>
  </r>
  <r>
    <s v="14"/>
    <x v="17"/>
    <s v="Tillverkningsindustri"/>
    <s v="2018"/>
    <x v="42"/>
    <n v="27.981381480665402"/>
    <n v="27.273732552126901"/>
    <n v="10.6658132283653"/>
    <n v="1.35242326293576"/>
    <n v="1.3535525200487799"/>
    <n v="112.452775083158"/>
    <n v="1.2573135778256499"/>
    <n v="1.0407953337684499"/>
    <n v="11.4185360764516"/>
    <n v="104.011777855285"/>
    <n v="23.316074540182498"/>
    <n v="8.1278914697810496"/>
    <n v="41.201717551966901"/>
    <n v="311.35729329918399"/>
    <n v="0"/>
    <n v="0"/>
    <n v="96.966011082264899"/>
    <n v="322.96778994157398"/>
  </r>
  <r>
    <s v="14"/>
    <x v="17"/>
    <s v="Tillverkningsindustri"/>
    <s v="2018"/>
    <x v="43"/>
    <n v="28.036311471811398"/>
    <n v="27.234909090769499"/>
    <n v="17.048881529991501"/>
    <n v="1.63009245475749"/>
    <n v="2.0739495439954601"/>
    <n v="112.215878916322"/>
    <n v="1.7864509267461399"/>
    <n v="1.0121083618193101"/>
    <n v="11.823491194214601"/>
    <n v="97.367328963000304"/>
    <n v="22.8898963262154"/>
    <n v="8.1505641882797892"/>
    <n v="40.1113689683472"/>
    <n v="311.35729329918399"/>
    <n v="0"/>
    <n v="0"/>
    <n v="100.873032384905"/>
    <n v="305.87147321145602"/>
  </r>
  <r>
    <s v="14"/>
    <x v="17"/>
    <s v="Tillverkningsindustri"/>
    <s v="2019"/>
    <x v="44"/>
    <n v="26.269861305936601"/>
    <n v="25.516768608641801"/>
    <n v="19.249619338962798"/>
    <n v="1.76882866114381"/>
    <n v="2.3109183778224098"/>
    <n v="96.652921543360094"/>
    <n v="1.67296234173912"/>
    <n v="0.94964565819039604"/>
    <n v="11.476247239630901"/>
    <n v="88.725266038639404"/>
    <n v="20.7668240981717"/>
    <n v="7.5227171030611304"/>
    <n v="36.1401478517177"/>
    <n v="219.647387512629"/>
    <n v="0"/>
    <n v="0"/>
    <n v="84.185445286072095"/>
    <n v="291.995927160468"/>
  </r>
  <r>
    <s v="14"/>
    <x v="17"/>
    <s v="Tillverkningsindustri"/>
    <s v="2019"/>
    <x v="45"/>
    <n v="27.9281621356496"/>
    <n v="27.2530160309114"/>
    <n v="13.921133730481699"/>
    <n v="1.54961718539732"/>
    <n v="1.6017915391165001"/>
    <n v="102.98663976861501"/>
    <n v="1.00361868525892"/>
    <n v="0.98910448702433795"/>
    <n v="11.357372159822299"/>
    <n v="99.088922806263895"/>
    <n v="22.635734785673002"/>
    <n v="7.8604785460015902"/>
    <n v="39.979962433558299"/>
    <n v="219.647387512629"/>
    <n v="0"/>
    <n v="0"/>
    <n v="103.09245099020799"/>
    <n v="331.80963290168899"/>
  </r>
  <r>
    <s v="14"/>
    <x v="17"/>
    <s v="Tillverkningsindustri"/>
    <s v="2019"/>
    <x v="46"/>
    <n v="28.4998068424606"/>
    <n v="27.8496794255752"/>
    <n v="11.761148608875599"/>
    <n v="1.47141396361202"/>
    <n v="1.4484046076982999"/>
    <n v="102.830182862024"/>
    <n v="1.10221121282796"/>
    <n v="1.0201734988744"/>
    <n v="11.3530639885296"/>
    <n v="102.240641913362"/>
    <n v="22.550644522505799"/>
    <n v="7.8064112139255002"/>
    <n v="39.888654406459601"/>
    <n v="219.647387512629"/>
    <n v="0"/>
    <n v="0"/>
    <n v="95.454573854912894"/>
    <n v="334.88767675406899"/>
  </r>
  <r>
    <s v="14"/>
    <x v="17"/>
    <s v="Tillverkningsindustri"/>
    <s v="2019"/>
    <x v="47"/>
    <n v="27.790807106624801"/>
    <n v="27.060884140455698"/>
    <n v="17.499626589153401"/>
    <n v="1.7106902134571"/>
    <n v="2.03366686036542"/>
    <n v="102.23736707688801"/>
    <n v="1.5778762507138999"/>
    <n v="0.98509978872738901"/>
    <n v="11.6477157892768"/>
    <n v="95.094162318918904"/>
    <n v="22.175335837557"/>
    <n v="7.8655254019379397"/>
    <n v="38.869395218412798"/>
    <n v="219.647387512629"/>
    <n v="0"/>
    <n v="0"/>
    <n v="99.267165679785407"/>
    <n v="317.51238303715598"/>
  </r>
  <r>
    <s v="14"/>
    <x v="17"/>
    <s v="Tillverkningsindustri"/>
    <s v="2020"/>
    <x v="48"/>
    <n v="26.555786571740601"/>
    <n v="25.8787036262217"/>
    <n v="19.239862889663701"/>
    <n v="1.7638875575190101"/>
    <n v="2.2357783904766699"/>
    <n v="92.343716310058198"/>
    <n v="1.57342000880813"/>
    <n v="1.04475819681263"/>
    <n v="11.4246496401115"/>
    <n v="90.449890882270694"/>
    <n v="21.012275995816498"/>
    <n v="7.36726811894638"/>
    <n v="36.9094182899752"/>
    <n v="147.05094784295201"/>
    <n v="0"/>
    <n v="0"/>
    <n v="108.406597997508"/>
    <n v="295.46391887174099"/>
  </r>
  <r>
    <s v="14"/>
    <x v="17"/>
    <s v="Tillverkningsindustri"/>
    <s v="2020"/>
    <x v="49"/>
    <n v="25.815733274234798"/>
    <n v="25.2243011522086"/>
    <n v="14.4134105488915"/>
    <n v="1.5038657880614501"/>
    <n v="1.6377407266751101"/>
    <n v="88.760063878624393"/>
    <n v="1.10085236402812"/>
    <n v="1.0139735988915599"/>
    <n v="10.6425273365353"/>
    <n v="91.055851135707499"/>
    <n v="20.5621719558624"/>
    <n v="7.0670760188451904"/>
    <n v="36.395682041494801"/>
    <n v="147.05094784295201"/>
    <n v="0"/>
    <n v="0"/>
    <n v="107.77274281566"/>
    <n v="296.97835664570499"/>
  </r>
  <r>
    <s v="14"/>
    <x v="17"/>
    <s v="Tillverkningsindustri"/>
    <s v="2020"/>
    <x v="50"/>
    <n v="27.156893674070901"/>
    <n v="26.578004962864998"/>
    <n v="12.607340198535001"/>
    <n v="1.47248201643153"/>
    <n v="1.4867867503080101"/>
    <n v="92.453548208415697"/>
    <n v="1.09407154973164"/>
    <n v="1.0997277546209401"/>
    <n v="11.2003915770969"/>
    <n v="99.8655665103133"/>
    <n v="21.472263749153999"/>
    <n v="7.2851799439005198"/>
    <n v="38.163101965959697"/>
    <n v="147.05094784295201"/>
    <n v="0"/>
    <n v="0"/>
    <n v="107.84312091247"/>
    <n v="316.97757184584202"/>
  </r>
  <r>
    <s v="14"/>
    <x v="17"/>
    <s v="Tillverkningsindustri"/>
    <s v="2020"/>
    <x v="51"/>
    <n v="28.293850015705502"/>
    <n v="27.622087521876502"/>
    <n v="15.9694775838253"/>
    <n v="1.7630635452755501"/>
    <n v="2.0535609459995601"/>
    <n v="97.781544684314895"/>
    <n v="1.6011610911643099"/>
    <n v="1.0446535612708601"/>
    <n v="11.4254351772709"/>
    <n v="92.425044768959495"/>
    <n v="22.3758220825584"/>
    <n v="7.7133152984677897"/>
    <n v="39.512338058919802"/>
    <n v="147.05094784295201"/>
    <n v="0"/>
    <n v="0"/>
    <n v="86.509821032499701"/>
    <n v="315.62577567056798"/>
  </r>
  <r>
    <s v="14"/>
    <x v="17"/>
    <s v="Tillverkningsindustri"/>
    <s v="2021"/>
    <x v="52"/>
    <n v="26.930154125674299"/>
    <n v="26.2399960421854"/>
    <n v="20.624063851944499"/>
    <n v="1.89717022192444"/>
    <n v="2.3046176015201598"/>
    <n v="85.852669115064103"/>
    <n v="1.6507116523487499"/>
    <n v="0.98144383594460904"/>
    <n v="10.912904182650299"/>
    <n v="81.545567910315"/>
    <n v="19.905852601537202"/>
    <n v="6.9924333140873998"/>
    <n v="34.890935973549503"/>
    <n v="122.878681836401"/>
    <n v="0"/>
    <n v="0"/>
    <n v="103.400252272938"/>
    <n v="295.99221751679801"/>
  </r>
  <r>
    <s v="14"/>
    <x v="17"/>
    <s v="Tillverkningsindustri"/>
    <s v="2021"/>
    <x v="53"/>
    <n v="29.071278816041701"/>
    <n v="28.4519383589227"/>
    <n v="13.8889799644038"/>
    <n v="1.70518099745254"/>
    <n v="1.59245753420311"/>
    <n v="92.372978177568001"/>
    <n v="1.04388170392792"/>
    <n v="1.04504346962991"/>
    <n v="10.8823762021359"/>
    <n v="93.057198575861705"/>
    <n v="22.024783723021599"/>
    <n v="7.3718074814201202"/>
    <n v="39.228502170247801"/>
    <n v="122.878681836401"/>
    <n v="0"/>
    <n v="0"/>
    <n v="105.336508841048"/>
    <n v="342.91201878057001"/>
  </r>
  <r>
    <s v="14"/>
    <x v="17"/>
    <s v="Tillverkningsindustri"/>
    <s v="2021"/>
    <x v="54"/>
    <n v="29.3123620023912"/>
    <n v="28.753712396163198"/>
    <n v="12.0664073765772"/>
    <n v="1.5105064890400499"/>
    <n v="1.26738231414423"/>
    <n v="89.722527860147807"/>
    <n v="1.1320134391114201"/>
    <n v="1.1131692394542101"/>
    <n v="10.711115394316501"/>
    <n v="97.590076567902102"/>
    <n v="21.2998331092545"/>
    <n v="7.1040515252058896"/>
    <n v="38.024771349817499"/>
    <n v="122.878681836401"/>
    <n v="0"/>
    <n v="0"/>
    <n v="124.420190066142"/>
    <n v="339.47562229329299"/>
  </r>
  <r>
    <s v="14"/>
    <x v="17"/>
    <s v="Tillverkningsindustri"/>
    <s v="2021"/>
    <x v="55"/>
    <n v="28.465075717741001"/>
    <n v="27.790813827490801"/>
    <n v="19.7642919337869"/>
    <n v="1.8592459007522999"/>
    <n v="2.0958230255174199"/>
    <n v="90.471330869455699"/>
    <n v="1.6249502086902301"/>
    <n v="1.09877303007451"/>
    <n v="11.4066291088171"/>
    <n v="90.401730836336299"/>
    <n v="21.1449089047283"/>
    <n v="7.2846575784231904"/>
    <n v="37.297423372546"/>
    <n v="122.878681836401"/>
    <n v="0"/>
    <n v="0"/>
    <n v="125.10492040857299"/>
    <n v="320.85049598685401"/>
  </r>
  <r>
    <s v="14"/>
    <x v="17"/>
    <s v="Tillverkningsindustri"/>
    <s v="2022"/>
    <x v="56"/>
    <n v="24.4304178271945"/>
    <n v="23.826569434925201"/>
    <n v="17.819780045110601"/>
    <n v="1.63543485188823"/>
    <n v="1.8587347313918801"/>
    <n v="77.987437665336699"/>
    <n v="1.2777202818001101"/>
    <n v="0.90883603893187004"/>
    <n v="9.8781934249294405"/>
    <n v="77.649047531328804"/>
    <n v="18.5576816799956"/>
    <n v="6.5430084141068798"/>
    <n v="32.5548386609237"/>
    <n v="122.878681836401"/>
    <n v="0"/>
    <n v="0"/>
    <n v="113.12645023013199"/>
    <n v="278.79610021181202"/>
  </r>
  <r>
    <s v="14"/>
    <x v="17"/>
    <s v="Tillverkningsindustri"/>
    <s v="2022"/>
    <x v="57"/>
    <n v="24.255722547066899"/>
    <n v="23.660154138417798"/>
    <n v="18.878449915283898"/>
    <n v="1.6051381941814999"/>
    <n v="1.84975725539625"/>
    <n v="77.125175902394304"/>
    <n v="1.1070837343718101"/>
    <n v="0.97634751750256099"/>
    <n v="10.329749646130701"/>
    <n v="83.7324445927336"/>
    <n v="18.397987554803802"/>
    <n v="6.4721482339538499"/>
    <n v="32.302195184744299"/>
    <n v="122.878681836401"/>
    <n v="0"/>
    <n v="0"/>
    <n v="133.11393014576501"/>
    <n v="282.72559286676199"/>
  </r>
  <r>
    <s v="14"/>
    <x v="17"/>
    <s v="Tillverkningsindustri"/>
    <s v="2022"/>
    <x v="58"/>
    <n v="24.8173474354533"/>
    <n v="24.273742062418702"/>
    <n v="16.039287056693599"/>
    <n v="1.44450783476193"/>
    <n v="1.51418617081412"/>
    <n v="76.431086240705696"/>
    <n v="1.1487271418453699"/>
    <n v="1.0247716154217601"/>
    <n v="10.0822299587938"/>
    <n v="86.989785504477595"/>
    <n v="18.284645996996002"/>
    <n v="6.4019108227154398"/>
    <n v="32.201288300924801"/>
    <n v="122.878681836401"/>
    <n v="0"/>
    <n v="0"/>
    <n v="137.84120954256699"/>
    <n v="285.73209544681902"/>
  </r>
  <r>
    <s v="14"/>
    <x v="17"/>
    <s v="Tillverkningsindustri"/>
    <s v="2022"/>
    <x v="59"/>
    <n v="25.400815965639399"/>
    <n v="24.7659605213424"/>
    <n v="20.0009392581591"/>
    <n v="1.7303231262662"/>
    <n v="2.0680797070185002"/>
    <n v="80.943148498707899"/>
    <n v="1.5646053426236499"/>
    <n v="1.0364225458084999"/>
    <n v="10.791881870563801"/>
    <n v="84.635360472853193"/>
    <n v="19.067862997590101"/>
    <n v="6.7483173913327299"/>
    <n v="33.387935512082002"/>
    <n v="122.878681836401"/>
    <n v="0"/>
    <n v="0"/>
    <n v="126.449654453362"/>
    <n v="287.62068013504899"/>
  </r>
  <r>
    <s v="14"/>
    <x v="17"/>
    <s v="Tillverkningsindustri"/>
    <s v="2023"/>
    <x v="60"/>
    <n v="27.435496094311301"/>
    <n v="26.814585677137"/>
    <n v="19.582963762392001"/>
    <n v="1.6759276650978201"/>
    <n v="1.9657471564415401"/>
    <n v="81.851600840654001"/>
    <n v="3.4009185201600798"/>
    <n v="0.985028826172483"/>
    <n v="10.1927701070928"/>
    <n v="79.347567056970604"/>
    <n v="18.678226488045599"/>
    <n v="6.8885830067920004"/>
    <n v="32.380805391485197"/>
    <n v="126.336890375088"/>
    <n v="0"/>
    <n v="0"/>
    <n v="123.24463306918599"/>
    <n v="274.99876516741301"/>
  </r>
  <r>
    <s v="15"/>
    <x v="18"/>
    <s v="El, gas och värmeverk samt vatten, avlopp och avfall"/>
    <s v="2008"/>
    <x v="0"/>
    <n v="3306.3566012983702"/>
    <n v="2609.7455180969"/>
    <n v="4525.4157316661704"/>
    <n v="494.68209255773598"/>
    <n v="19382.240867617402"/>
    <n v="4394.5100781664496"/>
    <n v="1882.85035139145"/>
    <n v="319.84236233318302"/>
    <n v="2114.83757785646"/>
    <n v="2361.2809330906198"/>
    <n v="833.61309660541804"/>
    <n v="644.13722856830896"/>
    <n v="914.69061746197895"/>
    <n v="15494.939313298"/>
    <n v="2457.5124999999998"/>
    <n v="4865.1325670921997"/>
    <n v="311.89058176725001"/>
    <n v="717.25249174945998"/>
  </r>
  <r>
    <s v="15"/>
    <x v="18"/>
    <s v="El, gas och värmeverk samt vatten, avlopp och avfall"/>
    <s v="2008"/>
    <x v="1"/>
    <n v="2158.90196797618"/>
    <n v="1511.2660228121199"/>
    <n v="2363.7012747189701"/>
    <n v="344.22668345710002"/>
    <n v="19057.0817738406"/>
    <n v="2345.4447119281599"/>
    <n v="832.96872771996402"/>
    <n v="275.54097597128401"/>
    <n v="1484.9972795756401"/>
    <n v="1241.9167339867199"/>
    <n v="415.97608361168199"/>
    <n v="315.79425247868699"/>
    <n v="467.22017191160899"/>
    <n v="15494.939313298"/>
    <n v="2457.5124999999998"/>
    <n v="4865.1325670921997"/>
    <n v="328.93430011777701"/>
    <n v="786.43420166388501"/>
  </r>
  <r>
    <s v="15"/>
    <x v="18"/>
    <s v="El, gas och värmeverk samt vatten, avlopp och avfall"/>
    <s v="2008"/>
    <x v="2"/>
    <n v="1834.6500355568701"/>
    <n v="1204.07311866295"/>
    <n v="1503.1802721864101"/>
    <n v="291.053396492746"/>
    <n v="18951.077944391101"/>
    <n v="1664.22320760773"/>
    <n v="577.43299014037996"/>
    <n v="260.55441735821199"/>
    <n v="1284.01083765715"/>
    <n v="916.273533164382"/>
    <n v="267.57242615983102"/>
    <n v="200.35381309983899"/>
    <n v="308.43229437572001"/>
    <n v="15494.939313298"/>
    <n v="2457.5124999999998"/>
    <n v="4865.1325670921997"/>
    <n v="331.829026349694"/>
    <n v="770.98525577114901"/>
  </r>
  <r>
    <s v="15"/>
    <x v="18"/>
    <s v="El, gas och värmeverk samt vatten, avlopp och avfall"/>
    <s v="2008"/>
    <x v="3"/>
    <n v="3173.4602304118298"/>
    <n v="2479.2775255791998"/>
    <n v="4269.9113999249503"/>
    <n v="491.07354718354901"/>
    <n v="19329.665373164298"/>
    <n v="4223.6895185771"/>
    <n v="1856.3611437070099"/>
    <n v="315.94380692962602"/>
    <n v="2012.7993468417001"/>
    <n v="2182.66817186457"/>
    <n v="779.48031248996404"/>
    <n v="602.59267582913105"/>
    <n v="861.87945332892104"/>
    <n v="15494.939313298"/>
    <n v="2457.5124999999998"/>
    <n v="4865.1325670921997"/>
    <n v="329.47385935437302"/>
    <n v="763.46654820611104"/>
  </r>
  <r>
    <s v="15"/>
    <x v="18"/>
    <s v="El, gas och värmeverk samt vatten, avlopp och avfall"/>
    <s v="2009"/>
    <x v="4"/>
    <n v="3624.62713720693"/>
    <n v="2942.1179808992401"/>
    <n v="5318.2829013210503"/>
    <n v="512.22232452694095"/>
    <n v="18527.434804119599"/>
    <n v="5363.0541647022901"/>
    <n v="2373.0144315471698"/>
    <n v="360.064899657561"/>
    <n v="2258.56811758601"/>
    <n v="3009.7810771345098"/>
    <n v="938.55192180103904"/>
    <n v="713.05078894197004"/>
    <n v="1039.2122534026601"/>
    <n v="21468.6214595651"/>
    <n v="1346.9037499999999"/>
    <n v="5186.5405831333201"/>
    <n v="385.07947805885902"/>
    <n v="733.31623685889394"/>
  </r>
  <r>
    <s v="15"/>
    <x v="18"/>
    <s v="El, gas och värmeverk samt vatten, avlopp och avfall"/>
    <s v="2009"/>
    <x v="5"/>
    <n v="2092.7324100668302"/>
    <n v="1462.3136325143601"/>
    <n v="2467.2741400517202"/>
    <n v="363.974564516312"/>
    <n v="18070.123291533899"/>
    <n v="2443.1394684925099"/>
    <n v="859.40719416490504"/>
    <n v="299.78234491427497"/>
    <n v="1478.6174283380001"/>
    <n v="1291.25865036"/>
    <n v="422.29382282880903"/>
    <n v="317.05076697320999"/>
    <n v="471.850364216956"/>
    <n v="21468.6214595651"/>
    <n v="1346.9037499999999"/>
    <n v="5186.5405831333201"/>
    <n v="389.07986689593997"/>
    <n v="794.96964333776702"/>
  </r>
  <r>
    <s v="15"/>
    <x v="18"/>
    <s v="El, gas och värmeverk samt vatten, avlopp och avfall"/>
    <s v="2009"/>
    <x v="6"/>
    <n v="1535.20655129803"/>
    <n v="930.242237101912"/>
    <n v="1486.3220567580199"/>
    <n v="281.63979498631898"/>
    <n v="17940.275097573001"/>
    <n v="1558.8081491799201"/>
    <n v="433.631448302644"/>
    <n v="280.27870218541801"/>
    <n v="1203.00019080225"/>
    <n v="895.09739365501002"/>
    <n v="236.10520543354701"/>
    <n v="170.54648347251299"/>
    <n v="275.32106760923898"/>
    <n v="21468.6214595651"/>
    <n v="1346.9037499999999"/>
    <n v="5186.5405831333201"/>
    <n v="387.99769747224002"/>
    <n v="800.24097443363905"/>
  </r>
  <r>
    <s v="15"/>
    <x v="18"/>
    <s v="El, gas och värmeverk samt vatten, avlopp och avfall"/>
    <s v="2009"/>
    <x v="7"/>
    <n v="3474.6910974877901"/>
    <n v="2797.1843923699398"/>
    <n v="4640.1589355819196"/>
    <n v="509.55726930171801"/>
    <n v="18373.998677149801"/>
    <n v="4517.0510501993404"/>
    <n v="1763.9544587431601"/>
    <n v="344.65968441538598"/>
    <n v="1996.7649760818999"/>
    <n v="2401.9625997644198"/>
    <n v="807.31738805940302"/>
    <n v="613.04070256570606"/>
    <n v="891.85997742861196"/>
    <n v="21468.6214595651"/>
    <n v="1346.9037499999999"/>
    <n v="5186.5405831333201"/>
    <n v="388.97780147449203"/>
    <n v="785.18689779857402"/>
  </r>
  <r>
    <s v="15"/>
    <x v="18"/>
    <s v="El, gas och värmeverk samt vatten, avlopp och avfall"/>
    <s v="2010"/>
    <x v="8"/>
    <n v="4966.8258754325798"/>
    <n v="4294.2955647292501"/>
    <n v="6107.4492223371399"/>
    <n v="569.23699057786996"/>
    <n v="17458.367918727399"/>
    <n v="6573.5020394680096"/>
    <n v="3049.8582206051301"/>
    <n v="385.08327839874698"/>
    <n v="2489.8407634309501"/>
    <n v="3570.8183548990801"/>
    <n v="1027.61903591282"/>
    <n v="769.78154754830905"/>
    <n v="1106.0532071764001"/>
    <n v="26768.826290056"/>
    <n v="171.51412500000001"/>
    <n v="5907.8660607745296"/>
    <n v="382.61289788606803"/>
    <n v="780.31035053341895"/>
  </r>
  <r>
    <s v="15"/>
    <x v="18"/>
    <s v="El, gas och värmeverk samt vatten, avlopp och avfall"/>
    <s v="2010"/>
    <x v="9"/>
    <n v="2516.2020864341298"/>
    <n v="1907.81359536376"/>
    <n v="2873.8759611468799"/>
    <n v="383.21765897119701"/>
    <n v="16928.128748827799"/>
    <n v="2800.82023098124"/>
    <n v="922.34769332678695"/>
    <n v="306.87466059144901"/>
    <n v="1550.3165167065199"/>
    <n v="1514.7758249160499"/>
    <n v="460.63156251781197"/>
    <n v="342.728845202358"/>
    <n v="491.88019646766099"/>
    <n v="26768.826290056"/>
    <n v="171.51412500000001"/>
    <n v="5907.8660607745296"/>
    <n v="387.85546987397402"/>
    <n v="838.40329640295897"/>
  </r>
  <r>
    <s v="15"/>
    <x v="18"/>
    <s v="El, gas och värmeverk samt vatten, avlopp och avfall"/>
    <s v="2010"/>
    <x v="10"/>
    <n v="1584.21657083222"/>
    <n v="1006.95080015397"/>
    <n v="1710.2996636530399"/>
    <n v="282.42560205081702"/>
    <n v="16770.5278449625"/>
    <n v="1718.9904075669999"/>
    <n v="440.24083510457399"/>
    <n v="281.317254238629"/>
    <n v="1240.6076589817601"/>
    <n v="994.98212560487298"/>
    <n v="245.99387526556299"/>
    <n v="175.29307739820001"/>
    <n v="275.05508476547402"/>
    <n v="26768.826290056"/>
    <n v="171.51412500000001"/>
    <n v="5907.8660607745296"/>
    <n v="389.04617012119598"/>
    <n v="853.42607715125598"/>
  </r>
  <r>
    <s v="15"/>
    <x v="18"/>
    <s v="El, gas och värmeverk samt vatten, avlopp och avfall"/>
    <s v="2010"/>
    <x v="11"/>
    <n v="4124.65191155496"/>
    <n v="3467.8584001062"/>
    <n v="5366.6256246619696"/>
    <n v="527.16409769841505"/>
    <n v="17294.529252958699"/>
    <n v="5511.32220704878"/>
    <n v="2295.8337419465602"/>
    <n v="362.07263784995502"/>
    <n v="2201.7958419991501"/>
    <n v="2893.0126355170401"/>
    <n v="871.15189454351901"/>
    <n v="648.72995195155897"/>
    <n v="935.62278847962205"/>
    <n v="26768.826290056"/>
    <n v="171.51412500000001"/>
    <n v="5907.8660607745296"/>
    <n v="391.22682889911101"/>
    <n v="856.76403137525597"/>
  </r>
  <r>
    <s v="15"/>
    <x v="18"/>
    <s v="El, gas och värmeverk samt vatten, avlopp och avfall"/>
    <s v="2011"/>
    <x v="12"/>
    <n v="4313.8838172928199"/>
    <n v="3676.93822721485"/>
    <n v="5804.6970902347102"/>
    <n v="563.49030690601501"/>
    <n v="16240.240933335101"/>
    <n v="5849.6559428954997"/>
    <n v="2326.4922387623501"/>
    <n v="396.10264161120398"/>
    <n v="2412.6462355205499"/>
    <n v="3131.78743141718"/>
    <n v="834.64249963580301"/>
    <n v="649.32431605992201"/>
    <n v="938.81392461872895"/>
    <n v="26397.628543967101"/>
    <n v="155.49412499999599"/>
    <n v="6340.7899455303204"/>
    <n v="331.94861000792201"/>
    <n v="844.26511224191995"/>
  </r>
  <r>
    <s v="15"/>
    <x v="18"/>
    <s v="El, gas och värmeverk samt vatten, avlopp och avfall"/>
    <s v="2011"/>
    <x v="13"/>
    <n v="2189.67090138404"/>
    <n v="1618.0457297937"/>
    <n v="2681.59968634914"/>
    <n v="365.29964834440398"/>
    <n v="15783.1018630205"/>
    <n v="2581.1713711305401"/>
    <n v="774.01176369861105"/>
    <n v="325.574954803298"/>
    <n v="1565.02940452862"/>
    <n v="1436.1556442503399"/>
    <n v="378.76728642608902"/>
    <n v="287.20856994876999"/>
    <n v="433.976377107269"/>
    <n v="26397.628543967101"/>
    <n v="155.49412499999599"/>
    <n v="6340.7899455303204"/>
    <n v="335.558301925016"/>
    <n v="910.31489007505195"/>
  </r>
  <r>
    <s v="15"/>
    <x v="18"/>
    <s v="El, gas och värmeverk samt vatten, avlopp och avfall"/>
    <s v="2011"/>
    <x v="14"/>
    <n v="1528.5420975936199"/>
    <n v="982.41270064985804"/>
    <n v="1562.4683394195999"/>
    <n v="285.42010220191702"/>
    <n v="15628.5413302055"/>
    <n v="1579.3760037886"/>
    <n v="392.84508763492698"/>
    <n v="302.38797941396803"/>
    <n v="1263.4064394102199"/>
    <n v="916.89485879275003"/>
    <n v="207.86466265788101"/>
    <n v="149.72792348500599"/>
    <n v="252.292077304636"/>
    <n v="26397.628543967101"/>
    <n v="155.49412499999599"/>
    <n v="6340.7899455303204"/>
    <n v="337.541934012068"/>
    <n v="913.94450388214796"/>
  </r>
  <r>
    <s v="15"/>
    <x v="18"/>
    <s v="El, gas och värmeverk samt vatten, avlopp och avfall"/>
    <s v="2011"/>
    <x v="15"/>
    <n v="2782.6542875344198"/>
    <n v="2178.22423680257"/>
    <n v="4236.2434410858796"/>
    <n v="467.95917357658902"/>
    <n v="15983.105611413001"/>
    <n v="3860.0626742081099"/>
    <n v="1234.52722713817"/>
    <n v="352.78211146724698"/>
    <n v="1947.46738197014"/>
    <n v="2051.6619065067898"/>
    <n v="578.46686439872099"/>
    <n v="442.77214054936201"/>
    <n v="651.47545499485796"/>
    <n v="26397.628543967101"/>
    <n v="155.49412499999599"/>
    <n v="6340.7899455303204"/>
    <n v="338.57113681734"/>
    <n v="887.37632178919898"/>
  </r>
  <r>
    <s v="15"/>
    <x v="18"/>
    <s v="El, gas och värmeverk samt vatten, avlopp och avfall"/>
    <s v="2012"/>
    <x v="16"/>
    <n v="3697.34979533662"/>
    <n v="3107.5608996927499"/>
    <n v="5727.9300020330902"/>
    <n v="537.567108170236"/>
    <n v="14871.7425897427"/>
    <n v="5333.3111823493"/>
    <n v="1882.33567982412"/>
    <n v="375.48426978734102"/>
    <n v="2328.7153759309599"/>
    <n v="2906.2850034104099"/>
    <n v="734.29497032936297"/>
    <n v="556.30341421032199"/>
    <n v="826.80524476149503"/>
    <n v="24315.223857459499"/>
    <n v="40.049999999999997"/>
    <n v="6569.5456085119004"/>
    <n v="322.02584867855199"/>
    <n v="787.19203378211603"/>
  </r>
  <r>
    <s v="15"/>
    <x v="18"/>
    <s v="El, gas och värmeverk samt vatten, avlopp och avfall"/>
    <s v="2012"/>
    <x v="17"/>
    <n v="2003.86420882794"/>
    <n v="1473.8489921667001"/>
    <n v="2935.7860025565801"/>
    <n v="356.12112470078603"/>
    <n v="14454.224969627299"/>
    <n v="2610.6870684775299"/>
    <n v="709.59099297326804"/>
    <n v="316.08061885219399"/>
    <n v="1554.1696521024301"/>
    <n v="1389.1872352406399"/>
    <n v="367.37115880802702"/>
    <n v="275.49163770683901"/>
    <n v="418.35065682882998"/>
    <n v="24315.223857459499"/>
    <n v="40.049999999999997"/>
    <n v="6569.5456085119004"/>
    <n v="339.44849628461901"/>
    <n v="820.08930460187605"/>
  </r>
  <r>
    <s v="15"/>
    <x v="18"/>
    <s v="El, gas och värmeverk samt vatten, avlopp och avfall"/>
    <s v="2012"/>
    <x v="18"/>
    <n v="1448.7785538625401"/>
    <n v="942.45829718782898"/>
    <n v="1742.4239267851101"/>
    <n v="282.52861229319899"/>
    <n v="14304.476962537399"/>
    <n v="1625.0461257574"/>
    <n v="350.05751210771501"/>
    <n v="293.21134397556699"/>
    <n v="1279.48813480781"/>
    <n v="917.17656138401503"/>
    <n v="206.25732669425801"/>
    <n v="146.93247389387699"/>
    <n v="246.474160921399"/>
    <n v="24315.223857459499"/>
    <n v="40.049999999999997"/>
    <n v="6569.5456085119004"/>
    <n v="345.47958605515799"/>
    <n v="824.45648978153895"/>
  </r>
  <r>
    <s v="15"/>
    <x v="18"/>
    <s v="El, gas och värmeverk samt vatten, avlopp och avfall"/>
    <s v="2012"/>
    <x v="19"/>
    <n v="2939.3014652553702"/>
    <n v="2369.4449387241498"/>
    <n v="5071.8133807059403"/>
    <n v="475.78665722272802"/>
    <n v="14744.580103615301"/>
    <n v="4542.0944461918898"/>
    <n v="1490.0372290079099"/>
    <n v="356.45927084451398"/>
    <n v="2080.7730178421898"/>
    <n v="2401.5943676949901"/>
    <n v="640.18038790366302"/>
    <n v="484.36690028187098"/>
    <n v="721.62466352011199"/>
    <n v="24315.223857459499"/>
    <n v="40.049999999999997"/>
    <n v="6569.5456085119004"/>
    <n v="342.94748373405901"/>
    <n v="811.66478861217104"/>
  </r>
  <r>
    <s v="15"/>
    <x v="18"/>
    <s v="El, gas och värmeverk samt vatten, avlopp och avfall"/>
    <s v="2013"/>
    <x v="20"/>
    <n v="3755.3255512471501"/>
    <n v="3185.92205969614"/>
    <n v="6326.3413572304398"/>
    <n v="557.48062087888695"/>
    <n v="13880.6134257023"/>
    <n v="5531.4076298372802"/>
    <n v="1732.4727596140999"/>
    <n v="391.92120116081497"/>
    <n v="2407.4583675019899"/>
    <n v="3232.6525852987202"/>
    <n v="722.65690424485501"/>
    <n v="531.02870225280003"/>
    <n v="825.62723996182001"/>
    <n v="25858.282869064798"/>
    <n v="40.049999999999997"/>
    <n v="7115.6182293745296"/>
    <n v="410.67444452190398"/>
    <n v="788.188117994192"/>
  </r>
  <r>
    <s v="15"/>
    <x v="18"/>
    <s v="El, gas och värmeverk samt vatten, avlopp och avfall"/>
    <s v="2013"/>
    <x v="21"/>
    <n v="1962.5008564546699"/>
    <n v="1459.9656550279301"/>
    <n v="2831.5737756302801"/>
    <n v="360.39289276056201"/>
    <n v="13357.754776669701"/>
    <n v="2342.0890729370699"/>
    <n v="541.45162776778898"/>
    <n v="321.58865741409198"/>
    <n v="1483.4528768871301"/>
    <n v="1326.8711468162901"/>
    <n v="321.10212604909998"/>
    <n v="228.98510038788299"/>
    <n v="376.82411770141402"/>
    <n v="25858.282869064798"/>
    <n v="40.049999999999997"/>
    <n v="7115.6182293745296"/>
    <n v="424.80950703137398"/>
    <n v="846.98376831617099"/>
  </r>
  <r>
    <s v="15"/>
    <x v="18"/>
    <s v="El, gas och värmeverk samt vatten, avlopp och avfall"/>
    <s v="2013"/>
    <x v="22"/>
    <n v="1495.0511929741499"/>
    <n v="1015.64094498574"/>
    <n v="1706.4697043895101"/>
    <n v="287.76394438386001"/>
    <n v="13219.244701009"/>
    <n v="1489.7129597871001"/>
    <n v="287.08196901171999"/>
    <n v="302.18714144671998"/>
    <n v="1232.15990785439"/>
    <n v="896.78116800466501"/>
    <n v="189.99079168308"/>
    <n v="128.853338655312"/>
    <n v="234.339373734643"/>
    <n v="25858.282869064798"/>
    <n v="40.049999999999997"/>
    <n v="7115.6182293745296"/>
    <n v="428.97359870620602"/>
    <n v="851.28079832689798"/>
  </r>
  <r>
    <s v="15"/>
    <x v="18"/>
    <s v="El, gas och värmeverk samt vatten, avlopp och avfall"/>
    <s v="2013"/>
    <x v="23"/>
    <n v="2477.12537466206"/>
    <n v="1938.5383634017301"/>
    <n v="4443.4251442617397"/>
    <n v="474.88019551582403"/>
    <n v="13561.778869650099"/>
    <n v="3613.9236823276101"/>
    <n v="951.32811286215497"/>
    <n v="348.704597291943"/>
    <n v="1866.44768974972"/>
    <n v="1964.1810096296699"/>
    <n v="497.21213459520197"/>
    <n v="361.82070225936002"/>
    <n v="570.16375159904499"/>
    <n v="25858.282869064798"/>
    <n v="40.049999999999997"/>
    <n v="7115.6182293745296"/>
    <n v="428.58792510343102"/>
    <n v="820.83341304887199"/>
  </r>
  <r>
    <s v="15"/>
    <x v="18"/>
    <s v="El, gas och värmeverk samt vatten, avlopp och avfall"/>
    <s v="2014"/>
    <x v="24"/>
    <n v="2884.0062523536299"/>
    <n v="2370.5073227831699"/>
    <n v="5500.6867455375304"/>
    <n v="494.33476990831298"/>
    <n v="12404.658677736799"/>
    <n v="4710.7047677890696"/>
    <n v="1219.99496131258"/>
    <n v="380.49797766721503"/>
    <n v="2150.0308957703901"/>
    <n v="2472.34494822128"/>
    <n v="548.59003686755705"/>
    <n v="386.23619080003903"/>
    <n v="583.42017552910704"/>
    <n v="27980.0854050573"/>
    <n v="26.032499999999999"/>
    <n v="7163.6546630738503"/>
    <n v="430.88638845174"/>
    <n v="784.74106425017999"/>
  </r>
  <r>
    <s v="15"/>
    <x v="18"/>
    <s v="El, gas och värmeverk samt vatten, avlopp och avfall"/>
    <s v="2014"/>
    <x v="25"/>
    <n v="1895.9285521863701"/>
    <n v="1430.43089683367"/>
    <n v="2748.8916041011498"/>
    <n v="352.16870989005798"/>
    <n v="12035.827666560899"/>
    <n v="2403.9197375845301"/>
    <n v="519.25557028794697"/>
    <n v="332.00165070328899"/>
    <n v="1458.38736135521"/>
    <n v="1264.3621852031899"/>
    <n v="277.20793086456803"/>
    <n v="190.48726991755501"/>
    <n v="308.78275207721202"/>
    <n v="27980.0854050573"/>
    <n v="26.032499999999999"/>
    <n v="7163.6546630738503"/>
    <n v="445.25458053969601"/>
    <n v="850.198162562118"/>
  </r>
  <r>
    <s v="15"/>
    <x v="18"/>
    <s v="El, gas och värmeverk samt vatten, avlopp och avfall"/>
    <s v="2014"/>
    <x v="26"/>
    <n v="1378.92337456424"/>
    <n v="936.04887572612097"/>
    <n v="1707.8573272114299"/>
    <n v="280.09047962179301"/>
    <n v="11910.026756079"/>
    <n v="1601.1849004083199"/>
    <n v="284.34680946510701"/>
    <n v="314.28858144377602"/>
    <n v="1228.0682700258001"/>
    <n v="881.15069781422699"/>
    <n v="161.33051126576001"/>
    <n v="103.9441352552"/>
    <n v="192.391853941878"/>
    <n v="27980.0854050573"/>
    <n v="26.032499999999999"/>
    <n v="7163.6546630738503"/>
    <n v="447.28192370111202"/>
    <n v="855.25395102583605"/>
  </r>
  <r>
    <s v="15"/>
    <x v="18"/>
    <s v="El, gas och värmeverk samt vatten, avlopp och avfall"/>
    <s v="2014"/>
    <x v="27"/>
    <n v="2519.43160030937"/>
    <n v="2017.3600941577599"/>
    <n v="4719.2063738869701"/>
    <n v="464.25559794961401"/>
    <n v="12281.214290243999"/>
    <n v="3981.3170282430101"/>
    <n v="975.91014927084495"/>
    <n v="366.03769956535598"/>
    <n v="1912.9268884559699"/>
    <n v="2031.19915824994"/>
    <n v="473.53401818678401"/>
    <n v="333.19695963544302"/>
    <n v="508.48194467307599"/>
    <n v="27980.0854050573"/>
    <n v="26.032499999999999"/>
    <n v="7163.6546630738503"/>
    <n v="445.050065042028"/>
    <n v="839.10452957208497"/>
  </r>
  <r>
    <s v="15"/>
    <x v="18"/>
    <s v="El, gas och värmeverk samt vatten, avlopp och avfall"/>
    <s v="2015"/>
    <x v="28"/>
    <n v="2944.4654153359702"/>
    <n v="2449.92907287667"/>
    <n v="5652.69399507873"/>
    <n v="525.03896987577605"/>
    <n v="11383.5558781574"/>
    <n v="4681.2850742545597"/>
    <n v="947.20393791958497"/>
    <n v="392.98208366168302"/>
    <n v="2198.0268752911902"/>
    <n v="2454.1827367225601"/>
    <n v="498.62534253843"/>
    <n v="331.24602683754"/>
    <n v="531.64562049865697"/>
    <n v="29395.068055629701"/>
    <n v="26.032499999999999"/>
    <n v="7240.3502981802703"/>
    <n v="409.92816829473202"/>
    <n v="783.45183600700204"/>
  </r>
  <r>
    <s v="15"/>
    <x v="18"/>
    <s v="El, gas och värmeverk samt vatten, avlopp och avfall"/>
    <s v="2015"/>
    <x v="29"/>
    <n v="1676.209538542"/>
    <n v="1237.92365111558"/>
    <n v="2989.8488124738101"/>
    <n v="350.30877984345398"/>
    <n v="11028.3074969319"/>
    <n v="2504.1073504921001"/>
    <n v="419.72671377654899"/>
    <n v="346.13613220026201"/>
    <n v="1506.06222003936"/>
    <n v="1335.43478777567"/>
    <n v="261.676317522011"/>
    <n v="170.34022821376101"/>
    <n v="294.35705880516201"/>
    <n v="29395.068055629701"/>
    <n v="26.032499999999999"/>
    <n v="7240.3502981802703"/>
    <n v="439.89317973019803"/>
    <n v="838.98841245557901"/>
  </r>
  <r>
    <s v="15"/>
    <x v="18"/>
    <s v="El, gas och värmeverk samt vatten, avlopp och avfall"/>
    <s v="2015"/>
    <x v="30"/>
    <n v="1203.0624784097599"/>
    <n v="789.20356486461901"/>
    <n v="1746.03022772128"/>
    <n v="273.52756286111901"/>
    <n v="10882.594947612"/>
    <n v="1581.7887693750899"/>
    <n v="251.76210259836799"/>
    <n v="325.63540490338102"/>
    <n v="1249.6817764111099"/>
    <n v="894.47372079897104"/>
    <n v="153.73940376967701"/>
    <n v="95.844356702299606"/>
    <n v="185.57059653263801"/>
    <n v="29395.068055629701"/>
    <n v="26.032499999999999"/>
    <n v="7240.3502981802703"/>
    <n v="457.90556273814298"/>
    <n v="840.98043988085203"/>
  </r>
  <r>
    <s v="15"/>
    <x v="18"/>
    <s v="El, gas och värmeverk samt vatten, avlopp och avfall"/>
    <s v="2015"/>
    <x v="31"/>
    <n v="2387.6628291904099"/>
    <n v="1914.8244792483299"/>
    <n v="4584.0997108895399"/>
    <n v="459.155581686083"/>
    <n v="11232.166783623499"/>
    <n v="3759.0176256721102"/>
    <n v="672.06656062029799"/>
    <n v="374.27040199377501"/>
    <n v="1876.5618736004899"/>
    <n v="1990.54639125733"/>
    <n v="389.02011797306898"/>
    <n v="254.588381358341"/>
    <n v="422.67398070091298"/>
    <n v="29395.068055629701"/>
    <n v="26.032499999999999"/>
    <n v="7240.3502981802703"/>
    <n v="439.796362722418"/>
    <n v="828.46779154040803"/>
  </r>
  <r>
    <s v="15"/>
    <x v="18"/>
    <s v="El, gas och värmeverk samt vatten, avlopp och avfall"/>
    <s v="2016"/>
    <x v="32"/>
    <n v="3113.40473372727"/>
    <n v="2637.9836484604998"/>
    <n v="6103.4924853755301"/>
    <n v="523.74656652164902"/>
    <n v="10664.449627903499"/>
    <n v="5107.24417213586"/>
    <n v="1051.6620580951901"/>
    <n v="420.15908346480199"/>
    <n v="2152.18318623188"/>
    <n v="2754.0461728557302"/>
    <n v="523.43119749692198"/>
    <n v="344.01550799356602"/>
    <n v="560.72546484740894"/>
    <n v="30567.960441472798"/>
    <n v="26.032499999999999"/>
    <n v="7429.6626157635201"/>
    <n v="717.37788775025797"/>
    <n v="616.71658617478204"/>
  </r>
  <r>
    <s v="15"/>
    <x v="18"/>
    <s v="El, gas och värmeverk samt vatten, avlopp och avfall"/>
    <s v="2016"/>
    <x v="33"/>
    <n v="1768.57592904485"/>
    <n v="1354.2770697183"/>
    <n v="2845.5095854578699"/>
    <n v="339.38371923251901"/>
    <n v="10226.3756490246"/>
    <n v="2370.9732610064598"/>
    <n v="400.55349792938699"/>
    <n v="361.15893605630401"/>
    <n v="1364.7261625251299"/>
    <n v="1273.2747832474799"/>
    <n v="251.98647125139101"/>
    <n v="161.71988670534"/>
    <n v="286.35918450075201"/>
    <n v="30567.960441472798"/>
    <n v="26.032499999999999"/>
    <n v="7429.6626157635201"/>
    <n v="736.82065600326996"/>
    <n v="684.042892736829"/>
  </r>
  <r>
    <s v="15"/>
    <x v="18"/>
    <s v="El, gas och värmeverk samt vatten, avlopp och avfall"/>
    <s v="2016"/>
    <x v="34"/>
    <n v="1337.5900067530799"/>
    <n v="944.20923891170298"/>
    <n v="1692.6829616416301"/>
    <n v="275.01468268183402"/>
    <n v="10088.5079061947"/>
    <n v="1539.4213312929601"/>
    <n v="215.96968771702601"/>
    <n v="343.24909686388099"/>
    <n v="1114.6074614681399"/>
    <n v="870.80985539971095"/>
    <n v="145.37079322433399"/>
    <n v="87.508133288345206"/>
    <n v="180.38638695367399"/>
    <n v="30567.960441472798"/>
    <n v="26.032499999999999"/>
    <n v="7429.6626157635201"/>
    <n v="733.24692375579195"/>
    <n v="696.71338952001895"/>
  </r>
  <r>
    <s v="15"/>
    <x v="18"/>
    <s v="El, gas och värmeverk samt vatten, avlopp och avfall"/>
    <s v="2016"/>
    <x v="35"/>
    <n v="2440.6475319477699"/>
    <n v="1993.72333833434"/>
    <n v="5197.1672424115304"/>
    <n v="431.51880524007601"/>
    <n v="10519.573380984801"/>
    <n v="4190.9562296018203"/>
    <n v="810.58636753713904"/>
    <n v="400.63111829662802"/>
    <n v="1891.4273718972699"/>
    <n v="2196.8063981785899"/>
    <n v="449.07888837809202"/>
    <n v="293.65680637553601"/>
    <n v="488.64530686067297"/>
    <n v="30567.960441472798"/>
    <n v="26.032499999999999"/>
    <n v="7429.6626157635201"/>
    <n v="749.12415983052097"/>
    <n v="670.80539140397502"/>
  </r>
  <r>
    <s v="15"/>
    <x v="18"/>
    <s v="El, gas och värmeverk samt vatten, avlopp och avfall"/>
    <s v="2017"/>
    <x v="36"/>
    <n v="2628.5318185761398"/>
    <n v="2173.99579355064"/>
    <n v="6012.8508033774897"/>
    <n v="515.11767865538002"/>
    <n v="9974.9990079953295"/>
    <n v="4757.4834717185604"/>
    <n v="953.32788842109096"/>
    <n v="413.21769071950399"/>
    <n v="2020.49089921012"/>
    <n v="2498.2832309376599"/>
    <n v="510.79679716950102"/>
    <n v="338.71051537129301"/>
    <n v="542.81830570912905"/>
    <n v="31247.4168717469"/>
    <n v="26.032499999999999"/>
    <n v="7456.4185862056001"/>
    <n v="786.59496453214797"/>
    <n v="549.47107105367195"/>
  </r>
  <r>
    <s v="15"/>
    <x v="18"/>
    <s v="El, gas och värmeverk samt vatten, avlopp och avfall"/>
    <s v="2017"/>
    <x v="37"/>
    <n v="1757.42753187834"/>
    <n v="1360.0977037268001"/>
    <n v="3107.3753884457801"/>
    <n v="338.434596225988"/>
    <n v="9604.0997212037091"/>
    <n v="2496.6726448261902"/>
    <n v="429.75740988099398"/>
    <n v="366.65912128635699"/>
    <n v="1341.1196598369099"/>
    <n v="1331.1557055942301"/>
    <n v="266.00317916156598"/>
    <n v="172.546661700051"/>
    <n v="297.710673917929"/>
    <n v="31247.4168717469"/>
    <n v="26.032499999999999"/>
    <n v="7456.4185862056001"/>
    <n v="797.62014525866095"/>
    <n v="611.27505925647301"/>
  </r>
  <r>
    <s v="15"/>
    <x v="18"/>
    <s v="El, gas och värmeverk samt vatten, avlopp och avfall"/>
    <s v="2017"/>
    <x v="38"/>
    <n v="1500.4067287385301"/>
    <n v="1122.33892325188"/>
    <n v="1868.19524662597"/>
    <n v="281.14777786606402"/>
    <n v="9458.34915693523"/>
    <n v="1600.2054419502199"/>
    <n v="213.198500881288"/>
    <n v="348.66920704262901"/>
    <n v="1076.2193440697099"/>
    <n v="906.76956070685799"/>
    <n v="146.670396574123"/>
    <n v="88.453275321096001"/>
    <n v="178.11970716140999"/>
    <n v="31247.4168717469"/>
    <n v="26.032499999999999"/>
    <n v="7456.4185862056001"/>
    <n v="802.37046926269204"/>
    <n v="614.74073811778499"/>
  </r>
  <r>
    <s v="15"/>
    <x v="18"/>
    <s v="El, gas och värmeverk samt vatten, avlopp och avfall"/>
    <s v="2017"/>
    <x v="39"/>
    <n v="2323.82371154568"/>
    <n v="1886.90007885508"/>
    <n v="5100.5312656733804"/>
    <n v="462.34768855219698"/>
    <n v="9845.4152595111791"/>
    <n v="3981.0586417662198"/>
    <n v="709.722190283435"/>
    <n v="399.20892726869101"/>
    <n v="1775.70692638534"/>
    <n v="2072.65505967955"/>
    <n v="419.649122325782"/>
    <n v="274.991800320273"/>
    <n v="452.13447604941803"/>
    <n v="31247.4168717469"/>
    <n v="26.032499999999999"/>
    <n v="7456.4185862056001"/>
    <n v="820.46358504420596"/>
    <n v="581.79376265316796"/>
  </r>
  <r>
    <s v="15"/>
    <x v="18"/>
    <s v="El, gas och värmeverk samt vatten, avlopp och avfall"/>
    <s v="2018"/>
    <x v="40"/>
    <n v="2908.63224845679"/>
    <n v="2465.6867970643698"/>
    <n v="6508.3860164423204"/>
    <n v="544.51502315253197"/>
    <n v="9389.9674625474709"/>
    <n v="5306.1702567500097"/>
    <n v="1206.5698359488299"/>
    <n v="421.149809648244"/>
    <n v="2170.1931075764201"/>
    <n v="2778.5604750412899"/>
    <n v="579.02995060243904"/>
    <n v="390.04195274303498"/>
    <n v="614.24904964313805"/>
    <n v="28118.1496210316"/>
    <n v="26.032499999999999"/>
    <n v="7585.6991846426699"/>
    <n v="582.48253625919995"/>
    <n v="515.327086936456"/>
  </r>
  <r>
    <s v="15"/>
    <x v="18"/>
    <s v="El, gas och värmeverk samt vatten, avlopp och avfall"/>
    <s v="2018"/>
    <x v="41"/>
    <n v="1641.49158322516"/>
    <n v="1273.15799209233"/>
    <n v="2659.1599382519198"/>
    <n v="315.90137114381298"/>
    <n v="8888.9230883588898"/>
    <n v="2200.59171855162"/>
    <n v="399.33097111725101"/>
    <n v="357.83187226739"/>
    <n v="1265.6446257888799"/>
    <n v="1151.16507327567"/>
    <n v="237.03318915924899"/>
    <n v="154.232546276336"/>
    <n v="270.63323911032398"/>
    <n v="28118.1496210316"/>
    <n v="26.032499999999999"/>
    <n v="7585.6991846426699"/>
    <n v="613.80819143130896"/>
    <n v="589.06250719874095"/>
  </r>
  <r>
    <s v="15"/>
    <x v="18"/>
    <s v="El, gas och värmeverk samt vatten, avlopp och avfall"/>
    <s v="2018"/>
    <x v="42"/>
    <n v="1389.8733118589901"/>
    <n v="1037.41582919145"/>
    <n v="1732.5389511133301"/>
    <n v="267.53591362908401"/>
    <n v="8779.6637232200792"/>
    <n v="1505.5786690647001"/>
    <n v="209.893128114387"/>
    <n v="343.45871186254101"/>
    <n v="1064.7124030924599"/>
    <n v="836.23844468638504"/>
    <n v="144.00913357167201"/>
    <n v="87.106918757147298"/>
    <n v="177.03304005233201"/>
    <n v="28118.1496210316"/>
    <n v="26.032499999999999"/>
    <n v="7585.6991846426699"/>
    <n v="599.94399915129702"/>
    <n v="601.569541067042"/>
  </r>
  <r>
    <s v="15"/>
    <x v="18"/>
    <s v="El, gas och värmeverk samt vatten, avlopp och avfall"/>
    <s v="2018"/>
    <x v="43"/>
    <n v="2419.7134212325"/>
    <n v="2008.0997673826"/>
    <n v="5029.2932829546698"/>
    <n v="448.03184999121402"/>
    <n v="9184.1190105913302"/>
    <n v="4048.61092797632"/>
    <n v="831.87969137066102"/>
    <n v="398.88659144002003"/>
    <n v="1802.62402714425"/>
    <n v="2081.52959944855"/>
    <n v="435.45345027123398"/>
    <n v="291.66738426647402"/>
    <n v="468.74169633422298"/>
    <n v="28118.1496210316"/>
    <n v="26.032499999999999"/>
    <n v="7585.6991846426699"/>
    <n v="608.70120803728901"/>
    <n v="560.31502248854599"/>
  </r>
  <r>
    <s v="15"/>
    <x v="18"/>
    <s v="El, gas och värmeverk samt vatten, avlopp och avfall"/>
    <s v="2019"/>
    <x v="44"/>
    <n v="2646.8835860931299"/>
    <n v="2236.3616576980899"/>
    <n v="6274.4853779557998"/>
    <n v="525.26929662164696"/>
    <n v="8447.4160143228"/>
    <n v="5263.75855749326"/>
    <n v="1167.7834835638901"/>
    <n v="439.66766868984899"/>
    <n v="2136.4132272186798"/>
    <n v="3361.0885502988299"/>
    <n v="537.78961436423697"/>
    <n v="360.14358787563799"/>
    <n v="567.11327849898703"/>
    <n v="26930.0769204098"/>
    <n v="26.032499999999999"/>
    <n v="7841.8069688622199"/>
    <n v="571.89255569334"/>
    <n v="492.79191364585802"/>
  </r>
  <r>
    <s v="15"/>
    <x v="18"/>
    <s v="El, gas och värmeverk samt vatten, avlopp och avfall"/>
    <s v="2019"/>
    <x v="45"/>
    <n v="1327.61845639222"/>
    <n v="980.41559585215202"/>
    <n v="3059.8088710613401"/>
    <n v="337.62670209429899"/>
    <n v="7961.9238605644396"/>
    <n v="2522.3007897657899"/>
    <n v="442.11585755554302"/>
    <n v="380.81778373714297"/>
    <n v="1385.58060886917"/>
    <n v="1567.8562083597001"/>
    <n v="252.51021136022101"/>
    <n v="162.296145980647"/>
    <n v="282.98311859981698"/>
    <n v="26930.0769204098"/>
    <n v="26.032499999999999"/>
    <n v="7841.8069688622199"/>
    <n v="602.83540732677795"/>
    <n v="562.11501604418299"/>
  </r>
  <r>
    <s v="15"/>
    <x v="18"/>
    <s v="El, gas och värmeverk samt vatten, avlopp och avfall"/>
    <s v="2019"/>
    <x v="46"/>
    <n v="1238.2142462777099"/>
    <n v="911.88829191958405"/>
    <n v="1831.3588439677301"/>
    <n v="276.51632829756102"/>
    <n v="7794.6861060715401"/>
    <n v="1610.7825352659399"/>
    <n v="229.64891128530999"/>
    <n v="363.478724425216"/>
    <n v="1124.60806392772"/>
    <n v="1019.49818221296"/>
    <n v="143.18371795711599"/>
    <n v="87.494129674367102"/>
    <n v="173.174341294622"/>
    <n v="26930.0769204098"/>
    <n v="26.032499999999999"/>
    <n v="7841.8069688622199"/>
    <n v="588.10221422288203"/>
    <n v="571.95309173144506"/>
  </r>
  <r>
    <s v="15"/>
    <x v="18"/>
    <s v="El, gas och värmeverk samt vatten, avlopp och avfall"/>
    <s v="2019"/>
    <x v="47"/>
    <n v="1911.90945199309"/>
    <n v="1538.7847781893499"/>
    <n v="5286.2338799058698"/>
    <n v="403.61165399194903"/>
    <n v="8263.2024680929899"/>
    <n v="4227.0321024115101"/>
    <n v="891.84394506976298"/>
    <n v="417.31657604528698"/>
    <n v="1828.0192647630199"/>
    <n v="2596.3877653786499"/>
    <n v="461.04433231368802"/>
    <n v="310.87693307851299"/>
    <n v="490.40986565732697"/>
    <n v="26930.0769204098"/>
    <n v="26.032499999999999"/>
    <n v="7841.8069688622199"/>
    <n v="595.26455012447002"/>
    <n v="535.72795668232004"/>
  </r>
  <r>
    <s v="15"/>
    <x v="18"/>
    <s v="El, gas och värmeverk samt vatten, avlopp och avfall"/>
    <s v="2020"/>
    <x v="48"/>
    <n v="1959.7589381675"/>
    <n v="1598.6259016322499"/>
    <n v="5562.6806914631698"/>
    <n v="422.37329714823397"/>
    <n v="7719.9321822735301"/>
    <n v="4359.9351198948798"/>
    <n v="828.92968493891999"/>
    <n v="425.03484826450102"/>
    <n v="1871.4843121568399"/>
    <n v="2548.5155985798601"/>
    <n v="469.578891613802"/>
    <n v="320.52117475724401"/>
    <n v="495.26421071627499"/>
    <n v="24016.5209016919"/>
    <n v="0"/>
    <n v="9029.4907856209502"/>
    <n v="574.09412127313897"/>
    <n v="462.34649115717599"/>
  </r>
  <r>
    <s v="15"/>
    <x v="18"/>
    <s v="El, gas och värmeverk samt vatten, avlopp och avfall"/>
    <s v="2020"/>
    <x v="49"/>
    <n v="1483.1541977475599"/>
    <n v="1159.40743297836"/>
    <n v="2796.3667827499198"/>
    <n v="319.48477194000202"/>
    <n v="7358.4745899211603"/>
    <n v="2278.6748902293998"/>
    <n v="365.15842631938398"/>
    <n v="381.88135570300199"/>
    <n v="1309.3954877546701"/>
    <n v="1352.81205290963"/>
    <n v="236.15432394116101"/>
    <n v="159.37762195705099"/>
    <n v="261.70903625036601"/>
    <n v="24016.5209016919"/>
    <n v="0"/>
    <n v="9029.4907856209502"/>
    <n v="572.57603536823899"/>
    <n v="465.46030385029701"/>
  </r>
  <r>
    <s v="15"/>
    <x v="18"/>
    <s v="El, gas och värmeverk samt vatten, avlopp och avfall"/>
    <s v="2020"/>
    <x v="50"/>
    <n v="1301.08213857685"/>
    <n v="991.12043764453301"/>
    <n v="1796.3259173952699"/>
    <n v="280.71168933722498"/>
    <n v="7233.1104132369601"/>
    <n v="1593.6460165620199"/>
    <n v="270.49120225766302"/>
    <n v="366.55618190214699"/>
    <n v="1119.9071007165501"/>
    <n v="957.11097312035395"/>
    <n v="170.74464632169401"/>
    <n v="115.88474933911"/>
    <n v="197.36576356520499"/>
    <n v="24016.5209016919"/>
    <n v="0"/>
    <n v="9029.4907856209502"/>
    <n v="570.19188554988"/>
    <n v="499.10370546881802"/>
  </r>
  <r>
    <s v="15"/>
    <x v="18"/>
    <s v="El, gas och värmeverk samt vatten, avlopp och avfall"/>
    <s v="2020"/>
    <x v="51"/>
    <n v="1857.2234376696899"/>
    <n v="1509.1762973431801"/>
    <n v="4590.8958787928796"/>
    <n v="386.42917993267201"/>
    <n v="7592.7641413228002"/>
    <n v="3712.5767326148798"/>
    <n v="712.87250427327899"/>
    <n v="411.50486663855702"/>
    <n v="1662.6766725482701"/>
    <n v="2147.3815285894698"/>
    <n v="404.89456016835499"/>
    <n v="277.81594806428899"/>
    <n v="432.71852624077502"/>
    <n v="24016.5209016919"/>
    <n v="0"/>
    <n v="9029.4907856209502"/>
    <n v="542.12342027034003"/>
    <n v="489.09228945967698"/>
  </r>
  <r>
    <s v="15"/>
    <x v="18"/>
    <s v="El, gas och värmeverk samt vatten, avlopp och avfall"/>
    <s v="2021"/>
    <x v="52"/>
    <n v="2176.2227870126198"/>
    <n v="1816.6485262692199"/>
    <n v="6855.41793141177"/>
    <n v="460.93010133654701"/>
    <n v="7109.0205662694198"/>
    <n v="5524.7756107771002"/>
    <n v="1190.48825153348"/>
    <n v="448.37014292669602"/>
    <n v="2149.2540752442501"/>
    <n v="3743.1585891897698"/>
    <n v="582.26743396951804"/>
    <n v="391.33728653514498"/>
    <n v="609.43209626639896"/>
    <n v="29303.376872752498"/>
    <n v="0"/>
    <n v="9071.8311609144694"/>
    <n v="194.96506058563"/>
    <n v="449.71929931190698"/>
  </r>
  <r>
    <s v="15"/>
    <x v="18"/>
    <s v="El, gas och värmeverk samt vatten, avlopp och avfall"/>
    <s v="2021"/>
    <x v="53"/>
    <n v="1628.11168087533"/>
    <n v="1318.50092484283"/>
    <n v="3116.9164893912898"/>
    <n v="331.38669104046102"/>
    <n v="6550.6455311825803"/>
    <n v="2593.8982842556402"/>
    <n v="423.44156865884298"/>
    <n v="390.92201969027201"/>
    <n v="1391.2067537743901"/>
    <n v="1652.43400490877"/>
    <n v="253.04291064537901"/>
    <n v="163.334721707987"/>
    <n v="281.22445864797999"/>
    <n v="29303.376872752498"/>
    <n v="0"/>
    <n v="9071.8311609144694"/>
    <n v="196.23990402976199"/>
    <n v="522.73875761667603"/>
  </r>
  <r>
    <s v="15"/>
    <x v="18"/>
    <s v="El, gas och värmeverk samt vatten, avlopp och avfall"/>
    <s v="2021"/>
    <x v="54"/>
    <n v="1334.7078459786001"/>
    <n v="1041.2816124640999"/>
    <n v="1950.39182849591"/>
    <n v="287.09272547986001"/>
    <n v="6391.8376153096397"/>
    <n v="1743.1246168707"/>
    <n v="283.25066547738999"/>
    <n v="371.75038763499902"/>
    <n v="1164.64025690837"/>
    <n v="1110.11037195725"/>
    <n v="155.88583382064701"/>
    <n v="96.671581498091498"/>
    <n v="185.52912927693399"/>
    <n v="29303.376872752498"/>
    <n v="0"/>
    <n v="9071.8311609144694"/>
    <n v="218.75055809588099"/>
    <n v="523.41716413766096"/>
  </r>
  <r>
    <s v="15"/>
    <x v="18"/>
    <s v="El, gas och värmeverk samt vatten, avlopp och avfall"/>
    <s v="2021"/>
    <x v="55"/>
    <n v="2135.88333599622"/>
    <n v="1787.9164002120999"/>
    <n v="5934.2406627753999"/>
    <n v="431.84672503437901"/>
    <n v="6969.7266291549104"/>
    <n v="4868.0800469791702"/>
    <n v="1036.43422567333"/>
    <n v="435.72826386909202"/>
    <n v="1960.97523529368"/>
    <n v="3227.1281923932802"/>
    <n v="494.92071429575998"/>
    <n v="327.95763205249602"/>
    <n v="526.80824055516996"/>
    <n v="29303.376872752498"/>
    <n v="0"/>
    <n v="9071.8311609144694"/>
    <n v="219.18221922416501"/>
    <n v="488.42670084885702"/>
  </r>
  <r>
    <s v="15"/>
    <x v="18"/>
    <s v="El, gas och värmeverk samt vatten, avlopp och avfall"/>
    <s v="2022"/>
    <x v="56"/>
    <n v="1974.8615088878601"/>
    <n v="1632.59977159806"/>
    <n v="6505.1142132393397"/>
    <n v="449.00791723833902"/>
    <n v="6639.6920324644598"/>
    <n v="5090.6348743059098"/>
    <n v="953.90918143271006"/>
    <n v="439.12387766063898"/>
    <n v="2062.7149742126298"/>
    <n v="3266.31454217187"/>
    <n v="534.60723115804001"/>
    <n v="354.52694280353501"/>
    <n v="559.35252114796799"/>
    <n v="29303.376872752498"/>
    <n v="0"/>
    <n v="9212.2456155644795"/>
    <n v="209.52036538098201"/>
    <n v="425.51234901459202"/>
  </r>
  <r>
    <s v="15"/>
    <x v="18"/>
    <s v="El, gas och värmeverk samt vatten, avlopp och avfall"/>
    <s v="2022"/>
    <x v="57"/>
    <n v="1616.29407188408"/>
    <n v="1315.8222667554601"/>
    <n v="3308.2013539960299"/>
    <n v="337.38055196221899"/>
    <n v="6199.1664695445897"/>
    <n v="2710.9032182721398"/>
    <n v="465.73249746706898"/>
    <n v="393.14166305600997"/>
    <n v="1424.6474245367899"/>
    <n v="1716.6312765283001"/>
    <n v="259.80594643527098"/>
    <n v="168.863691092415"/>
    <n v="285.27610596943799"/>
    <n v="29303.376872752498"/>
    <n v="0"/>
    <n v="9338.2810143128499"/>
    <n v="236.969290984569"/>
    <n v="439.05189553573501"/>
  </r>
  <r>
    <s v="15"/>
    <x v="18"/>
    <s v="El, gas och värmeverk samt vatten, avlopp och avfall"/>
    <s v="2022"/>
    <x v="58"/>
    <n v="1274.2045819862799"/>
    <n v="991.24230511814994"/>
    <n v="1960.57307249987"/>
    <n v="286.52461578572201"/>
    <n v="6040.4593029091302"/>
    <n v="1759.08176857796"/>
    <n v="347.07093068064103"/>
    <n v="371.13663356722799"/>
    <n v="1176.42421856991"/>
    <n v="1108.1369259558001"/>
    <n v="155.99014459401201"/>
    <n v="99.208595961825793"/>
    <n v="183.47371600029501"/>
    <n v="29303.376872752498"/>
    <n v="0"/>
    <n v="9749.3765063909905"/>
    <n v="239.21510956661399"/>
    <n v="445.729125709166"/>
  </r>
  <r>
    <s v="15"/>
    <x v="18"/>
    <s v="El, gas och värmeverk samt vatten, avlopp och avfall"/>
    <s v="2022"/>
    <x v="59"/>
    <n v="2021.63877627427"/>
    <n v="1692.92220593252"/>
    <n v="5511.8831311097701"/>
    <n v="416.07279855873702"/>
    <n v="6494.90156306889"/>
    <n v="4514.8974785432802"/>
    <n v="903.563021921673"/>
    <n v="428.56499002043302"/>
    <n v="1850.1027331894099"/>
    <n v="3044.7114351100599"/>
    <n v="452.77870430280598"/>
    <n v="300.22464401590099"/>
    <n v="480.726284042788"/>
    <n v="29303.376872752498"/>
    <n v="0"/>
    <n v="8449.0182606832805"/>
    <n v="218.40173658748"/>
    <n v="442.942648900069"/>
  </r>
  <r>
    <s v="15"/>
    <x v="18"/>
    <s v="El, gas och värmeverk samt vatten, avlopp och avfall"/>
    <s v="2023"/>
    <x v="60"/>
    <n v="1877.4469328268899"/>
    <n v="1550.2775082078999"/>
    <n v="6600.7480550774599"/>
    <n v="445.34593814849802"/>
    <n v="6142.4884187216403"/>
    <n v="4740.5452414338997"/>
    <n v="763.74754146879604"/>
    <n v="430.05964756590203"/>
    <n v="2090.0237838589501"/>
    <n v="2436.3155186808099"/>
    <n v="548.38814713290606"/>
    <n v="363.18166870284603"/>
    <n v="571.91770451313698"/>
    <n v="29302.5908133472"/>
    <n v="0"/>
    <n v="9012.8163901195494"/>
    <n v="222.85963470251599"/>
    <n v="421.89068066258699"/>
  </r>
  <r>
    <s v="16"/>
    <x v="19"/>
    <s v="Byggverksamhet"/>
    <s v="2008"/>
    <x v="0"/>
    <n v="460.63892907031402"/>
    <n v="451.11197672496701"/>
    <n v="5.1783864211888799"/>
    <n v="10.7022283718496"/>
    <n v="23.142012580867998"/>
    <n v="2598.0792645727502"/>
    <n v="18.0316918832482"/>
    <n v="19.464145217103699"/>
    <n v="7379.7547111834501"/>
    <n v="3329.0359417551099"/>
    <n v="512.82082111556304"/>
    <n v="174.80242984352199"/>
    <n v="1165.3500042370899"/>
    <n v="6042.8854745422004"/>
    <n v="0"/>
    <n v="0"/>
    <n v="63.049480646868403"/>
    <n v="5418.7187592642904"/>
  </r>
  <r>
    <s v="16"/>
    <x v="19"/>
    <s v="Byggverksamhet"/>
    <s v="2008"/>
    <x v="1"/>
    <n v="492.59454791938202"/>
    <n v="482.735466779251"/>
    <n v="15.360343052687"/>
    <n v="11.7512584530787"/>
    <n v="25.075434840107199"/>
    <n v="2865.4321726118701"/>
    <n v="12.9179433575929"/>
    <n v="21.9924497448648"/>
    <n v="7429.5509058920097"/>
    <n v="3773.93932712478"/>
    <n v="545.65764674210902"/>
    <n v="190.260189150559"/>
    <n v="1218.73809349212"/>
    <n v="6042.8854745422004"/>
    <n v="0"/>
    <n v="0"/>
    <n v="197.84166242737999"/>
    <n v="6020.6023359564497"/>
  </r>
  <r>
    <s v="16"/>
    <x v="19"/>
    <s v="Byggverksamhet"/>
    <s v="2008"/>
    <x v="2"/>
    <n v="481.526993313839"/>
    <n v="471.74047742201998"/>
    <n v="15.813534561824699"/>
    <n v="11.412900088395"/>
    <n v="25.6861390661436"/>
    <n v="2763.19671214856"/>
    <n v="15.3848899933406"/>
    <n v="22.6103273565985"/>
    <n v="7430.8292514681498"/>
    <n v="3833.1384411910699"/>
    <n v="532.13218849367195"/>
    <n v="184.04911329815801"/>
    <n v="1196.5102513562699"/>
    <n v="6042.8854745422004"/>
    <n v="0"/>
    <n v="0"/>
    <n v="203.984339213722"/>
    <n v="5836.8026468865901"/>
  </r>
  <r>
    <s v="16"/>
    <x v="19"/>
    <s v="Byggverksamhet"/>
    <s v="2008"/>
    <x v="3"/>
    <n v="501.24654686779797"/>
    <n v="491.40400398411799"/>
    <n v="16.418500364574399"/>
    <n v="11.6950111797709"/>
    <n v="25.0171230892098"/>
    <n v="2824.04953726645"/>
    <n v="28.793873507226301"/>
    <n v="20.422596332102799"/>
    <n v="7403.4952639032399"/>
    <n v="3505.8039028663902"/>
    <n v="541.55655817969398"/>
    <n v="189.17260693488799"/>
    <n v="1210.6893017196001"/>
    <n v="6042.8854745422004"/>
    <n v="0"/>
    <n v="0"/>
    <n v="212.29722835058001"/>
    <n v="5850.5181134603199"/>
  </r>
  <r>
    <s v="16"/>
    <x v="19"/>
    <s v="Byggverksamhet"/>
    <s v="2009"/>
    <x v="4"/>
    <n v="461.13620341769899"/>
    <n v="451.33487826168999"/>
    <n v="17.946513582860302"/>
    <n v="10.9816087434387"/>
    <n v="22.059786493247099"/>
    <n v="2455.0021052094298"/>
    <n v="26.244013564556401"/>
    <n v="18.1596068594299"/>
    <n v="5397.4055616171599"/>
    <n v="3090.37133285137"/>
    <n v="461.53237920457298"/>
    <n v="164.26419201865099"/>
    <n v="1003.82369365784"/>
    <n v="6273.5248171868298"/>
    <n v="0"/>
    <n v="0"/>
    <n v="234.92904420341901"/>
    <n v="5373.9256561343"/>
  </r>
  <r>
    <s v="16"/>
    <x v="19"/>
    <s v="Byggverksamhet"/>
    <s v="2009"/>
    <x v="5"/>
    <n v="477.70534077488298"/>
    <n v="467.66427394140101"/>
    <n v="21.9446915889352"/>
    <n v="11.723224967336"/>
    <n v="23.603121426797401"/>
    <n v="2637.3395160074001"/>
    <n v="16.761063713242301"/>
    <n v="21.0284048782427"/>
    <n v="5445.1763045422103"/>
    <n v="3554.6419816740299"/>
    <n v="484.56839733990802"/>
    <n v="174.43809230510499"/>
    <n v="1042.1638410959599"/>
    <n v="6273.5248171868298"/>
    <n v="0"/>
    <n v="0"/>
    <n v="288.87906540249401"/>
    <n v="5859.4985024023999"/>
  </r>
  <r>
    <s v="16"/>
    <x v="19"/>
    <s v="Byggverksamhet"/>
    <s v="2009"/>
    <x v="6"/>
    <n v="475.63974729414298"/>
    <n v="465.59763035255202"/>
    <n v="21.126277532211901"/>
    <n v="11.6890322059047"/>
    <n v="23.9642353513687"/>
    <n v="2631.1794106510802"/>
    <n v="13.411534804218901"/>
    <n v="21.750864429769202"/>
    <n v="5453.95832882168"/>
    <n v="3652.5990504446299"/>
    <n v="483.20736945881202"/>
    <n v="173.655270688559"/>
    <n v="1040.2329932053501"/>
    <n v="6273.5248171868298"/>
    <n v="0"/>
    <n v="0"/>
    <n v="278.48008417523101"/>
    <n v="5876.8566047218401"/>
  </r>
  <r>
    <s v="16"/>
    <x v="19"/>
    <s v="Byggverksamhet"/>
    <s v="2009"/>
    <x v="7"/>
    <n v="489.35787411311298"/>
    <n v="479.32632707136298"/>
    <n v="20.370598276950702"/>
    <n v="11.8182904734314"/>
    <n v="22.363401753692798"/>
    <n v="2673.3899595368698"/>
    <n v="17.1501753353681"/>
    <n v="19.045576190792101"/>
    <n v="5419.9479456362196"/>
    <n v="3252.6201939439102"/>
    <n v="490.04666382481798"/>
    <n v="176.806435004023"/>
    <n v="1051.4692075896901"/>
    <n v="6273.5248171868298"/>
    <n v="0"/>
    <n v="0"/>
    <n v="268.32348069535402"/>
    <n v="5855.9200144210599"/>
  </r>
  <r>
    <s v="16"/>
    <x v="19"/>
    <s v="Byggverksamhet"/>
    <s v="2010"/>
    <x v="8"/>
    <n v="485.74142847169099"/>
    <n v="475.94678022095201"/>
    <n v="20.734574702607802"/>
    <n v="11.5524617941378"/>
    <n v="20.8493673154757"/>
    <n v="2463.2738924492201"/>
    <n v="26.1069817373353"/>
    <n v="16.644765460751699"/>
    <n v="4917.6976441494799"/>
    <n v="2948.72811018428"/>
    <n v="498.88388650544903"/>
    <n v="166.33052452117099"/>
    <n v="1130.53965735005"/>
    <n v="6149.4635904597999"/>
    <n v="0"/>
    <n v="0"/>
    <n v="274.46764380714001"/>
    <n v="5675.2611285205203"/>
  </r>
  <r>
    <s v="16"/>
    <x v="19"/>
    <s v="Byggverksamhet"/>
    <s v="2010"/>
    <x v="9"/>
    <n v="485.05103628066303"/>
    <n v="475.11650044425801"/>
    <n v="23.708587617076802"/>
    <n v="12.063632287304801"/>
    <n v="21.007488921780499"/>
    <n v="2602.7888826476601"/>
    <n v="9.4908062306201604"/>
    <n v="18.904588844986002"/>
    <n v="4956.2422355131002"/>
    <n v="3333.0982242774799"/>
    <n v="516.77827405168205"/>
    <n v="173.59789108251201"/>
    <n v="1161.2676493182901"/>
    <n v="6149.4635904597999"/>
    <n v="0"/>
    <n v="0"/>
    <n v="315.85294120677599"/>
    <n v="6103.8457564091505"/>
  </r>
  <r>
    <s v="16"/>
    <x v="19"/>
    <s v="Byggverksamhet"/>
    <s v="2010"/>
    <x v="10"/>
    <n v="492.66090616725398"/>
    <n v="482.65772301568501"/>
    <n v="24.311773710410499"/>
    <n v="12.208386578669099"/>
    <n v="22.089182777229301"/>
    <n v="2626.6273052541301"/>
    <n v="10.502594547145801"/>
    <n v="19.9266058815649"/>
    <n v="4970.79862043299"/>
    <n v="3490.0036950473"/>
    <n v="519.18737960298995"/>
    <n v="174.84843288788301"/>
    <n v="1165.0242711144799"/>
    <n v="6149.4635904597999"/>
    <n v="0"/>
    <n v="0"/>
    <n v="324.027460606278"/>
    <n v="6183.1679908425604"/>
  </r>
  <r>
    <s v="16"/>
    <x v="19"/>
    <s v="Byggverksamhet"/>
    <s v="2010"/>
    <x v="11"/>
    <n v="538.37448587533697"/>
    <n v="528.15528273423502"/>
    <n v="24.335648896295101"/>
    <n v="13.0175585599385"/>
    <n v="22.145947580645601"/>
    <n v="2785.8171943264701"/>
    <n v="28.140335045136101"/>
    <n v="17.677710881900499"/>
    <n v="4946.8189212622801"/>
    <n v="3166.3365356456702"/>
    <n v="541.32183052182904"/>
    <n v="185.83517235766101"/>
    <n v="1199.8932921767901"/>
    <n v="6149.4635904597999"/>
    <n v="0"/>
    <n v="0"/>
    <n v="324.04523821571303"/>
    <n v="6393.5171930856104"/>
  </r>
  <r>
    <s v="16"/>
    <x v="19"/>
    <s v="Byggverksamhet"/>
    <s v="2011"/>
    <x v="12"/>
    <n v="493.318649842659"/>
    <n v="483.53261691309302"/>
    <n v="23.957967720492299"/>
    <n v="12.415553102811399"/>
    <n v="19.470124788213798"/>
    <n v="2515.5439500145899"/>
    <n v="22.635394403630499"/>
    <n v="14.4594281031109"/>
    <n v="5310.7790661599402"/>
    <n v="2868.4551408759098"/>
    <n v="591.44968867399405"/>
    <n v="178.63328336763601"/>
    <n v="1383.16972205093"/>
    <n v="5950.7478632510001"/>
    <n v="0"/>
    <n v="0"/>
    <n v="314.66192210853899"/>
    <n v="5791.0425273303999"/>
  </r>
  <r>
    <s v="16"/>
    <x v="19"/>
    <s v="Byggverksamhet"/>
    <s v="2011"/>
    <x v="13"/>
    <n v="511.23086918960001"/>
    <n v="501.16749338285302"/>
    <n v="28.486298395442901"/>
    <n v="13.305012597201699"/>
    <n v="20.957128758468698"/>
    <n v="2697.2506592367299"/>
    <n v="22.279296006762401"/>
    <n v="16.803737757353801"/>
    <n v="5350.83953148621"/>
    <n v="3285.1612108361801"/>
    <n v="617.86508666054397"/>
    <n v="189.98678965226401"/>
    <n v="1427.1999487369601"/>
    <n v="5950.7478632510001"/>
    <n v="0"/>
    <n v="0"/>
    <n v="376.50308155973102"/>
    <n v="6274.4326823841002"/>
  </r>
  <r>
    <s v="16"/>
    <x v="19"/>
    <s v="Byggverksamhet"/>
    <s v="2011"/>
    <x v="14"/>
    <n v="505.75385830178601"/>
    <n v="495.73626192138801"/>
    <n v="30.021124021306498"/>
    <n v="13.173324418178799"/>
    <n v="20.568483797502299"/>
    <n v="2685.7640111759101"/>
    <n v="12.323150330991901"/>
    <n v="17.016586984788098"/>
    <n v="5354.3449974554096"/>
    <n v="3322.2737093164801"/>
    <n v="615.77348146678798"/>
    <n v="188.43291823664799"/>
    <n v="1424.84990900568"/>
    <n v="5950.7478632510001"/>
    <n v="0"/>
    <n v="0"/>
    <n v="396.88742013669003"/>
    <n v="6282.3320611844501"/>
  </r>
  <r>
    <s v="16"/>
    <x v="19"/>
    <s v="Byggverksamhet"/>
    <s v="2011"/>
    <x v="15"/>
    <n v="511.845753367236"/>
    <n v="501.85379504217002"/>
    <n v="28.707977836533299"/>
    <n v="13.199513762250501"/>
    <n v="19.404975529224"/>
    <n v="2686.5720475080602"/>
    <n v="19.212938865233301"/>
    <n v="14.9006856472437"/>
    <n v="5324.7063250463998"/>
    <n v="2975.2210351144199"/>
    <n v="616.87756183860097"/>
    <n v="189.16412571426"/>
    <n v="1426.2846204053601"/>
    <n v="5950.7478632510001"/>
    <n v="0"/>
    <n v="0"/>
    <n v="378.50287281118301"/>
    <n v="6187.6982196218696"/>
  </r>
  <r>
    <s v="16"/>
    <x v="19"/>
    <s v="Byggverksamhet"/>
    <s v="2012"/>
    <x v="16"/>
    <n v="492.65832544124402"/>
    <n v="482.80687352620703"/>
    <n v="20.753525533476299"/>
    <n v="13.598930230743701"/>
    <n v="17.761958014669599"/>
    <n v="2543.9131953987298"/>
    <n v="32.458941246582498"/>
    <n v="12.2935238020357"/>
    <n v="5649.5824530363598"/>
    <n v="2742.3396174913501"/>
    <n v="514.99588807612201"/>
    <n v="164.36519425127901"/>
    <n v="1167.6328283865"/>
    <n v="5750.4005794781297"/>
    <n v="0"/>
    <n v="0"/>
    <n v="273.429310725969"/>
    <n v="5747.0419396943998"/>
  </r>
  <r>
    <s v="16"/>
    <x v="19"/>
    <s v="Byggverksamhet"/>
    <s v="2012"/>
    <x v="17"/>
    <n v="481.24666938596698"/>
    <n v="471.400627162658"/>
    <n v="30.780678853653601"/>
    <n v="13.672007624980299"/>
    <n v="16.8771294003976"/>
    <n v="2590.7302366672402"/>
    <n v="10.1242790144971"/>
    <n v="13.300161771469799"/>
    <n v="5669.1241586685501"/>
    <n v="2978.2561081311801"/>
    <n v="520.61824343940202"/>
    <n v="165.34965941495801"/>
    <n v="1179.3315661909301"/>
    <n v="5750.4005794781297"/>
    <n v="0"/>
    <n v="0"/>
    <n v="408.80020100206099"/>
    <n v="5957.5101711282696"/>
  </r>
  <r>
    <s v="16"/>
    <x v="19"/>
    <s v="Byggverksamhet"/>
    <s v="2012"/>
    <x v="18"/>
    <n v="489.32625805615299"/>
    <n v="479.44452276886398"/>
    <n v="35.681327348972701"/>
    <n v="13.705711993579699"/>
    <n v="17.832893911104101"/>
    <n v="2589.5451349671798"/>
    <n v="13.2798827401589"/>
    <n v="13.870291526928"/>
    <n v="5675.6948465647902"/>
    <n v="3062.9938378536099"/>
    <n v="519.813088644294"/>
    <n v="165.28455287242099"/>
    <n v="1177.6276163612599"/>
    <n v="5750.4005794781297"/>
    <n v="0"/>
    <n v="0"/>
    <n v="474.924641670428"/>
    <n v="5959.8361486795802"/>
  </r>
  <r>
    <s v="16"/>
    <x v="19"/>
    <s v="Byggverksamhet"/>
    <s v="2012"/>
    <x v="19"/>
    <n v="504.200265957574"/>
    <n v="494.249811621562"/>
    <n v="36.362067328680503"/>
    <n v="14.024457896126499"/>
    <n v="17.270443359301101"/>
    <n v="2645.1596287532502"/>
    <n v="20.5434569850927"/>
    <n v="12.392947579214299"/>
    <n v="5656.9477355476001"/>
    <n v="2794.2205431816501"/>
    <n v="527.908406294001"/>
    <n v="169.049985975536"/>
    <n v="1190.6951508126599"/>
    <n v="5750.4005794781297"/>
    <n v="0"/>
    <n v="0"/>
    <n v="484.12767596008098"/>
    <n v="5994.3397951287698"/>
  </r>
  <r>
    <s v="16"/>
    <x v="19"/>
    <s v="Byggverksamhet"/>
    <s v="2013"/>
    <x v="20"/>
    <n v="475.93493325030602"/>
    <n v="466.34497200065601"/>
    <n v="42.598538774947201"/>
    <n v="13.8839811029333"/>
    <n v="17.1364903192007"/>
    <n v="2481.7555012887701"/>
    <n v="27.535485503581398"/>
    <n v="13.106015425661001"/>
    <n v="5205.6544639678996"/>
    <n v="2788.7825291107902"/>
    <n v="549.95644819316203"/>
    <n v="165.47127415150399"/>
    <n v="1259.61967548702"/>
    <n v="5430.88452843498"/>
    <n v="0"/>
    <n v="0"/>
    <n v="578.16326200968103"/>
    <n v="5519.2968986495598"/>
  </r>
  <r>
    <s v="16"/>
    <x v="19"/>
    <s v="Byggverksamhet"/>
    <s v="2013"/>
    <x v="21"/>
    <n v="488.39449003186598"/>
    <n v="478.56697042211698"/>
    <n v="52.071829972437897"/>
    <n v="14.753471792841401"/>
    <n v="17.3916091504036"/>
    <n v="2659.8004848231599"/>
    <n v="13.714420924223999"/>
    <n v="15.1685730093778"/>
    <n v="5237.6442737376101"/>
    <n v="3157.1287997955401"/>
    <n v="575.615994288298"/>
    <n v="174.87773793821299"/>
    <n v="1304.8773038622801"/>
    <n v="5430.88452843498"/>
    <n v="0"/>
    <n v="0"/>
    <n v="708.74581635565505"/>
    <n v="5994.6425801717996"/>
  </r>
  <r>
    <s v="16"/>
    <x v="19"/>
    <s v="Byggverksamhet"/>
    <s v="2013"/>
    <x v="22"/>
    <n v="491.69955670795503"/>
    <n v="481.85087060474098"/>
    <n v="56.365875203838399"/>
    <n v="14.7651962213818"/>
    <n v="18.036592003983699"/>
    <n v="2659.4213374277901"/>
    <n v="14.326975251334099"/>
    <n v="15.856682276571"/>
    <n v="5244.9922878520401"/>
    <n v="3253.9289279057798"/>
    <n v="575.05482997487002"/>
    <n v="174.76583773071499"/>
    <n v="1303.79124694402"/>
    <n v="5430.88452843498"/>
    <n v="0"/>
    <n v="0"/>
    <n v="767.61991567490702"/>
    <n v="6009.1684515463003"/>
  </r>
  <r>
    <s v="16"/>
    <x v="19"/>
    <s v="Byggverksamhet"/>
    <s v="2013"/>
    <x v="23"/>
    <n v="490.60697624902002"/>
    <n v="480.83224792848301"/>
    <n v="54.318071081586297"/>
    <n v="14.5818878885479"/>
    <n v="17.1301250584483"/>
    <n v="2617.1006278190198"/>
    <n v="22.803881793910801"/>
    <n v="13.6388016875806"/>
    <n v="5218.3676477058498"/>
    <n v="2914.8649354071699"/>
    <n v="569.79332477670005"/>
    <n v="173.07519893903199"/>
    <n v="1294.07224747224"/>
    <n v="5430.88452843498"/>
    <n v="0"/>
    <n v="0"/>
    <n v="738.63158116235195"/>
    <n v="5834.2491907999001"/>
  </r>
  <r>
    <s v="16"/>
    <x v="19"/>
    <s v="Byggverksamhet"/>
    <s v="2014"/>
    <x v="24"/>
    <n v="458.74347836026698"/>
    <n v="449.53426167242498"/>
    <n v="54.470423489385901"/>
    <n v="14.306857996416401"/>
    <n v="15.5874806490349"/>
    <n v="2393.3751794109698"/>
    <n v="27.343577126240699"/>
    <n v="9.7307672726341803"/>
    <n v="5158.4897088755097"/>
    <n v="2649.8881442317202"/>
    <n v="543.31576951400598"/>
    <n v="156.65000861693599"/>
    <n v="1290.59110005313"/>
    <n v="4981.4498606183497"/>
    <n v="0"/>
    <n v="0"/>
    <n v="736.95342710519196"/>
    <n v="5248.97312879529"/>
  </r>
  <r>
    <s v="16"/>
    <x v="19"/>
    <s v="Byggverksamhet"/>
    <s v="2014"/>
    <x v="25"/>
    <n v="466.487540012458"/>
    <n v="457.02743452767902"/>
    <n v="65.340999434895707"/>
    <n v="15.290170670428701"/>
    <n v="15.2414427320501"/>
    <n v="2580.9044940622598"/>
    <n v="11.670507108975601"/>
    <n v="10.963441977167699"/>
    <n v="5187.84882733621"/>
    <n v="3024.50093290327"/>
    <n v="569.04997822962196"/>
    <n v="166.16659741534099"/>
    <n v="1335.75613595755"/>
    <n v="4981.4498606183497"/>
    <n v="0"/>
    <n v="0"/>
    <n v="885.604750369253"/>
    <n v="5753.36184416175"/>
  </r>
  <r>
    <s v="16"/>
    <x v="19"/>
    <s v="Byggverksamhet"/>
    <s v="2014"/>
    <x v="26"/>
    <n v="476.71398194228402"/>
    <n v="467.209979602678"/>
    <n v="67.736915892524294"/>
    <n v="15.347009786508799"/>
    <n v="16.271245912960701"/>
    <n v="2582.55046597509"/>
    <n v="16.747095890069001"/>
    <n v="11.422331499879199"/>
    <n v="5192.8316069016901"/>
    <n v="3095.2710099045698"/>
    <n v="568.68563906423105"/>
    <n v="166.43118675773499"/>
    <n v="1334.5759815679401"/>
    <n v="4981.4498606183497"/>
    <n v="0"/>
    <n v="0"/>
    <n v="918.31625790630505"/>
    <n v="5754.0533827551799"/>
  </r>
  <r>
    <s v="16"/>
    <x v="19"/>
    <s v="Byggverksamhet"/>
    <s v="2014"/>
    <x v="27"/>
    <n v="483.96013773292202"/>
    <n v="474.41142665910598"/>
    <n v="63.772877893849298"/>
    <n v="15.5788576439175"/>
    <n v="15.6737120556972"/>
    <n v="2615.4395057934098"/>
    <n v="23.137306644977599"/>
    <n v="10.1465635823971"/>
    <n v="5177.0616593443301"/>
    <n v="2845.3018376833702"/>
    <n v="573.94456382363398"/>
    <n v="168.83928763167799"/>
    <n v="1343.03947786402"/>
    <n v="4981.4498606183497"/>
    <n v="0"/>
    <n v="0"/>
    <n v="864.00552383717002"/>
    <n v="5752.5046082102699"/>
  </r>
  <r>
    <s v="16"/>
    <x v="19"/>
    <s v="Byggverksamhet"/>
    <s v="2015"/>
    <x v="28"/>
    <n v="467.53744257406498"/>
    <n v="458.34707498015399"/>
    <n v="63.957299822322298"/>
    <n v="15.8578989176637"/>
    <n v="14.846028984083899"/>
    <n v="2400.8700028053699"/>
    <n v="21.701323309152201"/>
    <n v="9.1964956427068092"/>
    <n v="5235.9599892353999"/>
    <n v="2634.70583169879"/>
    <n v="575.84616160882501"/>
    <n v="159.016448142662"/>
    <n v="1384.90851665993"/>
    <n v="4572.3355691746501"/>
    <n v="0"/>
    <n v="0"/>
    <n v="872.19693091092699"/>
    <n v="5536.1383467632304"/>
  </r>
  <r>
    <s v="16"/>
    <x v="19"/>
    <s v="Byggverksamhet"/>
    <s v="2015"/>
    <x v="29"/>
    <n v="488.94838871706298"/>
    <n v="479.497849170655"/>
    <n v="82.140533006312907"/>
    <n v="16.725259050223301"/>
    <n v="15.928940318707101"/>
    <n v="2537.72913366378"/>
    <n v="18.5934290461926"/>
    <n v="10.5409438668944"/>
    <n v="5260.7965923064403"/>
    <n v="2967.34979809777"/>
    <n v="594.46297787317303"/>
    <n v="166.30227943505699"/>
    <n v="1416.9492103943801"/>
    <n v="4572.3355691746501"/>
    <n v="0"/>
    <n v="0"/>
    <n v="1122.3553294350199"/>
    <n v="5901.5233394557199"/>
  </r>
  <r>
    <s v="16"/>
    <x v="19"/>
    <s v="Byggverksamhet"/>
    <s v="2015"/>
    <x v="30"/>
    <n v="484.409347354766"/>
    <n v="475.03320564875997"/>
    <n v="96.335585649967001"/>
    <n v="16.428161977703599"/>
    <n v="16.0836861692563"/>
    <n v="2498.23699519908"/>
    <n v="12.544635285908599"/>
    <n v="10.939671037064199"/>
    <n v="5265.4894597559896"/>
    <n v="3052.1910429597401"/>
    <n v="588.19613620522898"/>
    <n v="163.46673803296201"/>
    <n v="1406.89185864154"/>
    <n v="4572.3355691746501"/>
    <n v="0"/>
    <n v="0"/>
    <n v="1317.4743124506999"/>
    <n v="5847.0885589095997"/>
  </r>
  <r>
    <s v="16"/>
    <x v="19"/>
    <s v="Byggverksamhet"/>
    <s v="2015"/>
    <x v="31"/>
    <n v="502.42955396877397"/>
    <n v="492.90698146743699"/>
    <n v="86.431779785026805"/>
    <n v="16.944225724109099"/>
    <n v="16.429182688310402"/>
    <n v="2559.5233710464199"/>
    <n v="28.9379910758846"/>
    <n v="9.9942922826570406"/>
    <n v="5253.31764442853"/>
    <n v="2840.99786418351"/>
    <n v="597.64049232443904"/>
    <n v="168.21147902578099"/>
    <n v="1421.38954596692"/>
    <n v="4572.3355691746501"/>
    <n v="0"/>
    <n v="0"/>
    <n v="1181.1670641841799"/>
    <n v="5892.4487269670499"/>
  </r>
  <r>
    <s v="16"/>
    <x v="19"/>
    <s v="Byggverksamhet"/>
    <s v="2016"/>
    <x v="32"/>
    <n v="458.75084395894299"/>
    <n v="449.75795958961999"/>
    <n v="101.889195680603"/>
    <n v="16.653758059279401"/>
    <n v="16.340461031062201"/>
    <n v="2245.0715599785499"/>
    <n v="23.183949413388302"/>
    <n v="9.6543407078232093"/>
    <n v="5180.4376724611402"/>
    <n v="2587.40914107648"/>
    <n v="608.09430830650797"/>
    <n v="155.68866474025799"/>
    <n v="1511.7743364970199"/>
    <n v="4122.1055747427299"/>
    <n v="0"/>
    <n v="0"/>
    <n v="1404.6970618641601"/>
    <n v="5346.5929792589804"/>
  </r>
  <r>
    <s v="16"/>
    <x v="19"/>
    <s v="Byggverksamhet"/>
    <s v="2016"/>
    <x v="33"/>
    <n v="486.16584009336901"/>
    <n v="476.75149716045502"/>
    <n v="116.029196105895"/>
    <n v="18.186523598584198"/>
    <n v="16.886021590930799"/>
    <n v="2460.3123967627198"/>
    <n v="16.6396645506704"/>
    <n v="10.8550712921807"/>
    <n v="5208.1646293788699"/>
    <n v="2931.3380736048498"/>
    <n v="639.52819598592396"/>
    <n v="167.34917423841199"/>
    <n v="1566.6637499435001"/>
    <n v="4122.1055747427299"/>
    <n v="0"/>
    <n v="0"/>
    <n v="1600.6709492314601"/>
    <n v="5907.3857935755505"/>
  </r>
  <r>
    <s v="16"/>
    <x v="19"/>
    <s v="Byggverksamhet"/>
    <s v="2016"/>
    <x v="34"/>
    <n v="495.346902654281"/>
    <n v="485.83932942098198"/>
    <n v="113.296626717908"/>
    <n v="18.5201951322117"/>
    <n v="17.057712447132499"/>
    <n v="2510.1368645283301"/>
    <n v="12.194926296799601"/>
    <n v="11.1407584791106"/>
    <n v="5215.5470883584103"/>
    <n v="3021.1521169667099"/>
    <n v="646.37191138675303"/>
    <n v="169.66865305059801"/>
    <n v="1579.0423742187299"/>
    <n v="4122.1055747427299"/>
    <n v="0"/>
    <n v="0"/>
    <n v="1562.8636356310201"/>
    <n v="6041.5394414293896"/>
  </r>
  <r>
    <s v="16"/>
    <x v="19"/>
    <s v="Byggverksamhet"/>
    <s v="2016"/>
    <x v="35"/>
    <n v="514.91959584873803"/>
    <n v="505.27795321155298"/>
    <n v="122.843299060886"/>
    <n v="18.916415361494298"/>
    <n v="18.0959639873813"/>
    <n v="2543.9087399917698"/>
    <n v="33.699744907403797"/>
    <n v="10.329994716128301"/>
    <n v="5201.84630764761"/>
    <n v="2795.7758994972301"/>
    <n v="651.80510402396203"/>
    <n v="173.17282744769901"/>
    <n v="1586.11447006353"/>
    <n v="4122.1055747427299"/>
    <n v="0"/>
    <n v="0"/>
    <n v="1695.0636404110201"/>
    <n v="6014.4888034734504"/>
  </r>
  <r>
    <s v="16"/>
    <x v="19"/>
    <s v="Byggverksamhet"/>
    <s v="2017"/>
    <x v="36"/>
    <n v="438.97304463967902"/>
    <n v="430.08825554083302"/>
    <n v="121.864960998904"/>
    <n v="18.475455194739599"/>
    <n v="14.2605804648333"/>
    <n v="2181.58164945215"/>
    <n v="3.6103130198673701"/>
    <n v="9.7301973167222808"/>
    <n v="4246.95207591705"/>
    <n v="2511.4606965097"/>
    <n v="647.89504257927695"/>
    <n v="157.53239239012299"/>
    <n v="1630.18046500935"/>
    <n v="3589.4972192245"/>
    <n v="0"/>
    <n v="0"/>
    <n v="1671.65698738685"/>
    <n v="5662.4186272280504"/>
  </r>
  <r>
    <s v="16"/>
    <x v="19"/>
    <s v="Byggverksamhet"/>
    <s v="2017"/>
    <x v="37"/>
    <n v="478.02292350173502"/>
    <n v="468.65812235871402"/>
    <n v="131.783716967488"/>
    <n v="20.164215011369201"/>
    <n v="15.4209623494148"/>
    <n v="2383.49060307024"/>
    <n v="2.2806106389754"/>
    <n v="11.1856611747766"/>
    <n v="4275.8221954928604"/>
    <n v="2872.2256573741201"/>
    <n v="678.25834617897306"/>
    <n v="168.55366283297701"/>
    <n v="1683.4398528930101"/>
    <n v="3589.4972192245"/>
    <n v="0"/>
    <n v="0"/>
    <n v="1820.2576976056"/>
    <n v="6213.8320238915003"/>
  </r>
  <r>
    <s v="16"/>
    <x v="19"/>
    <s v="Byggverksamhet"/>
    <s v="2017"/>
    <x v="38"/>
    <n v="479.09928699159099"/>
    <n v="469.74430472155598"/>
    <n v="135.66605218684001"/>
    <n v="20.098107772534"/>
    <n v="15.695946110306901"/>
    <n v="2376.01025443049"/>
    <n v="3.8454066449707498"/>
    <n v="11.270821368705899"/>
    <n v="4279.1458300951899"/>
    <n v="2930.9978778723198"/>
    <n v="676.69846506438103"/>
    <n v="167.99266713000401"/>
    <n v="1680.67663820805"/>
    <n v="3589.4972192245"/>
    <n v="0"/>
    <n v="0"/>
    <n v="1878.1588672090199"/>
    <n v="6204.3669238607499"/>
  </r>
  <r>
    <s v="16"/>
    <x v="19"/>
    <s v="Byggverksamhet"/>
    <s v="2017"/>
    <x v="39"/>
    <n v="468.97857933152"/>
    <n v="459.72266131564902"/>
    <n v="148.82342901852499"/>
    <n v="19.793133648395902"/>
    <n v="15.044299279319"/>
    <n v="2336.9515774909"/>
    <n v="5.2006591551826"/>
    <n v="10.2980094623654"/>
    <n v="4261.95656773679"/>
    <n v="2673.4164370850199"/>
    <n v="671.675909926033"/>
    <n v="166.304213484305"/>
    <n v="1671.68993363561"/>
    <n v="3589.4972192245"/>
    <n v="0"/>
    <n v="0"/>
    <n v="2049.1602595352001"/>
    <n v="6061.2021756604499"/>
  </r>
  <r>
    <s v="16"/>
    <x v="19"/>
    <s v="Byggverksamhet"/>
    <s v="2018"/>
    <x v="40"/>
    <n v="423.30322148119501"/>
    <n v="414.561022288755"/>
    <n v="134.18541421501899"/>
    <n v="19.824087293512601"/>
    <n v="14.8548699158367"/>
    <n v="2019.2612063963099"/>
    <n v="4.17951450412653"/>
    <n v="11.1486369123265"/>
    <n v="4176.5231665136298"/>
    <n v="2450.5355714566099"/>
    <n v="621.04965879072404"/>
    <n v="150.13280204616399"/>
    <n v="1547.90700845428"/>
    <n v="3072.87970201592"/>
    <n v="0"/>
    <n v="0"/>
    <n v="1837.9294026795301"/>
    <n v="5463.6934877414296"/>
  </r>
  <r>
    <s v="16"/>
    <x v="19"/>
    <s v="Byggverksamhet"/>
    <s v="2018"/>
    <x v="41"/>
    <n v="475.32869306508297"/>
    <n v="465.86621726481098"/>
    <n v="163.675614263315"/>
    <n v="22.386753603774501"/>
    <n v="16.325228330554999"/>
    <n v="2282.5074161511102"/>
    <n v="2.8541118933275502"/>
    <n v="13.055327209565601"/>
    <n v="4209.3655904145799"/>
    <n v="2839.56351269589"/>
    <n v="664.04828393973196"/>
    <n v="165.19879331550899"/>
    <n v="1623.98786048534"/>
    <n v="3072.87970201592"/>
    <n v="0"/>
    <n v="0"/>
    <n v="2257.5530298211402"/>
    <n v="6192.5228382686601"/>
  </r>
  <r>
    <s v="16"/>
    <x v="19"/>
    <s v="Byggverksamhet"/>
    <s v="2018"/>
    <x v="42"/>
    <n v="479.30051646459202"/>
    <n v="469.813634007666"/>
    <n v="151.96774062664699"/>
    <n v="22.417181498240701"/>
    <n v="16.9089163527149"/>
    <n v="2286.82377870543"/>
    <n v="4.5194255963394898"/>
    <n v="13.4117183592421"/>
    <n v="4216.6544841186796"/>
    <n v="2958.2501544141001"/>
    <n v="664.170736638584"/>
    <n v="165.29928177270801"/>
    <n v="1624.11229885439"/>
    <n v="3072.87970201592"/>
    <n v="0"/>
    <n v="0"/>
    <n v="2100.0207496867502"/>
    <n v="6221.4403146144996"/>
  </r>
  <r>
    <s v="16"/>
    <x v="19"/>
    <s v="Byggverksamhet"/>
    <s v="2018"/>
    <x v="43"/>
    <n v="459.053785918465"/>
    <n v="449.82191757421498"/>
    <n v="156.655351953728"/>
    <n v="21.551837422215101"/>
    <n v="15.9911330481003"/>
    <n v="2194.8775686782501"/>
    <n v="5.9146352814718099"/>
    <n v="11.9066290365184"/>
    <n v="4194.84082690791"/>
    <n v="2660.0589015407199"/>
    <n v="650.03372047811501"/>
    <n v="160.46464530809601"/>
    <n v="1598.9416709432301"/>
    <n v="3072.87970201592"/>
    <n v="0"/>
    <n v="0"/>
    <n v="2152.5407144771898"/>
    <n v="5939.9405626443004"/>
  </r>
  <r>
    <s v="16"/>
    <x v="19"/>
    <s v="Byggverksamhet"/>
    <s v="2019"/>
    <x v="44"/>
    <n v="441.42410696344001"/>
    <n v="432.81189645969198"/>
    <n v="127.847600978674"/>
    <n v="20.920016417284302"/>
    <n v="14.804700518827"/>
    <n v="1867.8487526389299"/>
    <n v="3.88889863075863"/>
    <n v="9.9133370891613808"/>
    <n v="4686.48315646231"/>
    <n v="2414.2097881663999"/>
    <n v="614.19353387533897"/>
    <n v="146.30606934803799"/>
    <n v="1535.7225417130401"/>
    <n v="2653.8745386399"/>
    <n v="0"/>
    <n v="0"/>
    <n v="1747.3350414676599"/>
    <n v="5726.9050551313003"/>
  </r>
  <r>
    <s v="16"/>
    <x v="19"/>
    <s v="Byggverksamhet"/>
    <s v="2019"/>
    <x v="45"/>
    <n v="495.98183068847698"/>
    <n v="486.61316888465598"/>
    <n v="155.68761453428399"/>
    <n v="23.624694290698201"/>
    <n v="16.222974219494901"/>
    <n v="2110.77817977109"/>
    <n v="2.5485228906550601"/>
    <n v="11.4244567863608"/>
    <n v="4718.1222483224401"/>
    <n v="2792.07788888702"/>
    <n v="656.40264354827104"/>
    <n v="160.88540243951601"/>
    <n v="1610.64214354622"/>
    <n v="2653.8745386399"/>
    <n v="0"/>
    <n v="0"/>
    <n v="2143.19508757527"/>
    <n v="6490.0095433656797"/>
  </r>
  <r>
    <s v="16"/>
    <x v="19"/>
    <s v="Byggverksamhet"/>
    <s v="2019"/>
    <x v="46"/>
    <n v="499.90907147832002"/>
    <n v="490.51610613149899"/>
    <n v="144.09680077378499"/>
    <n v="23.655559303838299"/>
    <n v="16.798842595132701"/>
    <n v="2115.1342355552201"/>
    <n v="4.1806806747222902"/>
    <n v="11.7563419044537"/>
    <n v="4725.3455157264398"/>
    <n v="2911.0010251743902"/>
    <n v="656.52442757830397"/>
    <n v="160.985450420776"/>
    <n v="1610.7659644323101"/>
    <n v="2653.8745386399"/>
    <n v="0"/>
    <n v="0"/>
    <n v="1987.3368662929499"/>
    <n v="6518.7990136546996"/>
  </r>
  <r>
    <s v="16"/>
    <x v="19"/>
    <s v="Byggverksamhet"/>
    <s v="2019"/>
    <x v="47"/>
    <n v="478.828324331403"/>
    <n v="469.70015935442899"/>
    <n v="149.992093783131"/>
    <n v="22.7439128519311"/>
    <n v="15.969769020414301"/>
    <n v="2030.6697033651999"/>
    <n v="5.5621267920636903"/>
    <n v="10.698657141995"/>
    <n v="4704.9427368011402"/>
    <n v="2624.8052711355899"/>
    <n v="642.65467328936097"/>
    <n v="156.317305532538"/>
    <n v="1585.98650304067"/>
    <n v="2653.8745386399"/>
    <n v="0"/>
    <n v="0"/>
    <n v="2056.7628500574701"/>
    <n v="6226.0448905245503"/>
  </r>
  <r>
    <s v="16"/>
    <x v="19"/>
    <s v="Byggverksamhet"/>
    <s v="2020"/>
    <x v="48"/>
    <n v="457.19528935204801"/>
    <n v="448.273136093022"/>
    <n v="159.72091097189201"/>
    <n v="22.948142331698801"/>
    <n v="15.992552127778399"/>
    <n v="1836.99860547873"/>
    <n v="3.8699418413048599"/>
    <n v="10.523916249883399"/>
    <n v="4793.9914208275204"/>
    <n v="2479.2629710162601"/>
    <n v="635.46929679718801"/>
    <n v="146.70341618737501"/>
    <n v="1593.2550242690199"/>
    <n v="2393.1040815473398"/>
    <n v="0"/>
    <n v="0"/>
    <n v="2191.5025286330101"/>
    <n v="5932.6380239529099"/>
  </r>
  <r>
    <s v="16"/>
    <x v="19"/>
    <s v="Byggverksamhet"/>
    <s v="2020"/>
    <x v="49"/>
    <n v="456.35499051473897"/>
    <n v="447.46040184818901"/>
    <n v="157.597040691194"/>
    <n v="22.8721370021164"/>
    <n v="15.727438551483599"/>
    <n v="1832.47448277123"/>
    <n v="2.4669325305824499"/>
    <n v="10.699152222579199"/>
    <n v="4798.9746727121601"/>
    <n v="2563.4903180450101"/>
    <n v="634.09697253018703"/>
    <n v="145.96535514886301"/>
    <n v="1591.1458429546699"/>
    <n v="2393.1040815473398"/>
    <n v="0"/>
    <n v="0"/>
    <n v="2173.3168974867799"/>
    <n v="5938.7630132677396"/>
  </r>
  <r>
    <s v="16"/>
    <x v="19"/>
    <s v="Byggverksamhet"/>
    <s v="2020"/>
    <x v="50"/>
    <n v="484.59702503811002"/>
    <n v="475.31926616987602"/>
    <n v="156.493305241206"/>
    <n v="24.1567707024535"/>
    <n v="17.253948233442198"/>
    <n v="1937.7269899837199"/>
    <n v="4.0950628746469198"/>
    <n v="11.7296957489114"/>
    <n v="4820.94478447243"/>
    <n v="2859.7980078563201"/>
    <n v="652.80898807720598"/>
    <n v="152.379988758309"/>
    <n v="1624.39606140205"/>
    <n v="2393.1040815473398"/>
    <n v="0"/>
    <n v="0"/>
    <n v="2162.1893206371101"/>
    <n v="6300.0939630448702"/>
  </r>
  <r>
    <s v="16"/>
    <x v="19"/>
    <s v="Byggverksamhet"/>
    <s v="2020"/>
    <x v="51"/>
    <n v="490.02040425026001"/>
    <n v="480.609180894487"/>
    <n v="126.53968870917799"/>
    <n v="24.7365699259922"/>
    <n v="16.533151565588799"/>
    <n v="1978.72979787022"/>
    <n v="5.4818794729648603"/>
    <n v="10.8846549608052"/>
    <n v="4803.0081885441105"/>
    <n v="2540.7427367732198"/>
    <n v="662.03867564339305"/>
    <n v="155.56352866278601"/>
    <n v="1640.7665420609201"/>
    <n v="2393.1040815473398"/>
    <n v="0"/>
    <n v="0"/>
    <n v="1737.1078879587801"/>
    <n v="6368.9005900947604"/>
  </r>
  <r>
    <s v="16"/>
    <x v="19"/>
    <s v="Byggverksamhet"/>
    <s v="2021"/>
    <x v="52"/>
    <n v="453.15562521304099"/>
    <n v="444.52829444362499"/>
    <n v="149.68604699960699"/>
    <n v="23.109550233562601"/>
    <n v="15.4623734755935"/>
    <n v="1660.3516054510501"/>
    <n v="3.8652134909106199"/>
    <n v="10.2189997563256"/>
    <n v="4819.1498068412602"/>
    <n v="2249.7745945377901"/>
    <n v="686.47792403755102"/>
    <n v="143.51286563389499"/>
    <n v="1791.3150590585001"/>
    <n v="2070.3535002057502"/>
    <n v="0"/>
    <n v="0"/>
    <n v="2065.8111537824998"/>
    <n v="5878.6996484507499"/>
  </r>
  <r>
    <s v="16"/>
    <x v="19"/>
    <s v="Byggverksamhet"/>
    <s v="2021"/>
    <x v="53"/>
    <n v="518.45009404041105"/>
    <n v="508.854676187574"/>
    <n v="151.424059011949"/>
    <n v="26.5636395534458"/>
    <n v="17.346423963152599"/>
    <n v="1909.67600197303"/>
    <n v="2.5972998896494"/>
    <n v="11.8987202105895"/>
    <n v="4854.10352827115"/>
    <n v="2672.4210405981898"/>
    <n v="734.846794525056"/>
    <n v="158.88899807594001"/>
    <n v="1878.7500891592699"/>
    <n v="2070.3535002057502"/>
    <n v="0"/>
    <n v="0"/>
    <n v="2100.7369593960598"/>
    <n v="6787.0512055991703"/>
  </r>
  <r>
    <s v="16"/>
    <x v="19"/>
    <s v="Byggverksamhet"/>
    <s v="2021"/>
    <x v="54"/>
    <n v="510.99951270143799"/>
    <n v="501.564389443121"/>
    <n v="176.41728589262499"/>
    <n v="25.892906698838001"/>
    <n v="17.969624389980002"/>
    <n v="1865.60942684971"/>
    <n v="4.1574491375109401"/>
    <n v="12.391630882649601"/>
    <n v="4862.69177272258"/>
    <n v="2834.7356806253601"/>
    <n v="724.96644993031498"/>
    <n v="155.836019480712"/>
    <n v="1860.76402469856"/>
    <n v="2070.3535002057502"/>
    <n v="0"/>
    <n v="0"/>
    <n v="2451.4563375682201"/>
    <n v="6661.6413598073595"/>
  </r>
  <r>
    <s v="16"/>
    <x v="19"/>
    <s v="Byggverksamhet"/>
    <s v="2021"/>
    <x v="55"/>
    <n v="489.06780170379"/>
    <n v="479.91263738687701"/>
    <n v="177.07453668065099"/>
    <n v="24.949380437229902"/>
    <n v="16.900892887199301"/>
    <n v="1794.1997383299499"/>
    <n v="5.4909413580861504"/>
    <n v="11.4890782288981"/>
    <n v="4839.56698778186"/>
    <n v="2495.0568315123001"/>
    <n v="712.13274915931697"/>
    <n v="151.84968317446501"/>
    <n v="1837.4384356609801"/>
    <n v="2070.3535002057502"/>
    <n v="0"/>
    <n v="0"/>
    <n v="2449.4571800717599"/>
    <n v="6357.3982211173197"/>
  </r>
  <r>
    <s v="16"/>
    <x v="19"/>
    <s v="Byggverksamhet"/>
    <s v="2022"/>
    <x v="56"/>
    <n v="426.70784974669101"/>
    <n v="418.54922709297199"/>
    <n v="164.03413008657901"/>
    <n v="21.798741557131901"/>
    <n v="13.7867407507128"/>
    <n v="1554.4519033353299"/>
    <n v="2.9048978366919198"/>
    <n v="9.8102923554989996"/>
    <n v="4811.4564592428596"/>
    <n v="2186.5425615270101"/>
    <n v="665.631620834091"/>
    <n v="136.94052645583901"/>
    <n v="1753.5459970321499"/>
    <n v="2070.3535002057502"/>
    <n v="0"/>
    <n v="0"/>
    <n v="2260.7782556062198"/>
    <n v="5516.3019283294898"/>
  </r>
  <r>
    <s v="16"/>
    <x v="19"/>
    <s v="Byggverksamhet"/>
    <s v="2022"/>
    <x v="57"/>
    <n v="426.92962211563298"/>
    <n v="418.80753297899599"/>
    <n v="191.598448183594"/>
    <n v="21.582319145587299"/>
    <n v="14.5302558213388"/>
    <n v="1548.22766550949"/>
    <n v="1.9345898572228999"/>
    <n v="10.3660731870751"/>
    <n v="4823.7320161746602"/>
    <n v="2393.5876429104401"/>
    <n v="663.25756944474597"/>
    <n v="135.933385048177"/>
    <n v="1749.58231055904"/>
    <n v="2070.3535002057502"/>
    <n v="0"/>
    <n v="0"/>
    <n v="2656.5047418551899"/>
    <n v="5537.9426048201703"/>
  </r>
  <r>
    <s v="16"/>
    <x v="19"/>
    <s v="Byggverksamhet"/>
    <s v="2022"/>
    <x v="58"/>
    <n v="431.31908874878002"/>
    <n v="423.15599509457599"/>
    <n v="195.61126301505001"/>
    <n v="21.6859421728477"/>
    <n v="15.013984940737799"/>
    <n v="1555.50759773145"/>
    <n v="3.03881438684577"/>
    <n v="10.846546547258599"/>
    <n v="4830.8503275787398"/>
    <n v="2500.7369792934901"/>
    <n v="663.89802250979801"/>
    <n v="136.18488559298299"/>
    <n v="1750.65557457965"/>
    <n v="2070.3535002057502"/>
    <n v="0"/>
    <n v="0"/>
    <n v="2716.7015484632998"/>
    <n v="5572.9255293364304"/>
  </r>
  <r>
    <s v="16"/>
    <x v="19"/>
    <s v="Byggverksamhet"/>
    <s v="2022"/>
    <x v="59"/>
    <n v="438.57875760766598"/>
    <n v="430.25091758851102"/>
    <n v="179.25214589485699"/>
    <n v="22.350348609414699"/>
    <n v="14.609651342908499"/>
    <n v="1594.0990846438599"/>
    <n v="4.0129800581607302"/>
    <n v="10.6415844742604"/>
    <n v="4822.85075730056"/>
    <n v="2343.6756305787399"/>
    <n v="672.67011281119699"/>
    <n v="139.281988599427"/>
    <n v="1766.1077227210501"/>
    <n v="2070.3535002057502"/>
    <n v="0"/>
    <n v="0"/>
    <n v="2476.03364355957"/>
    <n v="5666.7340963180704"/>
  </r>
  <r>
    <s v="16"/>
    <x v="19"/>
    <s v="Byggverksamhet"/>
    <s v="2023"/>
    <x v="60"/>
    <n v="419.63642023004797"/>
    <n v="411.59479741062199"/>
    <n v="178.67796465025901"/>
    <n v="21.351078873872599"/>
    <n v="13.844982778257901"/>
    <n v="1523.40182516662"/>
    <n v="2.8916681664375701"/>
    <n v="9.8372826807180704"/>
    <n v="4812.68189414264"/>
    <n v="2224.75979351259"/>
    <n v="659.24379739855101"/>
    <n v="134.93407663781801"/>
    <n v="1741.9714245002299"/>
    <n v="2070.3535002057502"/>
    <n v="0"/>
    <n v="0"/>
    <n v="2463.82455386118"/>
    <n v="5420.0360089761898"/>
  </r>
  <r>
    <s v="17"/>
    <x v="20"/>
    <s v="Övriga tjänster"/>
    <s v="2008"/>
    <x v="0"/>
    <n v="509.57821944905697"/>
    <n v="434.233693568099"/>
    <n v="12.5453111910962"/>
    <n v="6.6836666311269397"/>
    <n v="26.174412722837499"/>
    <n v="2194.2550716401001"/>
    <n v="1.1494178094206799"/>
    <n v="48.466353362763897"/>
    <n v="1784.80610666294"/>
    <n v="2564.7933233696699"/>
    <n v="333.30162690319202"/>
    <n v="117.972165093881"/>
    <n v="587.89382364498601"/>
    <n v="71670.031667470103"/>
    <n v="1170.4389999999901"/>
    <n v="0"/>
    <n v="176.02550540636699"/>
    <n v="5311.7627370729997"/>
  </r>
  <r>
    <s v="17"/>
    <x v="20"/>
    <s v="Övriga tjänster"/>
    <s v="2008"/>
    <x v="1"/>
    <n v="545.86342203815695"/>
    <n v="470.23782306748899"/>
    <n v="22.561019194234099"/>
    <n v="7.4339793348317604"/>
    <n v="29.1115635524359"/>
    <n v="2425.04076146749"/>
    <n v="1.1585409499110899"/>
    <n v="55.369642661465903"/>
    <n v="1840.04049887322"/>
    <n v="2916.1134442166499"/>
    <n v="368.21629016779701"/>
    <n v="130.105821991472"/>
    <n v="649.74330001900205"/>
    <n v="71670.031667470103"/>
    <n v="1170.4389999999901"/>
    <n v="0"/>
    <n v="310.63570590025199"/>
    <n v="5944.59700148515"/>
  </r>
  <r>
    <s v="17"/>
    <x v="20"/>
    <s v="Övriga tjänster"/>
    <s v="2008"/>
    <x v="2"/>
    <n v="533.12074575910697"/>
    <n v="457.519471784291"/>
    <n v="24.206747500132"/>
    <n v="7.2898572194362199"/>
    <n v="29.6068265784095"/>
    <n v="2343.1256867268598"/>
    <n v="1.1586500741260399"/>
    <n v="57.0587018671566"/>
    <n v="1844.9681529760601"/>
    <n v="2967.9876779810802"/>
    <n v="353.60192912150001"/>
    <n v="125.144492100427"/>
    <n v="623.715722695414"/>
    <n v="71670.031667470103"/>
    <n v="1170.4389999999901"/>
    <n v="0"/>
    <n v="333.68534906116503"/>
    <n v="5850.8252712667199"/>
  </r>
  <r>
    <s v="17"/>
    <x v="20"/>
    <s v="Övriga tjänster"/>
    <s v="2008"/>
    <x v="3"/>
    <n v="524.43739258682797"/>
    <n v="448.94467552909703"/>
    <n v="22.059840308585301"/>
    <n v="7.1512726369522897"/>
    <n v="27.041397909587101"/>
    <n v="2360.17422809045"/>
    <n v="1.20624750931831"/>
    <n v="50.313217015937802"/>
    <n v="1806.78049983353"/>
    <n v="2686.06920078336"/>
    <n v="361.39883551441801"/>
    <n v="127.62218261779699"/>
    <n v="637.80188729450401"/>
    <n v="71670.031667470103"/>
    <n v="1170.4389999999901"/>
    <n v="0"/>
    <n v="303.42824969022001"/>
    <n v="5685.8705102712802"/>
  </r>
  <r>
    <s v="17"/>
    <x v="20"/>
    <s v="Övriga tjänster"/>
    <s v="2009"/>
    <x v="4"/>
    <n v="453.58063146435097"/>
    <n v="383.19643138188201"/>
    <n v="18.412386430171001"/>
    <n v="6.7524264583537796"/>
    <n v="19.873883726697201"/>
    <n v="1880.2265265993899"/>
    <n v="1.11899297950162"/>
    <n v="39.824464629216301"/>
    <n v="1667.6538761618399"/>
    <n v="2154.6398917882998"/>
    <n v="304.412337834406"/>
    <n v="104.61227598033101"/>
    <n v="540.61187285356505"/>
    <n v="67062.141826658393"/>
    <n v="976.19649999999001"/>
    <n v="0"/>
    <n v="252.41531481873599"/>
    <n v="4890.6286067050596"/>
  </r>
  <r>
    <s v="17"/>
    <x v="20"/>
    <s v="Övriga tjänster"/>
    <s v="2009"/>
    <x v="5"/>
    <n v="488.98661011494897"/>
    <n v="418.337837551299"/>
    <n v="23.4036897934057"/>
    <n v="7.4176816134409496"/>
    <n v="23.026736051068902"/>
    <n v="2041.5428948807401"/>
    <n v="1.04784365229095"/>
    <n v="47.046267392835198"/>
    <n v="1718.42851960809"/>
    <n v="2498.3107361028301"/>
    <n v="327.79364345141602"/>
    <n v="112.567445361529"/>
    <n v="582.22954398120999"/>
    <n v="67062.141826658393"/>
    <n v="976.19649999999001"/>
    <n v="0"/>
    <n v="321.026156931711"/>
    <n v="5426.8027357637602"/>
  </r>
  <r>
    <s v="17"/>
    <x v="20"/>
    <s v="Övriga tjänster"/>
    <s v="2009"/>
    <x v="6"/>
    <n v="491.10033152993799"/>
    <n v="420.41659752344998"/>
    <n v="23.4063382157705"/>
    <n v="7.4713784354569697"/>
    <n v="23.767156944037499"/>
    <n v="2043.60099492414"/>
    <n v="1.0595044961164399"/>
    <n v="48.834935977752203"/>
    <n v="1728.8543284412999"/>
    <n v="2573.3424344590198"/>
    <n v="327.00783605306498"/>
    <n v="112.368405459824"/>
    <n v="580.750027619609"/>
    <n v="67062.141826658393"/>
    <n v="976.19649999999001"/>
    <n v="0"/>
    <n v="321.88365151339002"/>
    <n v="5486.0686535053901"/>
  </r>
  <r>
    <s v="17"/>
    <x v="20"/>
    <s v="Övriga tjänster"/>
    <s v="2009"/>
    <x v="7"/>
    <n v="488.046856339925"/>
    <n v="417.47583937159698"/>
    <n v="21.5959041836106"/>
    <n v="7.33268184610598"/>
    <n v="21.054212587529602"/>
    <n v="2055.6486259173198"/>
    <n v="1.1599927052057399"/>
    <n v="41.958068284637299"/>
    <n v="1688.27012621886"/>
    <n v="2278.4141650813999"/>
    <n v="333.38262666607801"/>
    <n v="114.28326255897601"/>
    <n v="592.39745267646697"/>
    <n v="67062.141826658393"/>
    <n v="976.19649999999001"/>
    <n v="0"/>
    <n v="296.762393299302"/>
    <n v="5278.5121279709001"/>
  </r>
  <r>
    <s v="17"/>
    <x v="20"/>
    <s v="Övriga tjänster"/>
    <s v="2010"/>
    <x v="8"/>
    <n v="478.92723695067002"/>
    <n v="412.44229662549202"/>
    <n v="19.4781248594681"/>
    <n v="7.4517661871324101"/>
    <n v="18.603780427984901"/>
    <n v="1838.7874131011899"/>
    <n v="1.2604984883455701"/>
    <n v="37.135019063404002"/>
    <n v="1546.3140640317899"/>
    <n v="2000.0529101478101"/>
    <n v="293.52730641963899"/>
    <n v="100.43730602183599"/>
    <n v="521.379462233656"/>
    <n v="63304.0831836047"/>
    <n v="685.23324999998999"/>
    <n v="0"/>
    <n v="268.08714964225999"/>
    <n v="5011.3259611489202"/>
  </r>
  <r>
    <s v="17"/>
    <x v="20"/>
    <s v="Övriga tjänster"/>
    <s v="2010"/>
    <x v="9"/>
    <n v="500.84802126367902"/>
    <n v="434.136864882824"/>
    <n v="23.6140258342683"/>
    <n v="8.0387341770878695"/>
    <n v="21.127692511484799"/>
    <n v="1964.8426288947101"/>
    <n v="0.98828588859532596"/>
    <n v="43.238970177487502"/>
    <n v="1588.5402369798101"/>
    <n v="2282.5368903772201"/>
    <n v="312.29522456335002"/>
    <n v="106.744352966807"/>
    <n v="554.85303433504805"/>
    <n v="63304.0831836047"/>
    <n v="685.23324999998999"/>
    <n v="0"/>
    <n v="326.05555115641999"/>
    <n v="5479.1977826870198"/>
  </r>
  <r>
    <s v="17"/>
    <x v="20"/>
    <s v="Övriga tjänster"/>
    <s v="2010"/>
    <x v="10"/>
    <n v="504.38202947211403"/>
    <n v="437.609022664897"/>
    <n v="24.1131240707868"/>
    <n v="8.1669235126674309"/>
    <n v="22.123415812711499"/>
    <n v="1983.66927729031"/>
    <n v="1.0355625107081301"/>
    <n v="45.570125771125099"/>
    <n v="1603.82320201573"/>
    <n v="2388.1145518418898"/>
    <n v="314.34306633846001"/>
    <n v="107.482213355876"/>
    <n v="558.44699022585803"/>
    <n v="63304.0831836047"/>
    <n v="685.23324999998999"/>
    <n v="0"/>
    <n v="332.87859279078202"/>
    <n v="5607.0983204575496"/>
  </r>
  <r>
    <s v="17"/>
    <x v="20"/>
    <s v="Övriga tjänster"/>
    <s v="2010"/>
    <x v="11"/>
    <n v="515.82196562790205"/>
    <n v="449.071127170127"/>
    <n v="22.778978285713102"/>
    <n v="8.3366903615786399"/>
    <n v="19.724967084014001"/>
    <n v="2067.3773902846601"/>
    <n v="1.30491421750104"/>
    <n v="39.160906638038902"/>
    <n v="1570.25149875644"/>
    <n v="2144.17579388382"/>
    <n v="332.73159328220601"/>
    <n v="113.41262564732099"/>
    <n v="591.53554493365903"/>
    <n v="63304.0831836047"/>
    <n v="685.23324999998999"/>
    <n v="0"/>
    <n v="313.98628562657802"/>
    <n v="5568.7503923778704"/>
  </r>
  <r>
    <s v="17"/>
    <x v="20"/>
    <s v="Övriga tjänster"/>
    <s v="2011"/>
    <x v="12"/>
    <n v="504.177649581791"/>
    <n v="437.96215685314598"/>
    <n v="25.391166374530801"/>
    <n v="8.6674636797306697"/>
    <n v="17.689175850718701"/>
    <n v="1924.96049629613"/>
    <n v="0.94032920962743205"/>
    <n v="32.793885172576204"/>
    <n v="1527.2119467827199"/>
    <n v="1879.7139735652099"/>
    <n v="350.35079903734299"/>
    <n v="110.691856571435"/>
    <n v="635.23581076940604"/>
    <n v="62997.007929696199"/>
    <n v="426.31"/>
    <n v="0"/>
    <n v="349.63811390728102"/>
    <n v="5220.2396524896203"/>
  </r>
  <r>
    <s v="17"/>
    <x v="20"/>
    <s v="Övriga tjänster"/>
    <s v="2011"/>
    <x v="13"/>
    <n v="527.26888691015301"/>
    <n v="460.799012715711"/>
    <n v="31.783710121130699"/>
    <n v="9.3834929983726507"/>
    <n v="19.997522149150502"/>
    <n v="2067.8578739620398"/>
    <n v="0.94960856638730795"/>
    <n v="38.684063327525003"/>
    <n v="1567.9027122310499"/>
    <n v="2159.6279112704901"/>
    <n v="375.79143990064199"/>
    <n v="118.606516508265"/>
    <n v="681.50964658013004"/>
    <n v="62997.007929696199"/>
    <n v="426.31"/>
    <n v="0"/>
    <n v="438.35074470377799"/>
    <n v="5741.7238631574301"/>
  </r>
  <r>
    <s v="17"/>
    <x v="20"/>
    <s v="Övriga tjänster"/>
    <s v="2011"/>
    <x v="14"/>
    <n v="520.79284477794602"/>
    <n v="454.31842218723199"/>
    <n v="33.076350656147703"/>
    <n v="9.3874881290228398"/>
    <n v="20.122153815224401"/>
    <n v="2062.7017294463299"/>
    <n v="0.967456068111892"/>
    <n v="39.272057570679699"/>
    <n v="1572.0175179011801"/>
    <n v="2187.18737987963"/>
    <n v="375.38457175923998"/>
    <n v="118.48237111432699"/>
    <n v="680.76667483383505"/>
    <n v="62997.007929696199"/>
    <n v="426.31"/>
    <n v="0"/>
    <n v="455.64251505355003"/>
    <n v="5770.2080730071102"/>
  </r>
  <r>
    <s v="17"/>
    <x v="20"/>
    <s v="Övriga tjänster"/>
    <s v="2011"/>
    <x v="15"/>
    <n v="510.99177046110498"/>
    <n v="444.61820384985703"/>
    <n v="30.424505184314299"/>
    <n v="9.2334861724656392"/>
    <n v="17.9776730660105"/>
    <n v="2046.13974960824"/>
    <n v="0.95835725192451304"/>
    <n v="33.767007572941097"/>
    <n v="1538.9589583459101"/>
    <n v="1954.84629943246"/>
    <n v="375.67103473577902"/>
    <n v="118.414320883543"/>
    <n v="681.47475195505604"/>
    <n v="62997.007929696199"/>
    <n v="426.31"/>
    <n v="0"/>
    <n v="418.67453931493202"/>
    <n v="5537.8381697146597"/>
  </r>
  <r>
    <s v="17"/>
    <x v="20"/>
    <s v="Övriga tjänster"/>
    <s v="2012"/>
    <x v="16"/>
    <n v="459.44698120956201"/>
    <n v="391.46400607720898"/>
    <n v="25.455373410837701"/>
    <n v="9.5544728774329801"/>
    <n v="13.3283692281576"/>
    <n v="1819.6699333353499"/>
    <n v="0.85171605905555003"/>
    <n v="28.487857592106199"/>
    <n v="1387.78001512027"/>
    <n v="1537.0960060114701"/>
    <n v="309.53728738767597"/>
    <n v="97.239157090342403"/>
    <n v="560.31069707001598"/>
    <n v="64679.570481444302"/>
    <n v="398.27499999999998"/>
    <n v="0"/>
    <n v="354.76577327512001"/>
    <n v="4876.8619679650601"/>
  </r>
  <r>
    <s v="17"/>
    <x v="20"/>
    <s v="Övriga tjänster"/>
    <s v="2012"/>
    <x v="17"/>
    <n v="468.26914914849402"/>
    <n v="400.16415557090897"/>
    <n v="35.919054528039403"/>
    <n v="9.9003201831973993"/>
    <n v="14.4129731282964"/>
    <n v="1875.12774699222"/>
    <n v="0.83624968981593595"/>
    <n v="32.290587242722196"/>
    <n v="1405.92491808675"/>
    <n v="1684.74246020182"/>
    <n v="318.01649745353399"/>
    <n v="99.890101954464598"/>
    <n v="575.67432455640801"/>
    <n v="64679.570481444302"/>
    <n v="398.27499999999998"/>
    <n v="0"/>
    <n v="497.72697463077702"/>
    <n v="5124.0005998479701"/>
  </r>
  <r>
    <s v="17"/>
    <x v="20"/>
    <s v="Övriga tjänster"/>
    <s v="2012"/>
    <x v="18"/>
    <n v="466.89661893452802"/>
    <n v="398.78609263723598"/>
    <n v="39.3045966931804"/>
    <n v="9.8978774654341297"/>
    <n v="14.6336888395423"/>
    <n v="1869.9952022965699"/>
    <n v="0.87181767272696797"/>
    <n v="33.252327111709299"/>
    <n v="1410.5415800809801"/>
    <n v="1722.5442547298601"/>
    <n v="316.79972137035702"/>
    <n v="99.540990553514604"/>
    <n v="573.43257696452099"/>
    <n v="64679.570481444302"/>
    <n v="398.27499999999998"/>
    <n v="0"/>
    <n v="543.27750133819495"/>
    <n v="5159.28463497351"/>
  </r>
  <r>
    <s v="17"/>
    <x v="20"/>
    <s v="Övriga tjänster"/>
    <s v="2012"/>
    <x v="19"/>
    <n v="473.552098986033"/>
    <n v="405.45523198298503"/>
    <n v="37.1189782001629"/>
    <n v="9.9640224330844696"/>
    <n v="13.519842029877401"/>
    <n v="1898.6870050088301"/>
    <n v="0.897247221184725"/>
    <n v="28.787727714020399"/>
    <n v="1392.41653044131"/>
    <n v="1572.9218430236001"/>
    <n v="323.62593864035"/>
    <n v="101.527641108354"/>
    <n v="585.97566144398002"/>
    <n v="64679.570481444302"/>
    <n v="398.27499999999998"/>
    <n v="0"/>
    <n v="512.58826564958804"/>
    <n v="5062.2016762406502"/>
  </r>
  <r>
    <s v="17"/>
    <x v="20"/>
    <s v="Övriga tjänster"/>
    <s v="2013"/>
    <x v="20"/>
    <n v="451.96810857417699"/>
    <n v="384.13861851409001"/>
    <n v="35.979390305850302"/>
    <n v="10.2425156774966"/>
    <n v="12.0439605821495"/>
    <n v="1769.8268604295599"/>
    <n v="0.74783690056095697"/>
    <n v="25.427689556236601"/>
    <n v="1275.23660531578"/>
    <n v="1486.4275376522501"/>
    <n v="336.192860907637"/>
    <n v="99.409644623536707"/>
    <n v="618.08868516481402"/>
    <n v="64465.602509250602"/>
    <n v="312.39"/>
    <n v="0"/>
    <n v="499.11194819494"/>
    <n v="4704.6758644144002"/>
  </r>
  <r>
    <s v="17"/>
    <x v="20"/>
    <s v="Övriga tjänster"/>
    <s v="2013"/>
    <x v="21"/>
    <n v="471.73000902832803"/>
    <n v="403.63786041857998"/>
    <n v="44.156591649335198"/>
    <n v="11.0840821191827"/>
    <n v="13.4597978183431"/>
    <n v="1906.5951296446201"/>
    <n v="0.75807915802515402"/>
    <n v="29.678041313647501"/>
    <n v="1298.8797218549801"/>
    <n v="1687.4870751283199"/>
    <n v="362.36085616456802"/>
    <n v="106.973568133965"/>
    <n v="666.40514080726905"/>
    <n v="64465.602509250602"/>
    <n v="312.39"/>
    <n v="0"/>
    <n v="612.07270469216996"/>
    <n v="5165.5282696077602"/>
  </r>
  <r>
    <s v="17"/>
    <x v="20"/>
    <s v="Övriga tjänster"/>
    <s v="2013"/>
    <x v="22"/>
    <n v="469.65563879285401"/>
    <n v="401.55182727520997"/>
    <n v="47.628619375835498"/>
    <n v="11.0934680614168"/>
    <n v="13.787499004221599"/>
    <n v="1904.45791015029"/>
    <n v="0.77466330501562297"/>
    <n v="30.936480318408901"/>
    <n v="1304.5996591614801"/>
    <n v="1734.85299513935"/>
    <n v="361.68986436480998"/>
    <n v="106.80433316110199"/>
    <n v="665.136725745587"/>
    <n v="64465.602509250602"/>
    <n v="312.39"/>
    <n v="0"/>
    <n v="659.49900459546302"/>
    <n v="5212.8822429655102"/>
  </r>
  <r>
    <s v="17"/>
    <x v="20"/>
    <s v="Övriga tjänster"/>
    <s v="2013"/>
    <x v="23"/>
    <n v="460.007678564473"/>
    <n v="392.01947109307503"/>
    <n v="45.3591324654072"/>
    <n v="10.809710881751499"/>
    <n v="12.344342088666499"/>
    <n v="1862.9119219399699"/>
    <n v="0.75614176220446805"/>
    <n v="26.357898802242602"/>
    <n v="1283.3349342709901"/>
    <n v="1555.1106365199901"/>
    <n v="355.60183154295498"/>
    <n v="104.927680955745"/>
    <n v="654.03515296358398"/>
    <n v="64465.602509250602"/>
    <n v="312.39"/>
    <n v="0"/>
    <n v="627.772474623383"/>
    <n v="4960.6568708061805"/>
  </r>
  <r>
    <s v="17"/>
    <x v="20"/>
    <s v="Övriga tjänster"/>
    <s v="2014"/>
    <x v="24"/>
    <n v="416.67951209636999"/>
    <n v="343.64147911138599"/>
    <n v="42.132950005570898"/>
    <n v="9.9366357697033898"/>
    <n v="11.094844416476199"/>
    <n v="1558.42907619018"/>
    <n v="0.74335047341420402"/>
    <n v="21.0347637067654"/>
    <n v="1165.0845712989999"/>
    <n v="1308.7368685567001"/>
    <n v="293.55766339671601"/>
    <n v="85.990445002743698"/>
    <n v="539.35966082284097"/>
    <n v="69833.843862350695"/>
    <n v="260.32499999999999"/>
    <n v="0"/>
    <n v="580.91138787644604"/>
    <n v="4147.6434836604703"/>
  </r>
  <r>
    <s v="17"/>
    <x v="20"/>
    <s v="Övriga tjänster"/>
    <s v="2014"/>
    <x v="25"/>
    <n v="438.66402030551399"/>
    <n v="365.34028877447599"/>
    <n v="50.729009387528798"/>
    <n v="10.8680852095908"/>
    <n v="12.4828602909396"/>
    <n v="1694.3990969531901"/>
    <n v="0.73573868692413202"/>
    <n v="24.715821374812901"/>
    <n v="1187.65251080804"/>
    <n v="1502.5406939918901"/>
    <n v="319.10237928164503"/>
    <n v="93.2951323911755"/>
    <n v="586.50427612027397"/>
    <n v="69833.843862350695"/>
    <n v="260.32499999999999"/>
    <n v="0"/>
    <n v="698.782361688077"/>
    <n v="4607.9560664540604"/>
  </r>
  <r>
    <s v="17"/>
    <x v="20"/>
    <s v="Övriga tjänster"/>
    <s v="2014"/>
    <x v="26"/>
    <n v="436.61042039581002"/>
    <n v="363.28174575622802"/>
    <n v="52.475180990459101"/>
    <n v="10.861255820991801"/>
    <n v="12.724035166756799"/>
    <n v="1689.8308396037201"/>
    <n v="0.76973510089917196"/>
    <n v="25.481421453312102"/>
    <n v="1191.33288647981"/>
    <n v="1533.4379310577499"/>
    <n v="318.07207185739497"/>
    <n v="93.025573062005094"/>
    <n v="584.57304966472304"/>
    <n v="69833.843862350695"/>
    <n v="260.32499999999999"/>
    <n v="0"/>
    <n v="722.47766505940501"/>
    <n v="4637.9096163152799"/>
  </r>
  <r>
    <s v="17"/>
    <x v="20"/>
    <s v="Övriga tjänster"/>
    <s v="2014"/>
    <x v="27"/>
    <n v="434.031474135586"/>
    <n v="360.73736680974798"/>
    <n v="48.636983906020397"/>
    <n v="10.8505545663484"/>
    <n v="11.5907679787425"/>
    <n v="1698.6751115237601"/>
    <n v="0.76122661871060704"/>
    <n v="22.063155495969799"/>
    <n v="1175.80079796416"/>
    <n v="1402.62039952953"/>
    <n v="322.13890489953502"/>
    <n v="94.055168475567697"/>
    <n v="592.23677100856298"/>
    <n v="69833.843862350695"/>
    <n v="260.32499999999999"/>
    <n v="0"/>
    <n v="669.84159387545003"/>
    <n v="4522.2782112033501"/>
  </r>
  <r>
    <s v="17"/>
    <x v="20"/>
    <s v="Övriga tjänster"/>
    <s v="2015"/>
    <x v="28"/>
    <n v="418.30930105706102"/>
    <n v="338.73437572623902"/>
    <n v="54.431618927141599"/>
    <n v="10.641159789906601"/>
    <n v="12.2981627625078"/>
    <n v="1465.22872568252"/>
    <n v="0.67121124041277103"/>
    <n v="23.858095184321002"/>
    <n v="1179.67690919558"/>
    <n v="1345.7549926271699"/>
    <n v="304.47427285298602"/>
    <n v="85.036192062761899"/>
    <n v="564.37669198171204"/>
    <n v="76202.409429146399"/>
    <n v="208.26"/>
    <n v="0"/>
    <n v="757.70577860250205"/>
    <n v="4182.3879565164298"/>
  </r>
  <r>
    <s v="17"/>
    <x v="20"/>
    <s v="Övriga tjänster"/>
    <s v="2015"/>
    <x v="29"/>
    <n v="436.52636143368102"/>
    <n v="356.73009834910403"/>
    <n v="69.637318646082406"/>
    <n v="11.3105072046678"/>
    <n v="13.8681873640563"/>
    <n v="1554.1671853036"/>
    <n v="0.699368900189836"/>
    <n v="28.234137138812301"/>
    <n v="1201.96654847739"/>
    <n v="1538.7653733529201"/>
    <n v="321.838530055908"/>
    <n v="89.859256037307105"/>
    <n v="596.59464115503602"/>
    <n v="76202.409429146399"/>
    <n v="208.26"/>
    <n v="0"/>
    <n v="967.64111308799795"/>
    <n v="4539.6387080390396"/>
  </r>
  <r>
    <s v="17"/>
    <x v="20"/>
    <s v="Övriga tjänster"/>
    <s v="2015"/>
    <x v="30"/>
    <n v="435.320805452375"/>
    <n v="355.54780986156101"/>
    <n v="78.792760299616504"/>
    <n v="11.187943348747501"/>
    <n v="14.1971847946062"/>
    <n v="1535.38451770093"/>
    <n v="0.720084325362783"/>
    <n v="29.324561786583899"/>
    <n v="1206.91164449911"/>
    <n v="1581.8029462571701"/>
    <n v="317.04818684244202"/>
    <n v="88.632301380817907"/>
    <n v="587.58370996473002"/>
    <n v="76202.409429146399"/>
    <n v="208.26"/>
    <n v="0"/>
    <n v="1093.16698187161"/>
    <n v="4557.0554740635898"/>
  </r>
  <r>
    <s v="17"/>
    <x v="20"/>
    <s v="Övriga tjänster"/>
    <s v="2015"/>
    <x v="31"/>
    <n v="434.68779083535799"/>
    <n v="354.91103431686702"/>
    <n v="69.772420090153204"/>
    <n v="11.315328557746"/>
    <n v="13.125893626504901"/>
    <n v="1554.2839006945401"/>
    <n v="0.71836723368036803"/>
    <n v="25.6080403395896"/>
    <n v="1190.96676983968"/>
    <n v="1444.5407374378599"/>
    <n v="323.392695452255"/>
    <n v="90.207164316877396"/>
    <n v="599.57758171232297"/>
    <n v="76202.409429146399"/>
    <n v="208.26"/>
    <n v="0"/>
    <n v="968.33606234049705"/>
    <n v="4467.5371536379498"/>
  </r>
  <r>
    <s v="17"/>
    <x v="20"/>
    <s v="Övriga tjänster"/>
    <s v="2016"/>
    <x v="32"/>
    <n v="403.82556401091398"/>
    <n v="318.33434132905398"/>
    <n v="65.553255806904801"/>
    <n v="11.077690159459101"/>
    <n v="12.1976486583842"/>
    <n v="1319.28059031827"/>
    <n v="0.90899791945809405"/>
    <n v="19.9897445638756"/>
    <n v="1058.4087704312799"/>
    <n v="1214.2205123542401"/>
    <n v="298.43093044348598"/>
    <n v="81.110195582290999"/>
    <n v="555.89039839787802"/>
    <n v="82057.905627167798"/>
    <n v="156.19499999999999"/>
    <n v="0"/>
    <n v="911.91384007200998"/>
    <n v="3890.7414848785302"/>
  </r>
  <r>
    <s v="17"/>
    <x v="20"/>
    <s v="Övriga tjänster"/>
    <s v="2016"/>
    <x v="33"/>
    <n v="426.23740205973797"/>
    <n v="340.41324433269398"/>
    <n v="74.616320631029694"/>
    <n v="12.2006293913915"/>
    <n v="13.4603682556258"/>
    <n v="1447.42216985141"/>
    <n v="0.95241109105761401"/>
    <n v="22.798468550549298"/>
    <n v="1077.7856232238501"/>
    <n v="1379.5749061491699"/>
    <n v="328.20787572577802"/>
    <n v="88.9516244743877"/>
    <n v="611.65428965416299"/>
    <n v="82057.905627167798"/>
    <n v="156.19499999999999"/>
    <n v="0"/>
    <n v="1037.65935137425"/>
    <n v="4340.9382353087803"/>
  </r>
  <r>
    <s v="17"/>
    <x v="20"/>
    <s v="Övriga tjänster"/>
    <s v="2016"/>
    <x v="34"/>
    <n v="432.44137535884403"/>
    <n v="346.538750649679"/>
    <n v="72.869533261372794"/>
    <n v="12.4725816985028"/>
    <n v="13.688926139080399"/>
    <n v="1478.0999349029601"/>
    <n v="0.97998249141355298"/>
    <n v="23.5070123310451"/>
    <n v="1083.04425969764"/>
    <n v="1422.8379467602699"/>
    <n v="335.23489468111802"/>
    <n v="90.809384667708997"/>
    <n v="624.80529662258596"/>
    <n v="82057.905627167798"/>
    <n v="156.19499999999999"/>
    <n v="0"/>
    <n v="1013.51110114244"/>
    <n v="4453.0295953843797"/>
  </r>
  <r>
    <s v="17"/>
    <x v="20"/>
    <s v="Övriga tjänster"/>
    <s v="2016"/>
    <x v="35"/>
    <n v="434.29005175900102"/>
    <n v="348.41255203299602"/>
    <n v="79.087785070781393"/>
    <n v="12.478320434226299"/>
    <n v="12.7372922773871"/>
    <n v="1482.7375711422101"/>
    <n v="0.97759625327186295"/>
    <n v="20.812559577557501"/>
    <n v="1068.6850028824399"/>
    <n v="1298.02394175321"/>
    <n v="337.25311817897"/>
    <n v="91.245579552144306"/>
    <n v="628.69791796910795"/>
    <n v="82057.905627167798"/>
    <n v="156.19499999999999"/>
    <n v="0"/>
    <n v="1099.9440193805899"/>
    <n v="4304.0455394836799"/>
  </r>
  <r>
    <s v="17"/>
    <x v="20"/>
    <s v="Övriga tjänster"/>
    <s v="2017"/>
    <x v="36"/>
    <n v="396.33412373262303"/>
    <n v="310.855568094452"/>
    <n v="88.097785952971805"/>
    <n v="12.035478712641501"/>
    <n v="14.268333461000299"/>
    <n v="1247.5094674469599"/>
    <n v="0.61861067713621998"/>
    <n v="25.202589262151299"/>
    <n v="1064.8049613708099"/>
    <n v="1300.2220870042499"/>
    <n v="313.091067418455"/>
    <n v="82.460350848468096"/>
    <n v="586.39985601169803"/>
    <n v="81785.510442412706"/>
    <n v="104.13"/>
    <n v="0"/>
    <n v="1231.2193157146201"/>
    <n v="3847.6160401381098"/>
  </r>
  <r>
    <s v="17"/>
    <x v="20"/>
    <s v="Övriga tjänster"/>
    <s v="2017"/>
    <x v="37"/>
    <n v="419.213792822389"/>
    <n v="333.38799318446797"/>
    <n v="98.30214638308"/>
    <n v="13.169335397900999"/>
    <n v="15.938761252288399"/>
    <n v="1362.8681569353"/>
    <n v="0.62338614184091301"/>
    <n v="29.768641458328201"/>
    <n v="1090.25887538753"/>
    <n v="1515.13650180582"/>
    <n v="341.59495003705001"/>
    <n v="89.774112608202302"/>
    <n v="640.01497198394895"/>
    <n v="81785.510442412706"/>
    <n v="104.13"/>
    <n v="0"/>
    <n v="1373.3645878417699"/>
    <n v="4285.2874630442102"/>
  </r>
  <r>
    <s v="17"/>
    <x v="20"/>
    <s v="Övriga tjänster"/>
    <s v="2017"/>
    <x v="38"/>
    <n v="420.38871393952098"/>
    <n v="334.57690976472202"/>
    <n v="99.973598168326006"/>
    <n v="13.1268952561914"/>
    <n v="15.8405889105962"/>
    <n v="1357.8952184499799"/>
    <n v="0.63402337869514502"/>
    <n v="29.846201243088402"/>
    <n v="1092.0731782953801"/>
    <n v="1529.0478303316299"/>
    <n v="340.115380254206"/>
    <n v="89.408238642703907"/>
    <n v="637.21555625773306"/>
    <n v="81785.510442412706"/>
    <n v="104.13"/>
    <n v="0"/>
    <n v="1396.30430651242"/>
    <n v="4314.9661429924499"/>
  </r>
  <r>
    <s v="17"/>
    <x v="20"/>
    <s v="Övriga tjänster"/>
    <s v="2017"/>
    <x v="39"/>
    <n v="410.83373247281202"/>
    <n v="325.124109115164"/>
    <n v="105.980591630257"/>
    <n v="12.874995408195"/>
    <n v="14.5753261451326"/>
    <n v="1329.7745808837101"/>
    <n v="0.62776687485595195"/>
    <n v="26.496633327449"/>
    <n v="1075.10883991475"/>
    <n v="1379.75230632014"/>
    <n v="335.05271417538398"/>
    <n v="88.008187406542007"/>
    <n v="627.81268702045895"/>
    <n v="81785.510442412706"/>
    <n v="104.13"/>
    <n v="0"/>
    <n v="1479.93280694123"/>
    <n v="4109.5340522073602"/>
  </r>
  <r>
    <s v="17"/>
    <x v="20"/>
    <s v="Övriga tjänster"/>
    <s v="2018"/>
    <x v="40"/>
    <n v="389.556567140916"/>
    <n v="305.90967624514798"/>
    <n v="80.795559719390099"/>
    <n v="12.7049380022988"/>
    <n v="13.008164442632101"/>
    <n v="1144.4570594762199"/>
    <n v="0.877476589557592"/>
    <n v="19.8904796723664"/>
    <n v="1050.4525778304101"/>
    <n v="1096.2176250985699"/>
    <n v="318.26828239904597"/>
    <n v="81.804349053959896"/>
    <n v="598.64652644560601"/>
    <n v="79863.7887207655"/>
    <n v="52.064999999999898"/>
    <n v="0"/>
    <n v="1125.60628701563"/>
    <n v="3763.5405688904698"/>
  </r>
  <r>
    <s v="17"/>
    <x v="20"/>
    <s v="Övriga tjänster"/>
    <s v="2018"/>
    <x v="41"/>
    <n v="419.44077146108901"/>
    <n v="335.30885113745001"/>
    <n v="98.829363478731693"/>
    <n v="14.3562663530723"/>
    <n v="14.702000689607599"/>
    <n v="1287.7703735364"/>
    <n v="0.93757188424441995"/>
    <n v="23.0575798327021"/>
    <n v="1071.38295991166"/>
    <n v="1272.3197043766099"/>
    <n v="359.31642904702397"/>
    <n v="92.009089270048307"/>
    <n v="676.26603309523"/>
    <n v="79863.7887207655"/>
    <n v="52.064999999999898"/>
    <n v="0"/>
    <n v="1374.9905889397101"/>
    <n v="4302.8568905484599"/>
  </r>
  <r>
    <s v="17"/>
    <x v="20"/>
    <s v="Övriga tjänster"/>
    <s v="2018"/>
    <x v="42"/>
    <n v="424.72330400922601"/>
    <n v="340.56791724241202"/>
    <n v="91.895156095869893"/>
    <n v="14.390565065615"/>
    <n v="15.2154751307342"/>
    <n v="1292.6107985204401"/>
    <n v="0.96542602692169899"/>
    <n v="24.2868019433635"/>
    <n v="1077.97407770209"/>
    <n v="1332.1908310501601"/>
    <n v="359.40710859961598"/>
    <n v="92.099265138164796"/>
    <n v="676.357216332299"/>
    <n v="79863.7887207655"/>
    <n v="52.064999999999898"/>
    <n v="0"/>
    <n v="1278.8397753059601"/>
    <n v="4389.4973445328096"/>
  </r>
  <r>
    <s v="17"/>
    <x v="20"/>
    <s v="Övriga tjänster"/>
    <s v="2018"/>
    <x v="43"/>
    <n v="408.87234263298001"/>
    <n v="324.90938855983001"/>
    <n v="94.579417690873797"/>
    <n v="13.7987949757953"/>
    <n v="13.943560135662199"/>
    <n v="1238.57622648504"/>
    <n v="0.93052710498847802"/>
    <n v="21.404050268432002"/>
    <n v="1061.57188196886"/>
    <n v="1187.7090299040899"/>
    <n v="345.61890122432601"/>
    <n v="88.592864819472396"/>
    <n v="650.37788404382502"/>
    <n v="79863.7887207655"/>
    <n v="52.064999999999898"/>
    <n v="0"/>
    <n v="1316.4005464428999"/>
    <n v="4094.2046320010099"/>
  </r>
  <r>
    <s v="17"/>
    <x v="20"/>
    <s v="Övriga tjänster"/>
    <s v="2019"/>
    <x v="44"/>
    <n v="397.24594478449802"/>
    <n v="316.42170208956298"/>
    <n v="79.0881429171869"/>
    <n v="12.987880636091001"/>
    <n v="13.5758782680018"/>
    <n v="1010.64391353436"/>
    <n v="0.70906489143231999"/>
    <n v="21.063344274316002"/>
    <n v="952.97916496391804"/>
    <n v="1102.34615553612"/>
    <n v="311.43058514349099"/>
    <n v="78.9496067374875"/>
    <n v="586.97848568970301"/>
    <n v="77002.329734866493"/>
    <n v="0"/>
    <n v="0"/>
    <n v="1105.14125320945"/>
    <n v="3908.9811758742899"/>
  </r>
  <r>
    <s v="17"/>
    <x v="20"/>
    <s v="Övriga tjänster"/>
    <s v="2019"/>
    <x v="45"/>
    <n v="428.16056363460598"/>
    <n v="346.83948933631802"/>
    <n v="96.612384276070301"/>
    <n v="14.678213064969899"/>
    <n v="15.3220750429955"/>
    <n v="1136.1536358948599"/>
    <n v="0.76953091281667196"/>
    <n v="24.445491122600501"/>
    <n v="975.17611077638503"/>
    <n v="1282.78964172629"/>
    <n v="351.58061548438297"/>
    <n v="88.775762375150293"/>
    <n v="663.06981536080798"/>
    <n v="77002.329734866493"/>
    <n v="0"/>
    <n v="0"/>
    <n v="1347.6119614875399"/>
    <n v="4472.9887576301599"/>
  </r>
  <r>
    <s v="17"/>
    <x v="20"/>
    <s v="Övriga tjänster"/>
    <s v="2019"/>
    <x v="46"/>
    <n v="433.66628264529697"/>
    <n v="352.32209893490602"/>
    <n v="89.814022126920705"/>
    <n v="14.709927583628501"/>
    <n v="15.8472559236723"/>
    <n v="1140.91991706719"/>
    <n v="0.79786923657431297"/>
    <n v="25.722960049474501"/>
    <n v="982.11175444247499"/>
    <n v="1346.7437407923801"/>
    <n v="351.66586543723298"/>
    <n v="88.860536715980302"/>
    <n v="663.15554092567697"/>
    <n v="77002.329734866493"/>
    <n v="0"/>
    <n v="0"/>
    <n v="1252.7927803707"/>
    <n v="4569.8133535996503"/>
  </r>
  <r>
    <s v="17"/>
    <x v="20"/>
    <s v="Övriga tjänster"/>
    <s v="2019"/>
    <x v="47"/>
    <n v="416.83096347403199"/>
    <n v="335.68667360733502"/>
    <n v="92.148506311069298"/>
    <n v="14.0960424168851"/>
    <n v="14.518174691270101"/>
    <n v="1092.3421088367299"/>
    <n v="0.75466540413307504"/>
    <n v="22.645725453810201"/>
    <n v="964.59416960430895"/>
    <n v="1193.3569894484699"/>
    <n v="338.176462023819"/>
    <n v="85.479725686335897"/>
    <n v="637.68507025283202"/>
    <n v="77002.329734866493"/>
    <n v="0"/>
    <n v="0"/>
    <n v="1285.2142967694101"/>
    <n v="4252.71136505504"/>
  </r>
  <r>
    <s v="17"/>
    <x v="20"/>
    <s v="Övriga tjänster"/>
    <s v="2020"/>
    <x v="48"/>
    <n v="372.786979837557"/>
    <n v="295.20284315038901"/>
    <n v="89.508577809206798"/>
    <n v="12.7483729290244"/>
    <n v="13.657369155585799"/>
    <n v="894.14147914315902"/>
    <n v="0.68621186840897797"/>
    <n v="19.4560662876072"/>
    <n v="936.95626052223804"/>
    <n v="1017.87905803207"/>
    <n v="295.74033315787898"/>
    <n v="74.360789228898199"/>
    <n v="558.24533387805297"/>
    <n v="73823.411524620504"/>
    <n v="0"/>
    <n v="0"/>
    <n v="1251.88931202821"/>
    <n v="3638.44953029306"/>
  </r>
  <r>
    <s v="17"/>
    <x v="20"/>
    <s v="Övriga tjänster"/>
    <s v="2020"/>
    <x v="49"/>
    <n v="367.41557921459599"/>
    <n v="289.84551238683201"/>
    <n v="89.055389606612906"/>
    <n v="12.7192942868574"/>
    <n v="13.4300827545045"/>
    <n v="887.50348820009401"/>
    <n v="0.66147434441270203"/>
    <n v="20.084808294550101"/>
    <n v="941.80395512545397"/>
    <n v="1057.91148016593"/>
    <n v="294.887584311963"/>
    <n v="74.122282555654394"/>
    <n v="556.66416651237603"/>
    <n v="73823.411524620504"/>
    <n v="0"/>
    <n v="0"/>
    <n v="1245.7119683651599"/>
    <n v="3697.00290032464"/>
  </r>
  <r>
    <s v="17"/>
    <x v="20"/>
    <s v="Övriga tjänster"/>
    <s v="2020"/>
    <x v="50"/>
    <n v="388.98817588189701"/>
    <n v="311.19629015063299"/>
    <n v="89.122282894423904"/>
    <n v="13.4433752087416"/>
    <n v="14.4992777259805"/>
    <n v="940.17553562636499"/>
    <n v="0.71869716440015297"/>
    <n v="22.655792941913401"/>
    <n v="957.902493505699"/>
    <n v="1192.81048749105"/>
    <n v="310.93567735565102"/>
    <n v="78.094177363094403"/>
    <n v="587.03172642787104"/>
    <n v="73823.411524620504"/>
    <n v="0"/>
    <n v="0"/>
    <n v="1246.21590435243"/>
    <n v="4011.2222887756602"/>
  </r>
  <r>
    <s v="17"/>
    <x v="20"/>
    <s v="Övriga tjänster"/>
    <s v="2020"/>
    <x v="51"/>
    <n v="381.66372489772499"/>
    <n v="303.839603049527"/>
    <n v="72.237117998062999"/>
    <n v="13.694499328055"/>
    <n v="13.2738572015377"/>
    <n v="951.25720439865597"/>
    <n v="0.69201772459245203"/>
    <n v="19.2963549044429"/>
    <n v="939.96071503625706"/>
    <n v="1023.66789982598"/>
    <n v="318.56330248766898"/>
    <n v="79.776835273015493"/>
    <n v="601.70898283729503"/>
    <n v="73823.411524620504"/>
    <n v="0"/>
    <n v="0"/>
    <n v="1014.0881495605699"/>
    <n v="3828.79297964733"/>
  </r>
  <r>
    <s v="17"/>
    <x v="20"/>
    <s v="Övriga tjänster"/>
    <s v="2021"/>
    <x v="52"/>
    <n v="346.05253849909002"/>
    <n v="277.62224279467301"/>
    <n v="78.645189249616195"/>
    <n v="12.0839310274281"/>
    <n v="11.4378301273346"/>
    <n v="766.21953310711206"/>
    <n v="0.63073681396338499"/>
    <n v="17.647951099302599"/>
    <n v="897.59031952780697"/>
    <n v="905.36133022038496"/>
    <n v="270.899730392332"/>
    <n v="67.615588966872295"/>
    <n v="511.800329440268"/>
    <n v="64907.794738583703"/>
    <n v="0"/>
    <n v="0"/>
    <n v="1100.9719111361301"/>
    <n v="3396.8008491498999"/>
  </r>
  <r>
    <s v="17"/>
    <x v="20"/>
    <s v="Övriga tjänster"/>
    <s v="2021"/>
    <x v="53"/>
    <n v="379.14435162685498"/>
    <n v="310.18680448440898"/>
    <n v="80.430802669890795"/>
    <n v="13.8910315449831"/>
    <n v="13.1653230157939"/>
    <n v="875.006809014738"/>
    <n v="0.696383677666365"/>
    <n v="20.828852066591299"/>
    <n v="919.99481879577604"/>
    <n v="1079.12811608374"/>
    <n v="311.11937317985002"/>
    <n v="77.252152787419803"/>
    <n v="588.26219531709501"/>
    <n v="64907.794738583703"/>
    <n v="0"/>
    <n v="0"/>
    <n v="1125.4747200101999"/>
    <n v="3978.7353555558602"/>
  </r>
  <r>
    <s v="17"/>
    <x v="20"/>
    <s v="Övriga tjänster"/>
    <s v="2021"/>
    <x v="54"/>
    <n v="382.75075017097498"/>
    <n v="313.84427245896802"/>
    <n v="97.463651396975493"/>
    <n v="13.6138006044555"/>
    <n v="13.965207615797601"/>
    <n v="863.97978118193896"/>
    <n v="0.72052797468267005"/>
    <n v="23.511322098329401"/>
    <n v="932.22357523984897"/>
    <n v="1197.3338476438901"/>
    <n v="302.94719961293902"/>
    <n v="75.430730907347296"/>
    <n v="572.56394995117296"/>
    <n v="64907.794738583703"/>
    <n v="0"/>
    <n v="0"/>
    <n v="1362.2213513535601"/>
    <n v="4046.0573086951799"/>
  </r>
  <r>
    <s v="17"/>
    <x v="20"/>
    <s v="Övriga tjänster"/>
    <s v="2021"/>
    <x v="55"/>
    <n v="363.90864447432801"/>
    <n v="295.17325220690202"/>
    <n v="99.261314858870605"/>
    <n v="13.0915064667723"/>
    <n v="12.798154112419599"/>
    <n v="829.75651145610595"/>
    <n v="0.67403249287650502"/>
    <n v="21.0918006701162"/>
    <n v="916.10841399906496"/>
    <n v="1056.18853646874"/>
    <n v="292.040410808243"/>
    <n v="72.730768958610398"/>
    <n v="551.93188846979399"/>
    <n v="64907.794738583703"/>
    <n v="0"/>
    <n v="0"/>
    <n v="1387.9174613264399"/>
    <n v="3709.7173531008998"/>
  </r>
  <r>
    <s v="17"/>
    <x v="20"/>
    <s v="Övriga tjänster"/>
    <s v="2022"/>
    <x v="56"/>
    <n v="314.63214342642999"/>
    <n v="249.32189530690999"/>
    <n v="85.997935276979305"/>
    <n v="11.329647291244299"/>
    <n v="10.7463405741772"/>
    <n v="708.69996275187702"/>
    <n v="0.91413635730435805"/>
    <n v="17.127951146465101"/>
    <n v="894.47650154164705"/>
    <n v="885.87983775671296"/>
    <n v="253.39531655366099"/>
    <n v="63.377600249990699"/>
    <n v="478.57456559050098"/>
    <n v="64907.794738583703"/>
    <n v="0"/>
    <n v="0"/>
    <n v="1203.1584288735601"/>
    <n v="3238.27928076935"/>
  </r>
  <r>
    <s v="17"/>
    <x v="20"/>
    <s v="Övriga tjänster"/>
    <s v="2022"/>
    <x v="57"/>
    <n v="322.26560761260902"/>
    <n v="256.93138950710397"/>
    <n v="101.51639158398901"/>
    <n v="11.3117220446036"/>
    <n v="11.7720611579386"/>
    <n v="712.40630326348003"/>
    <n v="0.81440373850363701"/>
    <n v="19.462333537524799"/>
    <n v="906.49316575210901"/>
    <n v="1000.61877591036"/>
    <n v="251.894950180541"/>
    <n v="63.119680953288103"/>
    <n v="475.60169406017002"/>
    <n v="64907.794738583703"/>
    <n v="0"/>
    <n v="0"/>
    <n v="1418.43409578162"/>
    <n v="3389.8462805151398"/>
  </r>
  <r>
    <s v="17"/>
    <x v="20"/>
    <s v="Övriga tjänster"/>
    <s v="2022"/>
    <x v="58"/>
    <n v="327.68965832429001"/>
    <n v="262.31780504928997"/>
    <n v="107.921846172966"/>
    <n v="11.389554248484799"/>
    <n v="12.3795481388597"/>
    <n v="721.01630494642905"/>
    <n v="0.861047296074681"/>
    <n v="21.430392986927"/>
    <n v="915.67251171007103"/>
    <n v="1083.1738774596599"/>
    <n v="252.43523942004899"/>
    <n v="63.320795568785798"/>
    <n v="476.54385369763003"/>
    <n v="64907.794738583703"/>
    <n v="0"/>
    <n v="0"/>
    <n v="1507.37384928903"/>
    <n v="3470.2501953608999"/>
  </r>
  <r>
    <s v="17"/>
    <x v="20"/>
    <s v="Övriga tjänster"/>
    <s v="2022"/>
    <x v="59"/>
    <n v="323.69098329909099"/>
    <n v="258.26059003280602"/>
    <n v="100.311570299702"/>
    <n v="11.657533433248901"/>
    <n v="11.9340305432632"/>
    <n v="733.79618304041799"/>
    <n v="0.91060143207550504"/>
    <n v="20.096163301580201"/>
    <n v="908.11972279051804"/>
    <n v="1007.4263812447"/>
    <n v="259.19939955910502"/>
    <n v="64.857574842451399"/>
    <n v="489.502839789684"/>
    <n v="64907.794738583703"/>
    <n v="0"/>
    <n v="0"/>
    <n v="1402.2789896532199"/>
    <n v="3386.8720697761701"/>
  </r>
  <r>
    <s v="17"/>
    <x v="20"/>
    <s v="Övriga tjänster"/>
    <s v="2023"/>
    <x v="60"/>
    <n v="314.23849812199398"/>
    <n v="248.98154905451801"/>
    <n v="93.6316889499128"/>
    <n v="11.1152245543195"/>
    <n v="10.8721610470839"/>
    <n v="697.45315011902198"/>
    <n v="0.91572572140768704"/>
    <n v="17.6679606728582"/>
    <n v="896.81231323129703"/>
    <n v="911.69530264690104"/>
    <n v="248.107431913673"/>
    <n v="62.153141484342498"/>
    <n v="468.47128765681498"/>
    <n v="64907.794738583703"/>
    <n v="0"/>
    <n v="0"/>
    <n v="1308.9941103327001"/>
    <n v="3233.6351225980702"/>
  </r>
  <r>
    <s v="18"/>
    <x v="21"/>
    <s v="Transportindustri"/>
    <s v="2008"/>
    <x v="0"/>
    <n v="2610.0872215147101"/>
    <n v="2568.8897071821798"/>
    <n v="27.356386988666401"/>
    <n v="96.431960426630198"/>
    <n v="61.3691147720224"/>
    <n v="30232.365472923"/>
    <n v="7398.94767876279"/>
    <n v="26.308735209931299"/>
    <n v="1472.87155235771"/>
    <n v="5650.5816057555803"/>
    <n v="2323.7826209271502"/>
    <n v="1869.07114167543"/>
    <n v="2703.08155537122"/>
    <n v="13924.7096058551"/>
    <n v="0"/>
    <n v="0"/>
    <n v="412.86478785414698"/>
    <n v="34357.927229785899"/>
  </r>
  <r>
    <s v="18"/>
    <x v="21"/>
    <s v="Transportindustri"/>
    <s v="2008"/>
    <x v="1"/>
    <n v="2801.4706908646499"/>
    <n v="2758.4877805627698"/>
    <n v="56.047050078747198"/>
    <n v="102.840947860193"/>
    <n v="64.476768324172596"/>
    <n v="32281.549188231202"/>
    <n v="7815.16761060306"/>
    <n v="28.7283064874308"/>
    <n v="1554.3813261243799"/>
    <n v="6153.2043186410801"/>
    <n v="2480.5470637099102"/>
    <n v="1984.34306405087"/>
    <n v="2899.9744386798402"/>
    <n v="13924.7096058551"/>
    <n v="0"/>
    <n v="0"/>
    <n v="795.75616615657498"/>
    <n v="36977.704198648898"/>
  </r>
  <r>
    <s v="18"/>
    <x v="21"/>
    <s v="Transportindustri"/>
    <s v="2008"/>
    <x v="2"/>
    <n v="2728.9863478777102"/>
    <n v="2686.4979453927499"/>
    <n v="58.779557324990698"/>
    <n v="100.869114795979"/>
    <n v="65.4777663632822"/>
    <n v="31835.8177226956"/>
    <n v="7840.5484983526503"/>
    <n v="28.897300340413"/>
    <n v="1536.28042283689"/>
    <n v="5998.1582843723099"/>
    <n v="2458.08624356167"/>
    <n v="1975.5471942091499"/>
    <n v="2860.5088438223502"/>
    <n v="13924.7096058551"/>
    <n v="0"/>
    <n v="0"/>
    <n v="835.80618127659898"/>
    <n v="35997.8097317102"/>
  </r>
  <r>
    <s v="18"/>
    <x v="21"/>
    <s v="Transportindustri"/>
    <s v="2008"/>
    <x v="3"/>
    <n v="2802.39366891705"/>
    <n v="2759.0499954105799"/>
    <n v="59.961177323771103"/>
    <n v="103.420796125716"/>
    <n v="71.873318832140498"/>
    <n v="33108.372312777297"/>
    <n v="8257.7027109791306"/>
    <n v="28.3840700342095"/>
    <n v="1548.829628922"/>
    <n v="6023.4739820585601"/>
    <n v="2567.7422159356802"/>
    <n v="2069.4535725054998"/>
    <n v="2979.5350532093798"/>
    <n v="13924.7096058551"/>
    <n v="0"/>
    <n v="0"/>
    <n v="857.779193181609"/>
    <n v="36938.506534527602"/>
  </r>
  <r>
    <s v="18"/>
    <x v="21"/>
    <s v="Transportindustri"/>
    <s v="2009"/>
    <x v="4"/>
    <n v="2328.2201655332001"/>
    <n v="2290.04475060492"/>
    <n v="52.0570910758669"/>
    <n v="89.491915977764904"/>
    <n v="59.9081579800349"/>
    <n v="26126.036373466199"/>
    <n v="6594.3466671197802"/>
    <n v="24.5480830129266"/>
    <n v="1318.4106546916501"/>
    <n v="5260.7651052177398"/>
    <n v="2068.1727888317901"/>
    <n v="1650.40828816662"/>
    <n v="2420.8269577537799"/>
    <n v="12782.6287707303"/>
    <n v="0"/>
    <n v="0"/>
    <n v="751.65367809666702"/>
    <n v="30767.828044086498"/>
  </r>
  <r>
    <s v="18"/>
    <x v="21"/>
    <s v="Transportindustri"/>
    <s v="2009"/>
    <x v="5"/>
    <n v="2497.67003651296"/>
    <n v="2457.6173139177399"/>
    <n v="61.849826174193701"/>
    <n v="96.260477921434003"/>
    <n v="62.895256261217"/>
    <n v="27923.9208597697"/>
    <n v="7026.9302416582595"/>
    <n v="27.2375635705673"/>
    <n v="1389.0156314286201"/>
    <n v="5725.5200275482503"/>
    <n v="2208.0333997720099"/>
    <n v="1759.4337076846"/>
    <n v="2587.9147329962502"/>
    <n v="12782.6287707303"/>
    <n v="0"/>
    <n v="0"/>
    <n v="885.64194557732299"/>
    <n v="33054.3759812934"/>
  </r>
  <r>
    <s v="18"/>
    <x v="21"/>
    <s v="Transportindustri"/>
    <s v="2009"/>
    <x v="6"/>
    <n v="2451.1326042344199"/>
    <n v="2411.5635992533998"/>
    <n v="60.615902690412199"/>
    <n v="94.290336432808004"/>
    <n v="64.265609128139999"/>
    <n v="27499.9009368636"/>
    <n v="6893.4508900188002"/>
    <n v="27.4567653282006"/>
    <n v="1378.90507468279"/>
    <n v="5636.08391797681"/>
    <n v="2176.4197993878101"/>
    <n v="1731.02002640763"/>
    <n v="2555.26470795158"/>
    <n v="12782.6287707303"/>
    <n v="0"/>
    <n v="0"/>
    <n v="873.76444379722898"/>
    <n v="32440.089582347198"/>
  </r>
  <r>
    <s v="18"/>
    <x v="21"/>
    <s v="Transportindustri"/>
    <s v="2009"/>
    <x v="7"/>
    <n v="2477.1150787903698"/>
    <n v="2437.19388044588"/>
    <n v="60.935238552498603"/>
    <n v="94.961475971669799"/>
    <n v="70.492087187957694"/>
    <n v="28214.585678372299"/>
    <n v="7114.2348354287096"/>
    <n v="26.287579534799001"/>
    <n v="1373.75863919227"/>
    <n v="5534.0894966911601"/>
    <n v="2240.1751515915398"/>
    <n v="1783.87566001866"/>
    <n v="2626.89266481912"/>
    <n v="12782.6287707303"/>
    <n v="0"/>
    <n v="0"/>
    <n v="886.97911384096699"/>
    <n v="32726.516396632702"/>
  </r>
  <r>
    <s v="18"/>
    <x v="21"/>
    <s v="Transportindustri"/>
    <s v="2010"/>
    <x v="8"/>
    <n v="2434.4176634698902"/>
    <n v="2395.2386303663802"/>
    <n v="58.581754052303197"/>
    <n v="97.120432170583697"/>
    <n v="62.4401924030185"/>
    <n v="27565.765418315601"/>
    <n v="5829.0015746704603"/>
    <n v="27.878210826838199"/>
    <n v="1348.3410567414801"/>
    <n v="5420.1010516428296"/>
    <n v="2084.2226957655498"/>
    <n v="1680.3919992551"/>
    <n v="2419.1665690596501"/>
    <n v="11693.7931910198"/>
    <n v="0"/>
    <n v="0"/>
    <n v="843.44772376405899"/>
    <n v="32020.188366437498"/>
  </r>
  <r>
    <s v="18"/>
    <x v="21"/>
    <s v="Transportindustri"/>
    <s v="2010"/>
    <x v="9"/>
    <n v="2429.1778093958801"/>
    <n v="2390.20619285462"/>
    <n v="66.229712777862105"/>
    <n v="96.155889677624998"/>
    <n v="64.161163773958407"/>
    <n v="26140.351045648302"/>
    <n v="5212.4480470969202"/>
    <n v="28.3526069817284"/>
    <n v="1355.7792983776999"/>
    <n v="5649.9174881986401"/>
    <n v="1952.5444786933299"/>
    <n v="1543.83968313847"/>
    <n v="2309.10535465875"/>
    <n v="11693.7931910198"/>
    <n v="0"/>
    <n v="0"/>
    <n v="955.146253346609"/>
    <n v="32097.3749439817"/>
  </r>
  <r>
    <s v="18"/>
    <x v="21"/>
    <s v="Transportindustri"/>
    <s v="2010"/>
    <x v="10"/>
    <n v="2461.8779893463702"/>
    <n v="2422.4286350170401"/>
    <n v="68.125643347544397"/>
    <n v="97.732123488344897"/>
    <n v="66.305300496366897"/>
    <n v="26093.866165302999"/>
    <n v="5133.6215789254502"/>
    <n v="28.909900446002499"/>
    <n v="1367.21976873361"/>
    <n v="5799.7006816924404"/>
    <n v="1936.2765276648399"/>
    <n v="1527.64080720888"/>
    <n v="2295.10940104361"/>
    <n v="11693.7931910198"/>
    <n v="0"/>
    <n v="0"/>
    <n v="982.668870375908"/>
    <n v="32585.211916858701"/>
  </r>
  <r>
    <s v="18"/>
    <x v="21"/>
    <s v="Transportindustri"/>
    <s v="2010"/>
    <x v="11"/>
    <n v="2520.7802163431602"/>
    <n v="2480.8727254902501"/>
    <n v="71.304858337962898"/>
    <n v="98.641371994704102"/>
    <n v="74.061931546356703"/>
    <n v="26680.351593568601"/>
    <n v="5213.4900586501299"/>
    <n v="27.869167070302201"/>
    <n v="1368.4298609336399"/>
    <n v="5847.3891975278002"/>
    <n v="1987.2950128406901"/>
    <n v="1558.5296965774601"/>
    <n v="2367.7376473426302"/>
    <n v="11693.7931910198"/>
    <n v="0"/>
    <n v="0"/>
    <n v="1035.3558748832099"/>
    <n v="33340.1619181473"/>
  </r>
  <r>
    <s v="18"/>
    <x v="21"/>
    <s v="Transportindustri"/>
    <s v="2011"/>
    <x v="12"/>
    <n v="2145.4043254999001"/>
    <n v="2109.77414246433"/>
    <n v="79.909158559684499"/>
    <n v="86.678415282774594"/>
    <n v="67.563927952312497"/>
    <n v="20884.2829703592"/>
    <n v="3252.65774418515"/>
    <n v="25.485794674862301"/>
    <n v="1294.39013231167"/>
    <n v="5506.8929133501597"/>
    <n v="1530.5484226824999"/>
    <n v="1126.57287562388"/>
    <n v="1920.21878453403"/>
    <n v="10768.6130029715"/>
    <n v="0"/>
    <n v="0"/>
    <n v="1166.8244866443299"/>
    <n v="28187.660618163001"/>
  </r>
  <r>
    <s v="18"/>
    <x v="21"/>
    <s v="Transportindustri"/>
    <s v="2011"/>
    <x v="13"/>
    <n v="2226.9900003418102"/>
    <n v="2190.39714715939"/>
    <n v="91.724366346224897"/>
    <n v="90.454025510747002"/>
    <n v="66.211550682019904"/>
    <n v="20811.960628020399"/>
    <n v="3076.2577019895002"/>
    <n v="26.833887100070001"/>
    <n v="1333.9907346085099"/>
    <n v="5943.0403020123904"/>
    <n v="1515.70440681779"/>
    <n v="1092.64131729017"/>
    <n v="1933.87020556581"/>
    <n v="10768.6130029715"/>
    <n v="0"/>
    <n v="0"/>
    <n v="1332.29895529182"/>
    <n v="29497.777915427399"/>
  </r>
  <r>
    <s v="18"/>
    <x v="21"/>
    <s v="Transportindustri"/>
    <s v="2011"/>
    <x v="14"/>
    <n v="2169.9688330172098"/>
    <n v="2134.0694067241102"/>
    <n v="95.918381522737803"/>
    <n v="87.749538543740996"/>
    <n v="67.042342001590399"/>
    <n v="20106.157105209801"/>
    <n v="2917.2752023850499"/>
    <n v="26.6656803967585"/>
    <n v="1318.0932418217301"/>
    <n v="5832.3945322089503"/>
    <n v="1467.47603297875"/>
    <n v="1048.55755185986"/>
    <n v="1885.1816145360201"/>
    <n v="10768.6130029715"/>
    <n v="0"/>
    <n v="0"/>
    <n v="1388.8936865909"/>
    <n v="28760.829666031201"/>
  </r>
  <r>
    <s v="18"/>
    <x v="21"/>
    <s v="Transportindustri"/>
    <s v="2011"/>
    <x v="15"/>
    <n v="2053.4629479862801"/>
    <n v="2019.03124336724"/>
    <n v="95.193054362702696"/>
    <n v="81.474306955235605"/>
    <n v="74.014295461710304"/>
    <n v="18093.005305432602"/>
    <n v="2416.3262077980798"/>
    <n v="24.056277087776301"/>
    <n v="1261.8275577673501"/>
    <n v="5563.1414193402197"/>
    <n v="1318.6721049156499"/>
    <n v="911.62387664135895"/>
    <n v="1736.95444212045"/>
    <n v="10768.6130029715"/>
    <n v="0"/>
    <n v="0"/>
    <n v="1386.4780356502699"/>
    <n v="27202.167214051198"/>
  </r>
  <r>
    <s v="18"/>
    <x v="21"/>
    <s v="Transportindustri"/>
    <s v="2012"/>
    <x v="16"/>
    <n v="1774.35168131914"/>
    <n v="1743.12884934577"/>
    <n v="90.198515802282898"/>
    <n v="74.862694240718099"/>
    <n v="54.992711116537897"/>
    <n v="14288.9912809905"/>
    <n v="1930.4425019493599"/>
    <n v="21.293007404274501"/>
    <n v="1124.2969777184101"/>
    <n v="5127.4143161029997"/>
    <n v="1045.51430937278"/>
    <n v="724.44010500802403"/>
    <n v="1379.62177719342"/>
    <n v="9844.4220883154594"/>
    <n v="0"/>
    <n v="0"/>
    <n v="1338.0268776472999"/>
    <n v="23462.9391562364"/>
  </r>
  <r>
    <s v="18"/>
    <x v="21"/>
    <s v="Transportindustri"/>
    <s v="2012"/>
    <x v="17"/>
    <n v="1867.33838495952"/>
    <n v="1834.8124442363901"/>
    <n v="120.177055371577"/>
    <n v="79.926773488017801"/>
    <n v="53.604416446081203"/>
    <n v="15342.7614907152"/>
    <n v="2166.2057744774602"/>
    <n v="22.918591426932199"/>
    <n v="1164.9959691873901"/>
    <n v="5423.6522364721204"/>
    <n v="1125.0200244909499"/>
    <n v="791.19565180374195"/>
    <n v="1468.2994355011001"/>
    <n v="9844.4220883154594"/>
    <n v="0"/>
    <n v="0"/>
    <n v="1744.4339924798801"/>
    <n v="24781.351210847599"/>
  </r>
  <r>
    <s v="18"/>
    <x v="21"/>
    <s v="Transportindustri"/>
    <s v="2012"/>
    <x v="18"/>
    <n v="1887.5963802103399"/>
    <n v="1854.81655507404"/>
    <n v="132.92951585529801"/>
    <n v="81.105603742808995"/>
    <n v="51.514930576443703"/>
    <n v="15596.740093668001"/>
    <n v="2200.03346737219"/>
    <n v="23.297436972165599"/>
    <n v="1171.01186116911"/>
    <n v="5447.4236342579798"/>
    <n v="1137.24701867415"/>
    <n v="803.99924282866698"/>
    <n v="1479.1609110141501"/>
    <n v="9844.4220883154594"/>
    <n v="0"/>
    <n v="0"/>
    <n v="1917.3544429825499"/>
    <n v="25024.246759532001"/>
  </r>
  <r>
    <s v="18"/>
    <x v="21"/>
    <s v="Transportindustri"/>
    <s v="2012"/>
    <x v="19"/>
    <n v="1944.28963736008"/>
    <n v="1910.9535162766399"/>
    <n v="133.49004481647299"/>
    <n v="82.757901630229696"/>
    <n v="55.744823682962299"/>
    <n v="16719.234717095202"/>
    <n v="2500.7297813392001"/>
    <n v="23.172695516611601"/>
    <n v="1176.5171865365"/>
    <n v="5432.5857431472496"/>
    <n v="1235.0689125589599"/>
    <n v="888.61332551559497"/>
    <n v="1584.60036460531"/>
    <n v="9844.4220883154594"/>
    <n v="0"/>
    <n v="0"/>
    <n v="1932.8795782849199"/>
    <n v="25657.461429154399"/>
  </r>
  <r>
    <s v="18"/>
    <x v="21"/>
    <s v="Transportindustri"/>
    <s v="2013"/>
    <x v="20"/>
    <n v="1885.95316039674"/>
    <n v="1852.7331905830299"/>
    <n v="128.262322300297"/>
    <n v="85.794425553048598"/>
    <n v="49.041610320726903"/>
    <n v="17066.034368745099"/>
    <n v="4347.1241304694404"/>
    <n v="22.898462241087799"/>
    <n v="1135.7310325624901"/>
    <n v="5293.2758623141599"/>
    <n v="1475.06873419304"/>
    <n v="1092.77531135551"/>
    <n v="1845.49825073072"/>
    <n v="9111.2819531714504"/>
    <n v="0"/>
    <n v="0"/>
    <n v="1872.9297039396399"/>
    <n v="24813.293351866101"/>
  </r>
  <r>
    <s v="18"/>
    <x v="21"/>
    <s v="Transportindustri"/>
    <s v="2013"/>
    <x v="21"/>
    <n v="2049.3940834207801"/>
    <n v="2013.9624438718199"/>
    <n v="150.55567298898501"/>
    <n v="94.013711346770293"/>
    <n v="50.2401460319035"/>
    <n v="18725.3719596378"/>
    <n v="4864.0961581108904"/>
    <n v="25.234919553664898"/>
    <n v="1193.2980261022601"/>
    <n v="5813.1827190159302"/>
    <n v="1624.4467381194099"/>
    <n v="1209.0899099953999"/>
    <n v="2023.98068795629"/>
    <n v="9111.2819531714504"/>
    <n v="0"/>
    <n v="0"/>
    <n v="2181.3661567161098"/>
    <n v="27102.817678264699"/>
  </r>
  <r>
    <s v="18"/>
    <x v="21"/>
    <s v="Transportindustri"/>
    <s v="2013"/>
    <x v="22"/>
    <n v="1876.72673358157"/>
    <n v="1843.5912043230701"/>
    <n v="159.44200522076801"/>
    <n v="85.687147216726601"/>
    <n v="47.041189032330799"/>
    <n v="15341.794834701799"/>
    <n v="3361.5117580925898"/>
    <n v="22.9004390792099"/>
    <n v="1134.5649465725"/>
    <n v="5653.0730614048598"/>
    <n v="1295.13620255654"/>
    <n v="906.277025364834"/>
    <n v="1693.8850668246801"/>
    <n v="9111.2819531714504"/>
    <n v="0"/>
    <n v="0"/>
    <n v="2295.5197587745201"/>
    <n v="24926.2903349513"/>
  </r>
  <r>
    <s v="18"/>
    <x v="21"/>
    <s v="Transportindustri"/>
    <s v="2013"/>
    <x v="23"/>
    <n v="1856.8158910669299"/>
    <n v="1824.00937263674"/>
    <n v="160.84334628458799"/>
    <n v="84.166987497434405"/>
    <n v="49.678028221312502"/>
    <n v="15278.477292302299"/>
    <n v="3417.5820771531398"/>
    <n v="21.804699869063501"/>
    <n v="1118.8763042722501"/>
    <n v="5527.2589457050599"/>
    <n v="1296.5848297316199"/>
    <n v="912.21012978492899"/>
    <n v="1688.7461461443099"/>
    <n v="9111.2819531714504"/>
    <n v="0"/>
    <n v="0"/>
    <n v="2327.1259183723701"/>
    <n v="24603.201059066101"/>
  </r>
  <r>
    <s v="18"/>
    <x v="21"/>
    <s v="Transportindustri"/>
    <s v="2014"/>
    <x v="24"/>
    <n v="1743.20211172575"/>
    <n v="1711.79346118527"/>
    <n v="175.90890329701301"/>
    <n v="82.555598433723304"/>
    <n v="44.625406946684798"/>
    <n v="14453.5588851218"/>
    <n v="3351.6426715747998"/>
    <n v="20.459885845664701"/>
    <n v="1103.2911706110499"/>
    <n v="5150.0882967090402"/>
    <n v="1198.5147950834601"/>
    <n v="872.35286441829703"/>
    <n v="1520.6273978681299"/>
    <n v="8281.9055610409505"/>
    <n v="0"/>
    <n v="0"/>
    <n v="2549.58686196493"/>
    <n v="22908.182906080401"/>
  </r>
  <r>
    <s v="18"/>
    <x v="21"/>
    <s v="Transportindustri"/>
    <s v="2014"/>
    <x v="25"/>
    <n v="1942.8614425649801"/>
    <n v="1908.67395981971"/>
    <n v="204.557770764981"/>
    <n v="93.012082379128501"/>
    <n v="44.906262634122299"/>
    <n v="16653.947798499801"/>
    <n v="4018.9168770717401"/>
    <n v="22.9402765242267"/>
    <n v="1167.0016148398799"/>
    <n v="5712.0383303754297"/>
    <n v="1386.35142319023"/>
    <n v="1025.19167968946"/>
    <n v="1736.7695634541001"/>
    <n v="8281.9055610409505"/>
    <n v="0"/>
    <n v="0"/>
    <n v="2940.34946772796"/>
    <n v="25704.550973130001"/>
  </r>
  <r>
    <s v="18"/>
    <x v="21"/>
    <s v="Transportindustri"/>
    <s v="2014"/>
    <x v="26"/>
    <n v="2150.4284485257499"/>
    <n v="2113.3935239095099"/>
    <n v="208.911577306992"/>
    <n v="103.541550069021"/>
    <n v="46.9467245324347"/>
    <n v="20106.554085640801"/>
    <n v="5424.8494395718699"/>
    <n v="25.469357508389901"/>
    <n v="1237.64054379089"/>
    <n v="5983.83268393034"/>
    <n v="1700.72991269724"/>
    <n v="1316.65331036065"/>
    <n v="2049.9669499359402"/>
    <n v="8281.9055610409505"/>
    <n v="0"/>
    <n v="0"/>
    <n v="2992.0011418978602"/>
    <n v="28377.700005991399"/>
  </r>
  <r>
    <s v="18"/>
    <x v="21"/>
    <s v="Transportindustri"/>
    <s v="2014"/>
    <x v="27"/>
    <n v="1881.81410334626"/>
    <n v="1848.38261050913"/>
    <n v="201.05532856808699"/>
    <n v="90.061347837588698"/>
    <n v="45.833217826144697"/>
    <n v="15613.8365013291"/>
    <n v="3440.1784144429498"/>
    <n v="21.644811585182602"/>
    <n v="1135.43623175007"/>
    <n v="5534.3526146388203"/>
    <n v="1273.72092444741"/>
    <n v="919.58601027460304"/>
    <n v="1627.6728762181301"/>
    <n v="8281.9055610409505"/>
    <n v="0"/>
    <n v="0"/>
    <n v="2899.9156787992601"/>
    <n v="24881.954097809001"/>
  </r>
  <r>
    <s v="18"/>
    <x v="21"/>
    <s v="Transportindustri"/>
    <s v="2015"/>
    <x v="28"/>
    <n v="2082.1440514966898"/>
    <n v="2044.68199371388"/>
    <n v="192.44059800248999"/>
    <n v="108.196037822026"/>
    <n v="48.585932038427103"/>
    <n v="17787.736457360901"/>
    <n v="4002.5156705419799"/>
    <n v="22.0816252293227"/>
    <n v="1219.5433865044399"/>
    <n v="5415.8619307376302"/>
    <n v="1377.2357128870999"/>
    <n v="1035.3057716031601"/>
    <n v="1706.30523861046"/>
    <n v="7429.7016628989304"/>
    <n v="0"/>
    <n v="0"/>
    <n v="2813.1602643060301"/>
    <n v="27449.176424851601"/>
  </r>
  <r>
    <s v="18"/>
    <x v="21"/>
    <s v="Transportindustri"/>
    <s v="2015"/>
    <x v="29"/>
    <n v="2024.72298010597"/>
    <n v="1988.0241643127599"/>
    <n v="233.95525633646"/>
    <n v="105.351154180573"/>
    <n v="48.252081159165897"/>
    <n v="16887.744318831199"/>
    <n v="3692.99256172073"/>
    <n v="22.730059970923801"/>
    <n v="1208.8952297178701"/>
    <n v="5476.2755056401202"/>
    <n v="1323.3209249162901"/>
    <n v="970.46963675887503"/>
    <n v="1671.1964007895001"/>
    <n v="7429.7016628989304"/>
    <n v="0"/>
    <n v="0"/>
    <n v="3375.4143543993"/>
    <n v="26806.752346985399"/>
  </r>
  <r>
    <s v="18"/>
    <x v="21"/>
    <s v="Transportindustri"/>
    <s v="2015"/>
    <x v="30"/>
    <n v="2122.1834842245298"/>
    <n v="2084.3159399493502"/>
    <n v="265.178233979857"/>
    <n v="109.972878486414"/>
    <n v="46.251064763677"/>
    <n v="18877.290763192199"/>
    <n v="4685.7356799971203"/>
    <n v="24.18429232447"/>
    <n v="1249.7906024675699"/>
    <n v="5591.7337256577803"/>
    <n v="1522.0350815020699"/>
    <n v="1156.06482717936"/>
    <n v="1864.5663924033199"/>
    <n v="7429.7016628989304"/>
    <n v="0"/>
    <n v="0"/>
    <n v="3796.8884010984102"/>
    <n v="28074.2490056344"/>
  </r>
  <r>
    <s v="18"/>
    <x v="21"/>
    <s v="Transportindustri"/>
    <s v="2015"/>
    <x v="31"/>
    <n v="2004.72951762306"/>
    <n v="1968.62468717918"/>
    <n v="241.79672963772299"/>
    <n v="102.815195448228"/>
    <n v="51.039356685443103"/>
    <n v="15887.7903792208"/>
    <n v="3394.8596176271099"/>
    <n v="21.881075314269498"/>
    <n v="1196.35152711041"/>
    <n v="5648.6784529861798"/>
    <n v="1245.6972760390299"/>
    <n v="896.41447288322604"/>
    <n v="1595.3821895692099"/>
    <n v="7429.7016628989304"/>
    <n v="0"/>
    <n v="0"/>
    <n v="3477.8887027647802"/>
    <n v="26582.611980327601"/>
  </r>
  <r>
    <s v="18"/>
    <x v="21"/>
    <s v="Transportindustri"/>
    <s v="2016"/>
    <x v="32"/>
    <n v="2150.3902083021899"/>
    <n v="2112.0404048871501"/>
    <n v="258.45660724591301"/>
    <n v="113.742345702642"/>
    <n v="55.282513066592699"/>
    <n v="19735.888035652599"/>
    <n v="6857.3982173417999"/>
    <n v="24.091001322245901"/>
    <n v="1154.63420680796"/>
    <n v="5372.7871477262097"/>
    <n v="1767.2661074807099"/>
    <n v="1408.01165251474"/>
    <n v="2084.0719871490101"/>
    <n v="6660.1714379817204"/>
    <n v="0"/>
    <n v="0"/>
    <n v="3730.9077083581101"/>
    <n v="28256.271914879599"/>
  </r>
  <r>
    <s v="18"/>
    <x v="21"/>
    <s v="Transportindustri"/>
    <s v="2016"/>
    <x v="33"/>
    <n v="2135.6527025486598"/>
    <n v="2097.23623139546"/>
    <n v="291.44923537779403"/>
    <n v="114.32044230791"/>
    <n v="52.192232272245803"/>
    <n v="17701.588950651301"/>
    <n v="5264.0026844150498"/>
    <n v="23.4999349902569"/>
    <n v="1135.78634927947"/>
    <n v="5701.6948486501997"/>
    <n v="1515.9291340851601"/>
    <n v="1152.6994043048201"/>
    <n v="1864.7127961589599"/>
    <n v="6660.1714379817204"/>
    <n v="0"/>
    <n v="0"/>
    <n v="4195.7041311930798"/>
    <n v="28317.452190070799"/>
  </r>
  <r>
    <s v="18"/>
    <x v="21"/>
    <s v="Transportindustri"/>
    <s v="2016"/>
    <x v="34"/>
    <n v="2362.1759480266701"/>
    <n v="2320.9218405840302"/>
    <n v="285.74465493454602"/>
    <n v="125.593927273457"/>
    <n v="46.840902757071497"/>
    <n v="21376.1759864999"/>
    <n v="7359.6429879429597"/>
    <n v="25.585194081082498"/>
    <n v="1214.09963574827"/>
    <n v="6031.8923538585695"/>
    <n v="1913.3200788387901"/>
    <n v="1514.1357580613501"/>
    <n v="2269.6404751814198"/>
    <n v="6660.1714379817204"/>
    <n v="0"/>
    <n v="0"/>
    <n v="4117.5465572583598"/>
    <n v="31240.381800054802"/>
  </r>
  <r>
    <s v="18"/>
    <x v="21"/>
    <s v="Transportindustri"/>
    <s v="2016"/>
    <x v="35"/>
    <n v="2325.7363925837599"/>
    <n v="2285.1020689585898"/>
    <n v="309.91761951283098"/>
    <n v="123.36081771421"/>
    <n v="45.840553318584199"/>
    <n v="20524.552727881401"/>
    <n v="6853.9083797829599"/>
    <n v="24.352351445491301"/>
    <n v="1191.6845914087501"/>
    <n v="5960.5609570768502"/>
    <n v="1822.2303122856599"/>
    <n v="1428.2667100358001"/>
    <n v="2180.8587475418299"/>
    <n v="6660.1714379817204"/>
    <n v="0"/>
    <n v="0"/>
    <n v="4467.5389755770902"/>
    <n v="30641.813230986601"/>
  </r>
  <r>
    <s v="18"/>
    <x v="21"/>
    <s v="Transportindustri"/>
    <s v="2017"/>
    <x v="36"/>
    <n v="2033.7386766463901"/>
    <n v="1997.2423345838199"/>
    <n v="290.29808227465003"/>
    <n v="109.292773152948"/>
    <n v="53.935174619917298"/>
    <n v="17570.187611789501"/>
    <n v="6449.6045079328196"/>
    <n v="23.0333594866864"/>
    <n v="1055.2015008871699"/>
    <n v="5114.56436872418"/>
    <n v="1665.7560922586999"/>
    <n v="1296.3943927719099"/>
    <n v="1995.0653914484401"/>
    <n v="6023.5722876800701"/>
    <n v="0"/>
    <n v="0"/>
    <n v="4199.9243220325898"/>
    <n v="26766.284342574902"/>
  </r>
  <r>
    <s v="18"/>
    <x v="21"/>
    <s v="Transportindustri"/>
    <s v="2017"/>
    <x v="37"/>
    <n v="2089.9014535956899"/>
    <n v="2052.4668782550302"/>
    <n v="311.97358582211399"/>
    <n v="113.63827888861201"/>
    <n v="46.316398124823699"/>
    <n v="17185.666826886099"/>
    <n v="5798.5585827197301"/>
    <n v="23.412762719510798"/>
    <n v="1061.82297733365"/>
    <n v="5389.9019794985697"/>
    <n v="1593.33120338411"/>
    <n v="1208.5970431843"/>
    <n v="1952.89824189263"/>
    <n v="6023.5722876800701"/>
    <n v="0"/>
    <n v="0"/>
    <n v="4500.3893878039898"/>
    <n v="27685.275136350199"/>
  </r>
  <r>
    <s v="18"/>
    <x v="21"/>
    <s v="Transportindustri"/>
    <s v="2017"/>
    <x v="38"/>
    <n v="2153.5089485656499"/>
    <n v="2115.50887718479"/>
    <n v="320.567041529584"/>
    <n v="116.58254916336099"/>
    <n v="38.6472701747172"/>
    <n v="17674.714572324901"/>
    <n v="6029.0974738775803"/>
    <n v="23.1508019976791"/>
    <n v="1079.4093401263599"/>
    <n v="5548.0468655406103"/>
    <n v="1634.2463722888201"/>
    <n v="1247.6582844307"/>
    <n v="1992.22409970337"/>
    <n v="6023.5722876800701"/>
    <n v="0"/>
    <n v="0"/>
    <n v="4618.8166455285"/>
    <n v="28550.019280353299"/>
  </r>
  <r>
    <s v="18"/>
    <x v="21"/>
    <s v="Transportindustri"/>
    <s v="2017"/>
    <x v="39"/>
    <n v="2108.0802299807501"/>
    <n v="2070.7648044856501"/>
    <n v="350.38530953564799"/>
    <n v="114.068371282847"/>
    <n v="37.990529195145797"/>
    <n v="17836.0186574584"/>
    <n v="6374.7348380762596"/>
    <n v="22.589894253840601"/>
    <n v="1070.0387374269101"/>
    <n v="5338.8561681887804"/>
    <n v="1684.5070663197"/>
    <n v="1296.7746490715001"/>
    <n v="2037.25634581137"/>
    <n v="6023.5722876800701"/>
    <n v="0"/>
    <n v="0"/>
    <n v="5048.9471801949703"/>
    <n v="27831.9668315651"/>
  </r>
  <r>
    <s v="18"/>
    <x v="21"/>
    <s v="Transportindustri"/>
    <s v="2018"/>
    <x v="40"/>
    <n v="1898.04475682471"/>
    <n v="1862.6454584253499"/>
    <n v="298.56549021351998"/>
    <n v="104.686715749641"/>
    <n v="93.169334578734606"/>
    <n v="16400.934905512899"/>
    <n v="4055.2281618970301"/>
    <n v="20.366272596946601"/>
    <n v="1056.2967003122801"/>
    <n v="4589.8141748463404"/>
    <n v="1564.33995501764"/>
    <n v="1202.10220829114"/>
    <n v="1890.51551894473"/>
    <n v="5048.5773574979003"/>
    <n v="0"/>
    <n v="0"/>
    <n v="4331.7726787659203"/>
    <n v="24923.402861733801"/>
  </r>
  <r>
    <s v="18"/>
    <x v="21"/>
    <s v="Transportindustri"/>
    <s v="2018"/>
    <x v="41"/>
    <n v="2131.4367827134702"/>
    <n v="2092.4526014775101"/>
    <n v="354.47468968285"/>
    <n v="117.985627290549"/>
    <n v="95.336165945419594"/>
    <n v="18499.825744689799"/>
    <n v="4574.8078054761099"/>
    <n v="22.828973849076998"/>
    <n v="1118.5888019292099"/>
    <n v="5184.3074468549903"/>
    <n v="1763.54455556166"/>
    <n v="1354.2428160310601"/>
    <n v="2132.2653792677802"/>
    <n v="5048.5773574979003"/>
    <n v="0"/>
    <n v="0"/>
    <n v="5102.5406102535999"/>
    <n v="28153.903030132999"/>
  </r>
  <r>
    <s v="18"/>
    <x v="21"/>
    <s v="Transportindustri"/>
    <s v="2018"/>
    <x v="42"/>
    <n v="2194.4877260061899"/>
    <n v="2154.6394700810301"/>
    <n v="330.46797343436299"/>
    <n v="121.18953018551299"/>
    <n v="95.873323875005099"/>
    <n v="19454.286524250499"/>
    <n v="4899.5791355062202"/>
    <n v="23.555373569207202"/>
    <n v="1140.61724236751"/>
    <n v="5270.9784131236102"/>
    <n v="1857.0794814154799"/>
    <n v="1440.45167751954"/>
    <n v="2225.8003051216001"/>
    <n v="5048.5773574979003"/>
    <n v="0"/>
    <n v="0"/>
    <n v="4763.0903581340699"/>
    <n v="28982.7288005181"/>
  </r>
  <r>
    <s v="18"/>
    <x v="21"/>
    <s v="Transportindustri"/>
    <s v="2018"/>
    <x v="43"/>
    <n v="2052.3316940647101"/>
    <n v="2014.5686785293001"/>
    <n v="344.43995383119602"/>
    <n v="113.460732417529"/>
    <n v="94.548003116601905"/>
    <n v="17778.651177272"/>
    <n v="4396.1273706231796"/>
    <n v="21.899359707907902"/>
    <n v="1096.09761476933"/>
    <n v="4976.0533239920796"/>
    <n v="1695.48281718768"/>
    <n v="1301.99760270346"/>
    <n v="2050.0218876341301"/>
    <n v="5048.5773574979003"/>
    <n v="0"/>
    <n v="0"/>
    <n v="4972.5452059794397"/>
    <n v="27046.210268330698"/>
  </r>
  <r>
    <s v="18"/>
    <x v="21"/>
    <s v="Transportindustri"/>
    <s v="2019"/>
    <x v="44"/>
    <n v="1874.89703602899"/>
    <n v="1839.4258069414"/>
    <n v="290.53143532119202"/>
    <n v="102.854084502728"/>
    <n v="134.091550972086"/>
    <n v="15924.288629892901"/>
    <n v="4254.3598997037498"/>
    <n v="21.6387744825707"/>
    <n v="1108.6133616821901"/>
    <n v="4088.6697913436301"/>
    <n v="1427.2141016994899"/>
    <n v="1087.61578520686"/>
    <n v="1744.7355733439999"/>
    <n v="4460.3332671427897"/>
    <n v="0"/>
    <n v="0"/>
    <n v="4202.1687935338996"/>
    <n v="24650.369863447999"/>
  </r>
  <r>
    <s v="18"/>
    <x v="21"/>
    <s v="Transportindustri"/>
    <s v="2019"/>
    <x v="45"/>
    <n v="2101.9802166561499"/>
    <n v="2063.0272236503602"/>
    <n v="346.77298816677302"/>
    <n v="115.78011966771599"/>
    <n v="136.104572382274"/>
    <n v="17898.041888933301"/>
    <n v="4777.4850348119398"/>
    <n v="24.228045958441299"/>
    <n v="1166.5530704508701"/>
    <n v="4610.5698288495196"/>
    <n v="1603.3420154007799"/>
    <n v="1219.9951809848601"/>
    <n v="1962.28001178809"/>
    <n v="4460.3332671427897"/>
    <n v="0"/>
    <n v="0"/>
    <n v="4982.4082991969699"/>
    <n v="27784.857204027601"/>
  </r>
  <r>
    <s v="18"/>
    <x v="21"/>
    <s v="Transportindustri"/>
    <s v="2019"/>
    <x v="46"/>
    <n v="2174.85760773015"/>
    <n v="2134.9291408955901"/>
    <n v="321.10396730691298"/>
    <n v="119.398394294957"/>
    <n v="136.69853854465001"/>
    <n v="18988.614071999102"/>
    <n v="5170.19003916973"/>
    <n v="25.112488601843499"/>
    <n v="1191.7861271684601"/>
    <n v="4707.5505614005997"/>
    <n v="1699.16728417269"/>
    <n v="1308.9019792735201"/>
    <n v="2058.1052805600102"/>
    <n v="4460.3332671427897"/>
    <n v="0"/>
    <n v="0"/>
    <n v="4613.0082830762703"/>
    <n v="28739.278229184802"/>
  </r>
  <r>
    <s v="18"/>
    <x v="21"/>
    <s v="Transportindustri"/>
    <s v="2019"/>
    <x v="47"/>
    <n v="1997.5932687981499"/>
    <n v="1960.24165781645"/>
    <n v="333.43494044219801"/>
    <n v="109.83242876228"/>
    <n v="135.203003305626"/>
    <n v="16807.588489767801"/>
    <n v="4448.5949376615699"/>
    <n v="23.041330280566498"/>
    <n v="1137.10667636074"/>
    <n v="4397.5165148389196"/>
    <n v="1506.8632536356899"/>
    <n v="1140.8247165967"/>
    <n v="1851.9957417753999"/>
    <n v="4460.3332671427897"/>
    <n v="0"/>
    <n v="0"/>
    <n v="4790.6162424059303"/>
    <n v="26359.491768013901"/>
  </r>
  <r>
    <s v="18"/>
    <x v="21"/>
    <s v="Transportindustri"/>
    <s v="2020"/>
    <x v="48"/>
    <n v="1789.55025137194"/>
    <n v="1753.7434412653699"/>
    <n v="330.080503908982"/>
    <n v="101.231254375852"/>
    <n v="178.486896334958"/>
    <n v="15192.8501233877"/>
    <n v="1651.26581781661"/>
    <n v="20.905138836584499"/>
    <n v="1091.9520138462201"/>
    <n v="3476.2567301762501"/>
    <n v="1169.8901322587501"/>
    <n v="847.96675638043496"/>
    <n v="1487.6776264964501"/>
    <n v="3982.8945995975"/>
    <n v="0"/>
    <n v="0"/>
    <n v="4739.3939517938497"/>
    <n v="23520.678350267699"/>
  </r>
  <r>
    <s v="18"/>
    <x v="21"/>
    <s v="Transportindustri"/>
    <s v="2020"/>
    <x v="49"/>
    <n v="1295.8904688912601"/>
    <n v="1267.5397481038401"/>
    <n v="327.50086550592499"/>
    <n v="78.046248847498106"/>
    <n v="131.62750868691799"/>
    <n v="12052.7316773069"/>
    <n v="1311.14279752528"/>
    <n v="19.654251834699899"/>
    <n v="985.52388697750996"/>
    <n v="2473.7447023497798"/>
    <n v="1033.16354659628"/>
    <n v="719.97245585824498"/>
    <n v="1350.07058733602"/>
    <n v="3982.8945995975"/>
    <n v="0"/>
    <n v="0"/>
    <n v="4704.0178764850798"/>
    <n v="16898.570052169202"/>
  </r>
  <r>
    <s v="18"/>
    <x v="21"/>
    <s v="Transportindustri"/>
    <s v="2020"/>
    <x v="50"/>
    <n v="1465.1316420082401"/>
    <n v="1434.99149825676"/>
    <n v="323.58879888563899"/>
    <n v="87.191117151278206"/>
    <n v="108.985825242703"/>
    <n v="13606.3319174136"/>
    <n v="1496.4072193468301"/>
    <n v="21.0168236904921"/>
    <n v="1028.6951385884799"/>
    <n v="2779.5148967236"/>
    <n v="1140.1794531353801"/>
    <n v="806.37845045402401"/>
    <n v="1474.4222347729501"/>
    <n v="3982.8945995975"/>
    <n v="0"/>
    <n v="0"/>
    <n v="4642.1635633904398"/>
    <n v="19167.925539392501"/>
  </r>
  <r>
    <s v="18"/>
    <x v="21"/>
    <s v="Transportindustri"/>
    <s v="2020"/>
    <x v="51"/>
    <n v="1410.15694005251"/>
    <n v="1380.57834252924"/>
    <n v="272.99811543124201"/>
    <n v="84.625296359625693"/>
    <n v="113.214263870431"/>
    <n v="12795.2222642096"/>
    <n v="1382.1029509163"/>
    <n v="20.377306755840799"/>
    <n v="1005.99435094512"/>
    <n v="2685.1415964201201"/>
    <n v="1094.0493517380301"/>
    <n v="757.04368519689399"/>
    <n v="1436.8281527024401"/>
    <n v="3982.8945995975"/>
    <n v="0"/>
    <n v="0"/>
    <n v="3963.80899022009"/>
    <n v="18398.550865357502"/>
  </r>
  <r>
    <s v="18"/>
    <x v="21"/>
    <s v="Transportindustri"/>
    <s v="2021"/>
    <x v="52"/>
    <n v="1427.8232100985199"/>
    <n v="1396.7256935414"/>
    <n v="310.55856443845101"/>
    <n v="84.721228342590706"/>
    <n v="177.097079388265"/>
    <n v="12446.8650762412"/>
    <n v="1413.2690470216601"/>
    <n v="20.3622202513939"/>
    <n v="1023.46717285515"/>
    <n v="2563.27984670765"/>
    <n v="1075.6139501431401"/>
    <n v="763.67106557688305"/>
    <n v="1387.24347853615"/>
    <n v="3687.67282345897"/>
    <n v="0"/>
    <n v="0"/>
    <n v="4525.0019426191902"/>
    <n v="18583.966688250501"/>
  </r>
  <r>
    <s v="18"/>
    <x v="21"/>
    <s v="Transportindustri"/>
    <s v="2021"/>
    <x v="53"/>
    <n v="1592.1350287928001"/>
    <n v="1558.5125475986899"/>
    <n v="312.68125768108899"/>
    <n v="94.739052867073994"/>
    <n v="172.4628343171"/>
    <n v="13860.987505835201"/>
    <n v="1578.4092372438699"/>
    <n v="22.968150151983501"/>
    <n v="1065.3465627795299"/>
    <n v="2892.4416835645102"/>
    <n v="1208.17537162961"/>
    <n v="850.79374461478506"/>
    <n v="1566.68853778891"/>
    <n v="3687.67282345897"/>
    <n v="0"/>
    <n v="0"/>
    <n v="4545.1356527098897"/>
    <n v="20861.3662766868"/>
  </r>
  <r>
    <s v="18"/>
    <x v="21"/>
    <s v="Transportindustri"/>
    <s v="2021"/>
    <x v="54"/>
    <n v="1594.1669945557901"/>
    <n v="1561.3442871293701"/>
    <n v="353.17847423553002"/>
    <n v="94.228861281671001"/>
    <n v="148.728084404285"/>
    <n v="12421.2923820047"/>
    <n v="1315.8885588237299"/>
    <n v="21.7507185718102"/>
    <n v="1049.7047452286999"/>
    <n v="3049.7482448378501"/>
    <n v="1059.37053230778"/>
    <n v="721.95939442288704"/>
    <n v="1408.14754682432"/>
    <n v="3687.67282345897"/>
    <n v="0"/>
    <n v="0"/>
    <n v="5095.0783129729998"/>
    <n v="21035.345586508502"/>
  </r>
  <r>
    <s v="18"/>
    <x v="21"/>
    <s v="Transportindustri"/>
    <s v="2021"/>
    <x v="55"/>
    <n v="1669.56876037794"/>
    <n v="1635.3466236337199"/>
    <n v="354.586521690278"/>
    <n v="97.570040927674896"/>
    <n v="167.085824104593"/>
    <n v="13482.5249046185"/>
    <n v="1480.28071687285"/>
    <n v="21.529741791166401"/>
    <n v="1071.96508567257"/>
    <n v="3121.9833815055399"/>
    <n v="1122.8143871667501"/>
    <n v="790.14127294975299"/>
    <n v="1459.01114105741"/>
    <n v="3687.67282345897"/>
    <n v="0"/>
    <n v="0"/>
    <n v="5123.8141959654304"/>
    <n v="21956.740666654299"/>
  </r>
  <r>
    <s v="18"/>
    <x v="21"/>
    <s v="Transportindustri"/>
    <s v="2022"/>
    <x v="56"/>
    <n v="1664.85502760386"/>
    <n v="1631.9050268101901"/>
    <n v="335.675267729903"/>
    <n v="94.694388199140903"/>
    <n v="154.172619387194"/>
    <n v="13879.2892626953"/>
    <n v="1589.3081859807901"/>
    <n v="20.164955799723199"/>
    <n v="1073.3846959212599"/>
    <n v="3001.1516990779901"/>
    <n v="1121.20831974314"/>
    <n v="822.38682110060495"/>
    <n v="1412.50079135488"/>
    <n v="3687.67282345897"/>
    <n v="0"/>
    <n v="0"/>
    <n v="4875.7483127410596"/>
    <n v="21554.13793796"/>
  </r>
  <r>
    <s v="18"/>
    <x v="21"/>
    <s v="Transportindustri"/>
    <s v="2022"/>
    <x v="57"/>
    <n v="1880.3486447950199"/>
    <n v="1843.42655095652"/>
    <n v="383.64845538988698"/>
    <n v="105.632884600273"/>
    <n v="192.50803004901601"/>
    <n v="16051.8673611048"/>
    <n v="1883.8570316514599"/>
    <n v="21.523459977363501"/>
    <n v="1137.77394366975"/>
    <n v="3425.45100292589"/>
    <n v="1253.7034717255401"/>
    <n v="946.89120881676297"/>
    <n v="1543.0887236302699"/>
    <n v="3687.67282345897"/>
    <n v="0"/>
    <n v="0"/>
    <n v="5533.6512055056101"/>
    <n v="24605.1677142027"/>
  </r>
  <r>
    <s v="18"/>
    <x v="21"/>
    <s v="Transportindustri"/>
    <s v="2022"/>
    <x v="58"/>
    <n v="1700.8952790339899"/>
    <n v="1666.9935064229101"/>
    <n v="385.67383996853999"/>
    <n v="96.734281404876697"/>
    <n v="168.85833788329501"/>
    <n v="13375.427429082099"/>
    <n v="1469.2570633682799"/>
    <n v="20.106855749180301"/>
    <n v="1078.84969503861"/>
    <n v="3213.29646299053"/>
    <n v="1054.5298986190901"/>
    <n v="762.92652324808705"/>
    <n v="1344.43533592159"/>
    <n v="3687.67282345897"/>
    <n v="0"/>
    <n v="0"/>
    <n v="5542.3004492014397"/>
    <n v="22331.676969372798"/>
  </r>
  <r>
    <s v="18"/>
    <x v="21"/>
    <s v="Transportindustri"/>
    <s v="2022"/>
    <x v="59"/>
    <n v="1769.6191315005001"/>
    <n v="1734.0597642596299"/>
    <n v="356.61542087483002"/>
    <n v="100.006317032008"/>
    <n v="197.090666047566"/>
    <n v="14112.3378555609"/>
    <n v="1570.61514123395"/>
    <n v="20.830420108880801"/>
    <n v="1095.61020005821"/>
    <n v="3308.0655637176001"/>
    <n v="1113.2311207872699"/>
    <n v="810.92619923871302"/>
    <n v="1411.1504256895701"/>
    <n v="3687.67282345897"/>
    <n v="0"/>
    <n v="0"/>
    <n v="5146.3180173906603"/>
    <n v="23122.6718553096"/>
  </r>
  <r>
    <s v="18"/>
    <x v="21"/>
    <s v="Transportindustri"/>
    <s v="2023"/>
    <x v="60"/>
    <n v="1752.3770915730199"/>
    <n v="1718.6355559639701"/>
    <n v="360.40665158852102"/>
    <n v="98.688651251047304"/>
    <n v="144.63887319517801"/>
    <n v="14437.5684283792"/>
    <n v="1656.0259076688501"/>
    <n v="20.126041196989199"/>
    <n v="1093.7743394935101"/>
    <n v="3180.5578338509999"/>
    <n v="1140.4853804455599"/>
    <n v="845.38238694298195"/>
    <n v="1425.54850412357"/>
    <n v="3687.67282345897"/>
    <n v="0"/>
    <n v="0"/>
    <n v="5215.07433537201"/>
    <n v="22745.097641902899"/>
  </r>
  <r>
    <s v="19"/>
    <x v="22"/>
    <s v="Övriga tjänster"/>
    <s v="2008"/>
    <x v="0"/>
    <n v="21.210614738841699"/>
    <n v="20.676234333010001"/>
    <n v="0.112490844854231"/>
    <n v="0.32803708440809298"/>
    <n v="2.2931166824308602"/>
    <n v="69.856744860047698"/>
    <n v="0.34825323733519598"/>
    <n v="3.20641474834758"/>
    <n v="26.2995564769294"/>
    <n v="176.16911576010099"/>
    <n v="19.545933633422699"/>
    <n v="9.2474276093668308"/>
    <n v="31.717620429795499"/>
    <n v="383.24331135552097"/>
    <n v="0"/>
    <n v="0"/>
    <n v="1.6003048687996699"/>
    <n v="220.34732981255399"/>
  </r>
  <r>
    <s v="19"/>
    <x v="22"/>
    <s v="Övriga tjänster"/>
    <s v="2008"/>
    <x v="1"/>
    <n v="22.2007425087372"/>
    <n v="21.657019762901001"/>
    <n v="0.32934389539456999"/>
    <n v="0.35993606128168498"/>
    <n v="2.3248706514649999"/>
    <n v="76.714963125778297"/>
    <n v="0.30022856254249303"/>
    <n v="3.6420480986971899"/>
    <n v="29.842603395228998"/>
    <n v="200.747124254933"/>
    <n v="21.1663398028263"/>
    <n v="9.7782487227386099"/>
    <n v="34.625785086988898"/>
    <n v="383.24331135552097"/>
    <n v="0"/>
    <n v="0"/>
    <n v="4.4737159112032998"/>
    <n v="248.47425272775999"/>
  </r>
  <r>
    <s v="19"/>
    <x v="22"/>
    <s v="Övriga tjänster"/>
    <s v="2008"/>
    <x v="2"/>
    <n v="21.6926242474205"/>
    <n v="21.150290883314799"/>
    <n v="0.33990739709742601"/>
    <n v="0.357207009706143"/>
    <n v="2.3010783992191199"/>
    <n v="74.681698054702196"/>
    <n v="0.304247095937283"/>
    <n v="3.7435756821987698"/>
    <n v="30.287402699637401"/>
    <n v="205.81254476549699"/>
    <n v="20.4876608029865"/>
    <n v="9.5611549855371791"/>
    <n v="33.401544378855903"/>
    <n v="383.24331135552097"/>
    <n v="0"/>
    <n v="0"/>
    <n v="4.6211841032666099"/>
    <n v="248.35562998150201"/>
  </r>
  <r>
    <s v="19"/>
    <x v="22"/>
    <s v="Övriga tjänster"/>
    <s v="2008"/>
    <x v="3"/>
    <n v="21.147133015666899"/>
    <n v="20.609887741055399"/>
    <n v="0.355651115084128"/>
    <n v="0.34724637929186403"/>
    <n v="2.21363116941493"/>
    <n v="73.938246903343895"/>
    <n v="0.35738159965423499"/>
    <n v="3.31594256375825"/>
    <n v="27.594726475481099"/>
    <n v="183.32243832108699"/>
    <n v="20.854289730742199"/>
    <n v="9.6735649895050493"/>
    <n v="34.068671855218803"/>
    <n v="383.24331135552097"/>
    <n v="0"/>
    <n v="0"/>
    <n v="4.8486772442451898"/>
    <n v="233.71253783854499"/>
  </r>
  <r>
    <s v="19"/>
    <x v="22"/>
    <s v="Övriga tjänster"/>
    <s v="2009"/>
    <x v="4"/>
    <n v="20.372971572427801"/>
    <n v="19.840156292424901"/>
    <n v="0.35074271474239399"/>
    <n v="0.32776488292184802"/>
    <n v="1.67347010823534"/>
    <n v="69.380368538228396"/>
    <n v="0.373790898110402"/>
    <n v="2.9314074773448699"/>
    <n v="24.0520639187942"/>
    <n v="160.21569193131"/>
    <n v="19.9386272603811"/>
    <n v="9.4001943000547801"/>
    <n v="32.392851859556302"/>
    <n v="399.10042299803001"/>
    <n v="0"/>
    <n v="0"/>
    <n v="4.7606765562198801"/>
    <n v="228.37312115146"/>
  </r>
  <r>
    <s v="19"/>
    <x v="22"/>
    <s v="Övriga tjänster"/>
    <s v="2009"/>
    <x v="5"/>
    <n v="21.873068869103701"/>
    <n v="21.3274529897474"/>
    <n v="0.41951762056110897"/>
    <n v="0.35807900278416299"/>
    <n v="1.8437328793021699"/>
    <n v="75.602527209353397"/>
    <n v="0.26056770483149899"/>
    <n v="3.4350161738879001"/>
    <n v="27.7473871150166"/>
    <n v="187.284452016366"/>
    <n v="21.138886476103899"/>
    <n v="9.7866872233384594"/>
    <n v="34.5547864795764"/>
    <n v="399.10042299803001"/>
    <n v="0"/>
    <n v="0"/>
    <n v="5.6759179724974196"/>
    <n v="258.27152836284102"/>
  </r>
  <r>
    <s v="19"/>
    <x v="22"/>
    <s v="Övriga tjänster"/>
    <s v="2009"/>
    <x v="6"/>
    <n v="22.0408174011678"/>
    <n v="21.492643593436501"/>
    <n v="0.39410144700972899"/>
    <n v="0.36281558262284702"/>
    <n v="1.8902591192211899"/>
    <n v="75.950916133736698"/>
    <n v="0.26211192676970202"/>
    <n v="3.5604576178177898"/>
    <n v="28.5458907542139"/>
    <n v="193.72454693806799"/>
    <n v="21.100966451765"/>
    <n v="9.7796624752037999"/>
    <n v="34.480342592964298"/>
    <n v="399.10042299803001"/>
    <n v="0"/>
    <n v="0"/>
    <n v="5.3479608836694696"/>
    <n v="263.29027601690899"/>
  </r>
  <r>
    <s v="19"/>
    <x v="22"/>
    <s v="Övriga tjänster"/>
    <s v="2009"/>
    <x v="7"/>
    <n v="22.0445518217109"/>
    <n v="21.5028873531286"/>
    <n v="0.39434274823104098"/>
    <n v="0.35117532489193398"/>
    <n v="1.7679494459951799"/>
    <n v="75.483483757256906"/>
    <n v="0.36706716083855301"/>
    <n v="3.0601825568184"/>
    <n v="25.355741005286198"/>
    <n v="167.65020436753201"/>
    <n v="21.435670398178502"/>
    <n v="9.8793602718741695"/>
    <n v="35.092827089714298"/>
    <n v="399.10042299803001"/>
    <n v="0"/>
    <n v="0"/>
    <n v="5.3722126461635797"/>
    <n v="243.88547469927801"/>
  </r>
  <r>
    <s v="19"/>
    <x v="22"/>
    <s v="Övriga tjänster"/>
    <s v="2010"/>
    <x v="8"/>
    <n v="22.489296391989001"/>
    <n v="21.987345016760401"/>
    <n v="0.38910695623031799"/>
    <n v="0.33664970296282598"/>
    <n v="1.40107931961997"/>
    <n v="69.378970873959105"/>
    <n v="0.491009060852723"/>
    <n v="2.6467372108204001"/>
    <n v="21.4826356365461"/>
    <n v="141.72491277993899"/>
    <n v="19.459729812189401"/>
    <n v="9.3554754724006006"/>
    <n v="31.376846149718201"/>
    <n v="373.50898299416599"/>
    <n v="0"/>
    <n v="0"/>
    <n v="5.3124620614217202"/>
    <n v="227.251384997543"/>
  </r>
  <r>
    <s v="19"/>
    <x v="22"/>
    <s v="Övriga tjänster"/>
    <s v="2010"/>
    <x v="9"/>
    <n v="22.506344385843999"/>
    <n v="21.995346189233501"/>
    <n v="0.41906776883705799"/>
    <n v="0.356950250451184"/>
    <n v="1.5320499016712501"/>
    <n v="73.592015583738799"/>
    <n v="0.23399970360880601"/>
    <n v="3.0355477821555001"/>
    <n v="24.3791823399831"/>
    <n v="162.71060339313701"/>
    <n v="20.398890274247201"/>
    <n v="9.6435687433645505"/>
    <n v="33.085261161513202"/>
    <n v="373.50898299416599"/>
    <n v="0"/>
    <n v="0"/>
    <n v="5.7298568326006896"/>
    <n v="252.78477264198801"/>
  </r>
  <r>
    <s v="19"/>
    <x v="22"/>
    <s v="Övriga tjänster"/>
    <s v="2010"/>
    <x v="10"/>
    <n v="22.621163226918"/>
    <n v="22.105781738580799"/>
    <n v="0.432649265648887"/>
    <n v="0.36609086606694802"/>
    <n v="1.6020866369775"/>
    <n v="74.487002677291102"/>
    <n v="0.25437614167878903"/>
    <n v="3.2084099394615002"/>
    <n v="25.556280019944001"/>
    <n v="171.67397194477201"/>
    <n v="20.5086106202954"/>
    <n v="9.6846986398662107"/>
    <n v="33.275923816355998"/>
    <n v="373.50898299416599"/>
    <n v="0"/>
    <n v="0"/>
    <n v="5.91580486887056"/>
    <n v="261.374773228744"/>
  </r>
  <r>
    <s v="19"/>
    <x v="22"/>
    <s v="Övriga tjänster"/>
    <s v="2010"/>
    <x v="11"/>
    <n v="23.663485088217701"/>
    <n v="23.151082358318799"/>
    <n v="0.466021564865924"/>
    <n v="0.369884061198886"/>
    <n v="1.4598025245361199"/>
    <n v="76.874948307427402"/>
    <n v="0.47623566837008702"/>
    <n v="2.7707952605303099"/>
    <n v="22.987757787830301"/>
    <n v="149.72209757954801"/>
    <n v="21.475047219697998"/>
    <n v="9.9987335698140498"/>
    <n v="35.010900461895297"/>
    <n v="373.50898299416599"/>
    <n v="0"/>
    <n v="0"/>
    <n v="6.3904394163606604"/>
    <n v="248.81854042132201"/>
  </r>
  <r>
    <s v="19"/>
    <x v="22"/>
    <s v="Övriga tjänster"/>
    <s v="2011"/>
    <x v="12"/>
    <n v="21.1541004715755"/>
    <n v="20.653852556216201"/>
    <n v="0.51159149305111795"/>
    <n v="0.34678888492552001"/>
    <n v="1.56791668209844"/>
    <n v="70.670160709038399"/>
    <n v="0.193866153614906"/>
    <n v="2.2746326259353999"/>
    <n v="18.989961904317902"/>
    <n v="127.350499504509"/>
    <n v="21.616349269376499"/>
    <n v="9.3109051379170999"/>
    <n v="36.239918239403401"/>
    <n v="364.447193755326"/>
    <n v="0"/>
    <n v="0"/>
    <n v="7.0288606868478496"/>
    <n v="233.36840611253001"/>
  </r>
  <r>
    <s v="19"/>
    <x v="22"/>
    <s v="Övriga tjänster"/>
    <s v="2011"/>
    <x v="13"/>
    <n v="22.032873888294901"/>
    <n v="21.524986363599101"/>
    <n v="0.57374775066248496"/>
    <n v="0.37183503039059701"/>
    <n v="1.6037159959636"/>
    <n v="75.837921374131099"/>
    <n v="0.14844091913896401"/>
    <n v="2.6446319603733799"/>
    <n v="21.7921580157861"/>
    <n v="147.789085029803"/>
    <n v="22.908043911791498"/>
    <n v="9.7025807020502697"/>
    <n v="38.601147796714699"/>
    <n v="364.447193755326"/>
    <n v="0"/>
    <n v="0"/>
    <n v="7.8654885760935596"/>
    <n v="261.21267494805397"/>
  </r>
  <r>
    <s v="19"/>
    <x v="22"/>
    <s v="Övriga tjänster"/>
    <s v="2011"/>
    <x v="14"/>
    <n v="21.751753486734199"/>
    <n v="21.243902284832"/>
    <n v="0.61070063526896201"/>
    <n v="0.37383357001566497"/>
    <n v="1.58350400331203"/>
    <n v="75.660150729090404"/>
    <n v="0.15794777327268"/>
    <n v="2.6903943749483399"/>
    <n v="22.120732064212302"/>
    <n v="150.33186571710101"/>
    <n v="22.890287713403101"/>
    <n v="9.6993079765959997"/>
    <n v="38.5661720155883"/>
    <n v="364.447193755326"/>
    <n v="0"/>
    <n v="0"/>
    <n v="8.3568131698801906"/>
    <n v="263.59494892613799"/>
  </r>
  <r>
    <s v="19"/>
    <x v="22"/>
    <s v="Övriga tjänster"/>
    <s v="2011"/>
    <x v="15"/>
    <n v="20.963488192175099"/>
    <n v="20.461261784723899"/>
    <n v="0.61488383100669397"/>
    <n v="0.36383935102018"/>
    <n v="1.47720663126864"/>
    <n v="74.342221221474105"/>
    <n v="0.17634652170082901"/>
    <n v="2.3110876125611601"/>
    <n v="19.643073695277302"/>
    <n v="130.601250886137"/>
    <n v="22.898962133299499"/>
    <n v="9.6900152370573593"/>
    <n v="38.596252946428798"/>
    <n v="364.447193755326"/>
    <n v="0"/>
    <n v="0"/>
    <n v="8.4361811622553908"/>
    <n v="245.385050079693"/>
  </r>
  <r>
    <s v="19"/>
    <x v="22"/>
    <s v="Övriga tjänster"/>
    <s v="2012"/>
    <x v="16"/>
    <n v="19.6885067865834"/>
    <n v="19.192873468890401"/>
    <n v="0.59826248552616701"/>
    <n v="0.38748305200973299"/>
    <n v="1.00936366369812"/>
    <n v="73.506013199488095"/>
    <n v="0.16559992391162701"/>
    <n v="2.2037992419863102"/>
    <n v="14.7549405224881"/>
    <n v="110.20842325674001"/>
    <n v="20.7045890944371"/>
    <n v="9.0431922992971501"/>
    <n v="34.475855635939702"/>
    <n v="364.68812632684302"/>
    <n v="0"/>
    <n v="0"/>
    <n v="8.4102034504699805"/>
    <n v="236.29489586012201"/>
  </r>
  <r>
    <s v="19"/>
    <x v="22"/>
    <s v="Övriga tjänster"/>
    <s v="2012"/>
    <x v="17"/>
    <n v="20.254427603642998"/>
    <n v="19.7525713012867"/>
    <n v="0.86292805090656899"/>
    <n v="0.40358201298718699"/>
    <n v="1.0792479495685099"/>
    <n v="76.022105498636094"/>
    <n v="0.12913104925923699"/>
    <n v="2.4719282364871198"/>
    <n v="16.181167579344699"/>
    <n v="122.825104860569"/>
    <n v="21.167904856312202"/>
    <n v="9.1862237586126394"/>
    <n v="35.317371942949102"/>
    <n v="364.68812632684302"/>
    <n v="0"/>
    <n v="0"/>
    <n v="11.9855262682093"/>
    <n v="252.75403681283001"/>
  </r>
  <r>
    <s v="19"/>
    <x v="22"/>
    <s v="Övriga tjänster"/>
    <s v="2012"/>
    <x v="18"/>
    <n v="20.404309819723501"/>
    <n v="19.900749193035299"/>
    <n v="0.99485809640735401"/>
    <n v="0.40689023324679202"/>
    <n v="1.1088067339613601"/>
    <n v="76.110522888101002"/>
    <n v="0.15338487847460899"/>
    <n v="2.5676915647041501"/>
    <n v="16.637554362923701"/>
    <n v="127.17433026047399"/>
    <n v="21.107831180000399"/>
    <n v="9.17374065364017"/>
    <n v="35.201081457376098"/>
    <n v="364.68812632684302"/>
    <n v="0"/>
    <n v="0"/>
    <n v="13.7713627328533"/>
    <n v="256.65865094359998"/>
  </r>
  <r>
    <s v="19"/>
    <x v="22"/>
    <s v="Övriga tjänster"/>
    <s v="2012"/>
    <x v="19"/>
    <n v="20.319637034597498"/>
    <n v="19.819306339138301"/>
    <n v="1.02208877440115"/>
    <n v="0.40322928032646899"/>
    <n v="1.0281003516389"/>
    <n v="76.559469381145107"/>
    <n v="0.18324680078215899"/>
    <n v="2.23000773061373"/>
    <n v="15.092837770396001"/>
    <n v="112.00666089465901"/>
    <n v="21.472948678582501"/>
    <n v="9.2732820190785308"/>
    <n v="35.879883635706499"/>
    <n v="364.68812632684302"/>
    <n v="0"/>
    <n v="0"/>
    <n v="14.1682763998339"/>
    <n v="243.73460253795199"/>
  </r>
  <r>
    <s v="19"/>
    <x v="22"/>
    <s v="Övriga tjänster"/>
    <s v="2013"/>
    <x v="20"/>
    <n v="19.486974437546401"/>
    <n v="19.000925575163599"/>
    <n v="1.00759256058647"/>
    <n v="0.41090249162242798"/>
    <n v="0.87331323000286698"/>
    <n v="74.608935781213802"/>
    <n v="0.13467943792158399"/>
    <n v="1.9162772993208801"/>
    <n v="13.1250542376028"/>
    <n v="101.88860830246"/>
    <n v="22.608658845044001"/>
    <n v="9.1438850053573706"/>
    <n v="38.635350102844697"/>
    <n v="352.70693166286799"/>
    <n v="0"/>
    <n v="0"/>
    <n v="14.0400240956414"/>
    <n v="232.099027403317"/>
  </r>
  <r>
    <s v="19"/>
    <x v="22"/>
    <s v="Övriga tjänster"/>
    <s v="2013"/>
    <x v="21"/>
    <n v="20.558707974771501"/>
    <n v="20.0602917738744"/>
    <n v="1.20216721740168"/>
    <n v="0.44619509325708401"/>
    <n v="0.980984625755002"/>
    <n v="80.493243851585902"/>
    <n v="9.8258499626635201E-2"/>
    <n v="2.2198571806819798"/>
    <n v="14.952267687935899"/>
    <n v="117.516614874472"/>
    <n v="24.0855624220588"/>
    <n v="9.5627338466234697"/>
    <n v="41.371592078842397"/>
    <n v="352.70693166286799"/>
    <n v="0"/>
    <n v="0"/>
    <n v="16.707904674617001"/>
    <n v="258.53354241993799"/>
  </r>
  <r>
    <s v="19"/>
    <x v="22"/>
    <s v="Övriga tjänster"/>
    <s v="2013"/>
    <x v="22"/>
    <n v="20.620174802079401"/>
    <n v="20.120179821364101"/>
    <n v="1.3031218892596901"/>
    <n v="0.44889217683206101"/>
    <n v="1.0118436497116901"/>
    <n v="80.607351139044297"/>
    <n v="0.10590464550315"/>
    <n v="2.3185263362163"/>
    <n v="15.439191458657101"/>
    <n v="122.23694394920599"/>
    <n v="24.051399742807"/>
    <n v="9.5570240833814903"/>
    <n v="41.303543645240502"/>
    <n v="352.70693166286799"/>
    <n v="0"/>
    <n v="0"/>
    <n v="18.072856271243499"/>
    <n v="263.19601002310498"/>
  </r>
  <r>
    <s v="19"/>
    <x v="22"/>
    <s v="Övriga tjänster"/>
    <s v="2013"/>
    <x v="23"/>
    <n v="19.730043278600501"/>
    <n v="19.2377272573213"/>
    <n v="1.3257649968832299"/>
    <n v="0.43224648797966803"/>
    <n v="0.89513465363104405"/>
    <n v="78.292344737041006"/>
    <n v="0.118076474131268"/>
    <n v="1.9786460918042901"/>
    <n v="13.708917901433001"/>
    <n v="105.94414377563"/>
    <n v="23.7011385390039"/>
    <n v="9.4464768881495704"/>
    <n v="40.668014294301997"/>
    <n v="352.70693166286799"/>
    <n v="0"/>
    <n v="0"/>
    <n v="18.412662926142801"/>
    <n v="243.942858619883"/>
  </r>
  <r>
    <s v="19"/>
    <x v="22"/>
    <s v="Övriga tjänster"/>
    <s v="2014"/>
    <x v="24"/>
    <n v="18.612777011350499"/>
    <n v="18.1497337984101"/>
    <n v="1.53700997514766"/>
    <n v="0.414856758865014"/>
    <n v="0.85544815290354004"/>
    <n v="72.348041812268804"/>
    <n v="0.14898648895101299"/>
    <n v="1.67216791241964"/>
    <n v="11.8697860762187"/>
    <n v="93.843530469370506"/>
    <n v="20.687213611716899"/>
    <n v="8.49268168898422"/>
    <n v="35.124897460870599"/>
    <n v="329.15362355993602"/>
    <n v="0"/>
    <n v="0"/>
    <n v="21.2036389209444"/>
    <n v="219.57374867748399"/>
  </r>
  <r>
    <s v="19"/>
    <x v="22"/>
    <s v="Övriga tjänster"/>
    <s v="2014"/>
    <x v="25"/>
    <n v="19.885239058876799"/>
    <n v="19.4093513273226"/>
    <n v="1.8344103519516599"/>
    <n v="0.452950862127181"/>
    <n v="0.95364748323167803"/>
    <n v="78.7814652252532"/>
    <n v="9.6970746155918996E-2"/>
    <n v="1.9716956240111501"/>
    <n v="13.719452685848299"/>
    <n v="110.118282536538"/>
    <n v="22.183909788501602"/>
    <n v="8.91769866696146"/>
    <n v="37.8904498096651"/>
    <n v="329.15362355993602"/>
    <n v="0"/>
    <n v="0"/>
    <n v="25.2662103927636"/>
    <n v="247.55844840896"/>
  </r>
  <r>
    <s v="19"/>
    <x v="22"/>
    <s v="Övriga tjänster"/>
    <s v="2014"/>
    <x v="26"/>
    <n v="19.9701513250975"/>
    <n v="19.4931081552159"/>
    <n v="1.8990819139898101"/>
    <n v="0.45482603298233198"/>
    <n v="0.97716598504785901"/>
    <n v="78.757843740014096"/>
    <n v="0.118765126584023"/>
    <n v="2.0414592175156399"/>
    <n v="14.060015257727301"/>
    <n v="113.57116046720699"/>
    <n v="22.128491790403501"/>
    <n v="8.9069036977373504"/>
    <n v="37.782179093096801"/>
    <n v="329.15362355993602"/>
    <n v="0"/>
    <n v="0"/>
    <n v="26.139207086173801"/>
    <n v="250.81140693059601"/>
  </r>
  <r>
    <s v="19"/>
    <x v="22"/>
    <s v="Övriga tjänster"/>
    <s v="2014"/>
    <x v="27"/>
    <n v="19.378541684995799"/>
    <n v="18.9049372747677"/>
    <n v="1.80604624109448"/>
    <n v="0.45152545767652302"/>
    <n v="0.88559072799674898"/>
    <n v="78.650180276783701"/>
    <n v="0.12648941518505899"/>
    <n v="1.7627819834549801"/>
    <n v="12.7324011493276"/>
    <n v="99.909885790038899"/>
    <n v="22.359122428878301"/>
    <n v="8.9593375037788707"/>
    <n v="38.223825049552502"/>
    <n v="329.15362355993602"/>
    <n v="0"/>
    <n v="0"/>
    <n v="24.890113079354201"/>
    <n v="238.12993153809899"/>
  </r>
  <r>
    <s v="19"/>
    <x v="22"/>
    <s v="Övriga tjänster"/>
    <s v="2015"/>
    <x v="28"/>
    <n v="18.9121405242179"/>
    <n v="18.457271682135602"/>
    <n v="1.8690802823585599"/>
    <n v="0.47231173544099098"/>
    <n v="0.83883105288780502"/>
    <n v="74.571306068040599"/>
    <n v="0.118785046494033"/>
    <n v="1.52579608096136"/>
    <n v="11.2661097591405"/>
    <n v="89.588324530075496"/>
    <n v="21.6415546391212"/>
    <n v="8.4954458815688199"/>
    <n v="37.208781565770003"/>
    <n v="306.21896270949998"/>
    <n v="0"/>
    <n v="0"/>
    <n v="25.918366477008501"/>
    <n v="231.64627882170001"/>
  </r>
  <r>
    <s v="19"/>
    <x v="22"/>
    <s v="Övriga tjänster"/>
    <s v="2015"/>
    <x v="29"/>
    <n v="20.205798486654398"/>
    <n v="19.739898173745001"/>
    <n v="2.3901723061050202"/>
    <n v="0.50368272120149604"/>
    <n v="0.93590818148369104"/>
    <n v="79.289508720452105"/>
    <n v="0.106728573891232"/>
    <n v="1.78539926747933"/>
    <n v="12.811633088140001"/>
    <n v="103.815619594647"/>
    <n v="22.688073276135"/>
    <n v="8.7905052522794094"/>
    <n v="39.145146810067502"/>
    <n v="306.21896270949998"/>
    <n v="0"/>
    <n v="0"/>
    <n v="33.0746913208934"/>
    <n v="255.157798656609"/>
  </r>
  <r>
    <s v="19"/>
    <x v="22"/>
    <s v="Övriga tjänster"/>
    <s v="2015"/>
    <x v="30"/>
    <n v="20.460222056854299"/>
    <n v="19.9939709442679"/>
    <n v="2.81131531094114"/>
    <n v="0.50091572797515704"/>
    <n v="0.97462435583747598"/>
    <n v="78.674427776873301"/>
    <n v="0.121053446114973"/>
    <n v="1.89131917939516"/>
    <n v="13.2969595977262"/>
    <n v="109.100882838613"/>
    <n v="22.405479766073"/>
    <n v="8.7212583574248193"/>
    <n v="38.6098736970429"/>
    <n v="306.21896270949998"/>
    <n v="0"/>
    <n v="0"/>
    <n v="38.858009178567798"/>
    <n v="258.82968290594903"/>
  </r>
  <r>
    <s v="19"/>
    <x v="22"/>
    <s v="Övriga tjänster"/>
    <s v="2015"/>
    <x v="31"/>
    <n v="19.9761669320023"/>
    <n v="19.511519227767401"/>
    <n v="2.5308075435511599"/>
    <n v="0.50296852655177804"/>
    <n v="0.89793149961142504"/>
    <n v="79.227566605725897"/>
    <n v="0.127565585673038"/>
    <n v="1.6519395648194699"/>
    <n v="12.146117157575301"/>
    <n v="96.917157381051098"/>
    <n v="22.781067293237601"/>
    <n v="8.8113479288030394"/>
    <n v="39.323587323386199"/>
    <n v="306.21896270949998"/>
    <n v="0"/>
    <n v="0"/>
    <n v="35.003239455247503"/>
    <n v="248.15015400458199"/>
  </r>
  <r>
    <s v="19"/>
    <x v="22"/>
    <s v="Övriga tjänster"/>
    <s v="2016"/>
    <x v="32"/>
    <n v="18.1678205354856"/>
    <n v="17.7288989900056"/>
    <n v="3.07740336116832"/>
    <n v="0.513114643486282"/>
    <n v="0.88379600959987104"/>
    <n v="71.147652541903199"/>
    <n v="0.14211282651437401"/>
    <n v="1.4637958106011599"/>
    <n v="10.932692001481801"/>
    <n v="88.825593914387696"/>
    <n v="21.831612842816298"/>
    <n v="8.7199433770664694"/>
    <n v="37.362385793003298"/>
    <n v="278.19987668732"/>
    <n v="0"/>
    <n v="0"/>
    <n v="42.958119710137701"/>
    <n v="220.73858736048399"/>
  </r>
  <r>
    <s v="19"/>
    <x v="22"/>
    <s v="Övriga tjänster"/>
    <s v="2016"/>
    <x v="33"/>
    <n v="19.522618311679299"/>
    <n v="19.067482277048299"/>
    <n v="3.4909680782782599"/>
    <n v="0.56502156199710896"/>
    <n v="0.97162300051573403"/>
    <n v="78.134900166039998"/>
    <n v="0.115869334001498"/>
    <n v="1.67310172932427"/>
    <n v="12.4572308956444"/>
    <n v="101.81685825952501"/>
    <n v="23.637481098280901"/>
    <n v="9.2023137971807003"/>
    <n v="40.735952738387503"/>
    <n v="278.19987668732"/>
    <n v="0"/>
    <n v="0"/>
    <n v="48.703349607906702"/>
    <n v="247.69086987606599"/>
  </r>
  <r>
    <s v="19"/>
    <x v="22"/>
    <s v="Övriga tjänster"/>
    <s v="2016"/>
    <x v="34"/>
    <n v="20.025059153003301"/>
    <n v="19.565761454629701"/>
    <n v="3.4071442631106001"/>
    <n v="0.57830405013210595"/>
    <n v="0.99454458575970195"/>
    <n v="79.917988110271395"/>
    <n v="0.12423280077514499"/>
    <n v="1.73032462495823"/>
    <n v="12.890218460924901"/>
    <n v="105.42459671149599"/>
    <n v="24.065559110828001"/>
    <n v="9.3184792888676906"/>
    <n v="41.533481618651699"/>
    <n v="278.19987668732"/>
    <n v="0"/>
    <n v="0"/>
    <n v="47.5440093726939"/>
    <n v="254.51689061568399"/>
  </r>
  <r>
    <s v="19"/>
    <x v="22"/>
    <s v="Övriga tjänster"/>
    <s v="2016"/>
    <x v="35"/>
    <n v="19.639062510725001"/>
    <n v="19.182668525020599"/>
    <n v="3.72042019548776"/>
    <n v="0.57554723309488598"/>
    <n v="0.91693186596158305"/>
    <n v="79.695114860476096"/>
    <n v="0.138093526320995"/>
    <n v="1.51092686309372"/>
    <n v="11.697176022722299"/>
    <n v="93.138232085394804"/>
    <n v="24.1808838163366"/>
    <n v="9.3385845480344596"/>
    <n v="41.761634395805999"/>
    <n v="278.19987668732"/>
    <n v="0"/>
    <n v="0"/>
    <n v="51.917630364955698"/>
    <n v="241.66146612543901"/>
  </r>
  <r>
    <s v="19"/>
    <x v="22"/>
    <s v="Övriga tjänster"/>
    <s v="2017"/>
    <x v="36"/>
    <n v="17.9774891719231"/>
    <n v="17.563451664550801"/>
    <n v="3.5882743450940802"/>
    <n v="0.56428548967068404"/>
    <n v="0.86302015056465797"/>
    <n v="69.162317225879903"/>
    <n v="0.12858781726733901"/>
    <n v="1.37600883803408"/>
    <n v="10.301519069630499"/>
    <n v="83.998667379652204"/>
    <n v="22.764112005910999"/>
    <n v="8.8046180524241109"/>
    <n v="39.304572089332197"/>
    <n v="240.33728839378"/>
    <n v="0"/>
    <n v="0"/>
    <n v="50.142570317488499"/>
    <n v="221.05522993762801"/>
  </r>
  <r>
    <s v="19"/>
    <x v="22"/>
    <s v="Övriga tjänster"/>
    <s v="2017"/>
    <x v="37"/>
    <n v="19.437680607197901"/>
    <n v="19.0067566892527"/>
    <n v="3.8830064336086498"/>
    <n v="0.61736636701264003"/>
    <n v="0.96373365332688499"/>
    <n v="75.535017860690004"/>
    <n v="9.7531566161921796E-2"/>
    <n v="1.59358101328928"/>
    <n v="11.846961556510999"/>
    <n v="97.569312607609504"/>
    <n v="24.497425583384299"/>
    <n v="9.2552252414153493"/>
    <n v="42.557722226847503"/>
    <n v="240.33728839378"/>
    <n v="0"/>
    <n v="0"/>
    <n v="54.226359285053803"/>
    <n v="248.392511484419"/>
  </r>
  <r>
    <s v="19"/>
    <x v="22"/>
    <s v="Övriga tjänster"/>
    <s v="2017"/>
    <x v="38"/>
    <n v="19.6870077701609"/>
    <n v="19.255788775958699"/>
    <n v="4.0132578991335901"/>
    <n v="0.61682140011101205"/>
    <n v="0.97942981353473502"/>
    <n v="75.511438585087703"/>
    <n v="0.105906480167249"/>
    <n v="1.64529692881656"/>
    <n v="12.157293562814401"/>
    <n v="100.650954879393"/>
    <n v="24.4118017410532"/>
    <n v="9.2369401496462498"/>
    <n v="42.392292658111202"/>
    <n v="240.33728839378"/>
    <n v="0"/>
    <n v="0"/>
    <n v="56.029843301444998"/>
    <n v="251.36590964175099"/>
  </r>
  <r>
    <s v="19"/>
    <x v="22"/>
    <s v="Övriga tjänster"/>
    <s v="2017"/>
    <x v="39"/>
    <n v="18.862496121951398"/>
    <n v="18.437283306392501"/>
    <n v="4.4002652728002696"/>
    <n v="0.60319742401821397"/>
    <n v="0.89386463572239605"/>
    <n v="73.7662502953321"/>
    <n v="0.121236027261206"/>
    <n v="1.4408965706019801"/>
    <n v="10.975094367519601"/>
    <n v="88.706976646408606"/>
    <n v="24.1003780100162"/>
    <n v="9.1474074911236798"/>
    <n v="41.8180005467716"/>
    <n v="240.33728839378"/>
    <n v="0"/>
    <n v="0"/>
    <n v="61.433184747425798"/>
    <n v="235.951432045714"/>
  </r>
  <r>
    <s v="19"/>
    <x v="22"/>
    <s v="Övriga tjänster"/>
    <s v="2018"/>
    <x v="40"/>
    <n v="17.102598155759502"/>
    <n v="16.718731844080999"/>
    <n v="3.7723751342675498"/>
    <n v="0.59934536388803705"/>
    <n v="0.83282221355085895"/>
    <n v="63.7172593796802"/>
    <n v="0.14021898748037301"/>
    <n v="1.2445141709457399"/>
    <n v="9.3289803728649598"/>
    <n v="78.074573080294201"/>
    <n v="22.814126577414001"/>
    <n v="8.8831005718347509"/>
    <n v="39.330321005349703"/>
    <n v="201.72076826876801"/>
    <n v="0"/>
    <n v="0"/>
    <n v="52.533505358264598"/>
    <n v="209.14411075007399"/>
  </r>
  <r>
    <s v="19"/>
    <x v="22"/>
    <s v="Övriga tjänster"/>
    <s v="2018"/>
    <x v="41"/>
    <n v="18.797938084707098"/>
    <n v="18.390391546480402"/>
    <n v="4.60709937014982"/>
    <n v="0.67681863006908405"/>
    <n v="0.94531546391709798"/>
    <n v="71.7207988990762"/>
    <n v="0.11217095152658001"/>
    <n v="1.44214469817429"/>
    <n v="10.814994936700201"/>
    <n v="91.027063336734599"/>
    <n v="25.244524070003699"/>
    <n v="9.4963300465615408"/>
    <n v="43.915082396979301"/>
    <n v="201.72076826876801"/>
    <n v="0"/>
    <n v="0"/>
    <n v="64.069072992136697"/>
    <n v="239.96031442471701"/>
  </r>
  <r>
    <s v="19"/>
    <x v="22"/>
    <s v="Övriga tjänster"/>
    <s v="2018"/>
    <x v="42"/>
    <n v="19.282558984301399"/>
    <n v="18.873097910310999"/>
    <n v="4.2694255365792202"/>
    <n v="0.67978314309218502"/>
    <n v="0.98563474293517594"/>
    <n v="72.164588755493895"/>
    <n v="0.121507809169646"/>
    <n v="1.53339494088529"/>
    <n v="11.332854222309299"/>
    <n v="96.610435795824998"/>
    <n v="25.2539750974375"/>
    <n v="9.5056436590637698"/>
    <n v="43.9246708393446"/>
    <n v="201.72076826876801"/>
    <n v="0"/>
    <n v="0"/>
    <n v="59.386573072786298"/>
    <n v="246.26490551403799"/>
  </r>
  <r>
    <s v="19"/>
    <x v="22"/>
    <s v="Övriga tjänster"/>
    <s v="2018"/>
    <x v="43"/>
    <n v="18.232306024927102"/>
    <n v="17.8329925366899"/>
    <n v="4.4437234816467397"/>
    <n v="0.65074071145268997"/>
    <n v="0.89808683691031599"/>
    <n v="69.017938702949195"/>
    <n v="0.13526227032110899"/>
    <n v="1.3483352377609199"/>
    <n v="10.153768671380901"/>
    <n v="84.909201169368799"/>
    <n v="24.4344916732204"/>
    <n v="9.2920661273764296"/>
    <n v="42.386882895538903"/>
    <n v="201.72076826876801"/>
    <n v="0"/>
    <n v="0"/>
    <n v="61.827202714292298"/>
    <n v="227.586716170062"/>
  </r>
  <r>
    <s v="19"/>
    <x v="22"/>
    <s v="Övriga tjänster"/>
    <s v="2019"/>
    <x v="44"/>
    <n v="16.758794856293399"/>
    <n v="16.410968252792099"/>
    <n v="3.5327105729900001"/>
    <n v="0.59779435854636798"/>
    <n v="0.79433919967292599"/>
    <n v="56.231097879521997"/>
    <n v="9.86100693755428E-2"/>
    <n v="1.14725851606072"/>
    <n v="8.6521682453067204"/>
    <n v="72.618753561177797"/>
    <n v="21.808479708581"/>
    <n v="8.5860613457418005"/>
    <n v="37.4783289028559"/>
    <n v="167.16960089568099"/>
    <n v="0"/>
    <n v="0"/>
    <n v="49.2540185262542"/>
    <n v="205.147344313133"/>
  </r>
  <r>
    <s v="19"/>
    <x v="22"/>
    <s v="Övriga tjänster"/>
    <s v="2019"/>
    <x v="45"/>
    <n v="18.401713774094102"/>
    <n v="18.030379039674699"/>
    <n v="4.3115542176505803"/>
    <n v="0.67533130745881698"/>
    <n v="0.900083465970277"/>
    <n v="63.238768092187698"/>
    <n v="8.1041440200915194E-2"/>
    <n v="1.3260893093708099"/>
    <n v="10.0274338688694"/>
    <n v="84.690117226397206"/>
    <n v="24.108842862768999"/>
    <n v="9.16168789473911"/>
    <n v="41.822658770682601"/>
    <n v="167.16960089568099"/>
    <n v="0"/>
    <n v="0"/>
    <n v="60.018625734638199"/>
    <n v="235.27263341525301"/>
  </r>
  <r>
    <s v="19"/>
    <x v="22"/>
    <s v="Övriga tjänster"/>
    <s v="2019"/>
    <x v="46"/>
    <n v="18.8357425561017"/>
    <n v="18.4626577782205"/>
    <n v="3.9919540658508299"/>
    <n v="0.67812926505042503"/>
    <n v="0.93610434811397003"/>
    <n v="63.626656850272497"/>
    <n v="8.7710513546698801E-2"/>
    <n v="1.4067300793398601"/>
    <n v="10.499177576359701"/>
    <n v="89.937571636597298"/>
    <n v="24.1171736643815"/>
    <n v="9.1698889401310506"/>
    <n v="41.831119328515697"/>
    <n v="167.16960089568099"/>
    <n v="0"/>
    <n v="0"/>
    <n v="55.568184574285901"/>
    <n v="241.272797709119"/>
  </r>
  <r>
    <s v="19"/>
    <x v="22"/>
    <s v="Övriga tjänster"/>
    <s v="2019"/>
    <x v="47"/>
    <n v="17.8410608137266"/>
    <n v="17.4779048002903"/>
    <n v="4.1513032695853598"/>
    <n v="0.64914527467471705"/>
    <n v="0.85581838399313803"/>
    <n v="60.865194954135802"/>
    <n v="9.5826147410112306E-2"/>
    <n v="1.2416120228166301"/>
    <n v="9.4170884681739793"/>
    <n v="78.966935658440207"/>
    <n v="23.3418452549042"/>
    <n v="8.9696457406780592"/>
    <n v="40.374295672864697"/>
    <n v="167.16960089568099"/>
    <n v="0"/>
    <n v="0"/>
    <n v="57.787055571139703"/>
    <n v="223.230815616591"/>
  </r>
  <r>
    <s v="19"/>
    <x v="22"/>
    <s v="Övriga tjänster"/>
    <s v="2020"/>
    <x v="48"/>
    <n v="16.2010594644177"/>
    <n v="15.8764440144875"/>
    <n v="4.0567253761956197"/>
    <n v="0.60835713440702999"/>
    <n v="0.787578531993259"/>
    <n v="52.010789814327403"/>
    <n v="9.6053976025885696E-2"/>
    <n v="1.0916761502357"/>
    <n v="8.5581536172049599"/>
    <n v="70.303373945393602"/>
    <n v="21.576540898418401"/>
    <n v="8.3945590960552892"/>
    <n v="37.205640712787797"/>
    <n v="141.348610416539"/>
    <n v="0"/>
    <n v="0"/>
    <n v="56.447673699236901"/>
    <n v="198.596247206583"/>
  </r>
  <r>
    <s v="19"/>
    <x v="22"/>
    <s v="Övriga tjänster"/>
    <s v="2020"/>
    <x v="49"/>
    <n v="15.9601680931271"/>
    <n v="15.635673232188999"/>
    <n v="4.0183723784683503"/>
    <n v="0.607004752852771"/>
    <n v="0.79607110770035805"/>
    <n v="51.7418989330085"/>
    <n v="7.4813571876630097E-2"/>
    <n v="1.1315735322184099"/>
    <n v="8.8750401171710198"/>
    <n v="73.645335899558702"/>
    <n v="21.526095564891499"/>
    <n v="8.3806092005343693"/>
    <n v="37.111906022905899"/>
    <n v="141.348610416539"/>
    <n v="0"/>
    <n v="0"/>
    <n v="55.918005091165902"/>
    <n v="202.601289443452"/>
  </r>
  <r>
    <s v="19"/>
    <x v="22"/>
    <s v="Övriga tjänster"/>
    <s v="2020"/>
    <x v="50"/>
    <n v="17.286686303789601"/>
    <n v="16.950388659205601"/>
    <n v="3.9830648374602702"/>
    <n v="0.64296112676122397"/>
    <n v="0.87729769913373901"/>
    <n v="54.947248703409798"/>
    <n v="8.3211704900376895E-2"/>
    <n v="1.2810188929036599"/>
    <n v="9.9280456917153206"/>
    <n v="83.816731592161403"/>
    <n v="22.4911341288724"/>
    <n v="8.6264423584966892"/>
    <n v="38.929632840566398"/>
    <n v="141.348610416539"/>
    <n v="0"/>
    <n v="0"/>
    <n v="55.413785118442703"/>
    <n v="221.00714296950099"/>
  </r>
  <r>
    <s v="19"/>
    <x v="22"/>
    <s v="Övriga tjänster"/>
    <s v="2020"/>
    <x v="51"/>
    <n v="16.671686489545099"/>
    <n v="16.334891012202"/>
    <n v="3.2211828537371199"/>
    <n v="0.65317258555836399"/>
    <n v="0.79843327691575094"/>
    <n v="55.468345760718897"/>
    <n v="9.1562633012159195E-2"/>
    <n v="1.0861429532265801"/>
    <n v="8.7641358840953707"/>
    <n v="70.222585787328896"/>
    <n v="22.943286247939799"/>
    <n v="8.7249170168711601"/>
    <n v="39.801194050267902"/>
    <n v="141.348610416539"/>
    <n v="0"/>
    <n v="0"/>
    <n v="44.924165163140501"/>
    <n v="208.23304846855399"/>
  </r>
  <r>
    <s v="19"/>
    <x v="22"/>
    <s v="Övriga tjänster"/>
    <s v="2021"/>
    <x v="52"/>
    <n v="15.366240930069001"/>
    <n v="15.0721128883968"/>
    <n v="3.6250510705719599"/>
    <n v="0.580223279395361"/>
    <n v="0.72754022321225398"/>
    <n v="45.560164730320103"/>
    <n v="9.4290522354268005E-2"/>
    <n v="1.02269289307041"/>
    <n v="7.9791487755016899"/>
    <n v="64.230887127009197"/>
    <n v="20.920701624075502"/>
    <n v="8.2948028697814102"/>
    <n v="35.881702392846599"/>
    <n v="119.997746382475"/>
    <n v="0"/>
    <n v="0"/>
    <n v="50.832301612454103"/>
    <n v="187.62148200471199"/>
  </r>
  <r>
    <s v="19"/>
    <x v="22"/>
    <s v="Övriga tjänster"/>
    <s v="2021"/>
    <x v="53"/>
    <n v="17.253095122050599"/>
    <n v="16.9325776333927"/>
    <n v="3.6797683929773601"/>
    <n v="0.66735671083112602"/>
    <n v="0.84536478232705203"/>
    <n v="52.135282284392197"/>
    <n v="7.7893460245515606E-2"/>
    <n v="1.21742540039314"/>
    <n v="9.5010836651242698"/>
    <n v="77.339212438322207"/>
    <n v="23.4271677142778"/>
    <n v="8.9016939284149394"/>
    <n v="40.639043973924998"/>
    <n v="119.997746382475"/>
    <n v="0"/>
    <n v="0"/>
    <n v="51.569705047079701"/>
    <n v="220.623727890494"/>
  </r>
  <r>
    <s v="19"/>
    <x v="22"/>
    <s v="Övriga tjänster"/>
    <s v="2021"/>
    <x v="54"/>
    <n v="17.662076014031101"/>
    <n v="17.344071001076301"/>
    <n v="4.2587623893097097"/>
    <n v="0.65381645183703496"/>
    <n v="0.88378238698283496"/>
    <n v="51.379773102263201"/>
    <n v="8.44810592594719E-2"/>
    <n v="1.3223838952463101"/>
    <n v="10.080716157827499"/>
    <n v="84.570992696045906"/>
    <n v="22.9194178391493"/>
    <n v="8.7882122303770291"/>
    <n v="39.664066038318303"/>
    <n v="119.997746382475"/>
    <n v="0"/>
    <n v="0"/>
    <n v="59.578281288497799"/>
    <n v="226.36894546964399"/>
  </r>
  <r>
    <s v="19"/>
    <x v="22"/>
    <s v="Övriga tjänster"/>
    <s v="2021"/>
    <x v="55"/>
    <n v="16.439197487425599"/>
    <n v="16.131016883150899"/>
    <n v="4.2468119756129799"/>
    <n v="0.62637619281321"/>
    <n v="0.79261309988414697"/>
    <n v="49.064152089299299"/>
    <n v="9.1771727277231194E-2"/>
    <n v="1.13108936621455"/>
    <n v="8.8181346055943504"/>
    <n v="71.522765354754696"/>
    <n v="22.235810244790802"/>
    <n v="8.61452798492342"/>
    <n v="38.376275132289898"/>
    <n v="119.997746382475"/>
    <n v="0"/>
    <n v="0"/>
    <n v="59.434181030310803"/>
    <n v="205.459711830814"/>
  </r>
  <r>
    <s v="19"/>
    <x v="22"/>
    <s v="Övriga tjänster"/>
    <s v="2022"/>
    <x v="56"/>
    <n v="15.0750646015442"/>
    <n v="14.790286736847101"/>
    <n v="3.9622275398845201"/>
    <n v="0.56274364584232095"/>
    <n v="0.71309967851157596"/>
    <n v="43.060546030580397"/>
    <n v="0.285806762111807"/>
    <n v="1.00919213933311"/>
    <n v="7.8043888441122"/>
    <n v="63.547136334138102"/>
    <n v="19.858452246959502"/>
    <n v="8.0564622383975895"/>
    <n v="33.843150865177002"/>
    <n v="119.997746382475"/>
    <n v="0"/>
    <n v="0"/>
    <n v="55.518019753817399"/>
    <n v="179.613862843791"/>
  </r>
  <r>
    <s v="19"/>
    <x v="22"/>
    <s v="Övriga tjänster"/>
    <s v="2022"/>
    <x v="57"/>
    <n v="15.1907558763494"/>
    <n v="14.9065453463373"/>
    <n v="4.6393973225864302"/>
    <n v="0.55573758173183496"/>
    <n v="0.75914511794970696"/>
    <n v="42.988838472739502"/>
    <n v="0.199810866237112"/>
    <n v="1.13212429890449"/>
    <n v="8.5423097762305993"/>
    <n v="72.220782929393707"/>
    <n v="19.7554096021905"/>
    <n v="8.0304155208173"/>
    <n v="33.648831068408199"/>
    <n v="119.997746382475"/>
    <n v="0"/>
    <n v="0"/>
    <n v="64.899512673825299"/>
    <n v="189.922263328805"/>
  </r>
  <r>
    <s v="19"/>
    <x v="22"/>
    <s v="Övriga tjänster"/>
    <s v="2022"/>
    <x v="58"/>
    <n v="15.575111721879599"/>
    <n v="15.2890249321308"/>
    <n v="4.71276458704651"/>
    <n v="0.56003903819508005"/>
    <n v="0.78544418130374904"/>
    <n v="43.333130121957097"/>
    <n v="0.22180183070468701"/>
    <n v="1.1912010167344"/>
    <n v="8.91687506174787"/>
    <n v="76.265742166898903"/>
    <n v="19.7900705913388"/>
    <n v="8.0439349343886093"/>
    <n v="33.708525573982797"/>
    <n v="119.997746382475"/>
    <n v="0"/>
    <n v="0"/>
    <n v="65.871641894166103"/>
    <n v="195.25620964334601"/>
  </r>
  <r>
    <s v="19"/>
    <x v="22"/>
    <s v="Övriga tjänster"/>
    <s v="2022"/>
    <x v="59"/>
    <n v="15.456261885872401"/>
    <n v="15.1672006070105"/>
    <n v="4.2907240606097803"/>
    <n v="0.57474081597278703"/>
    <n v="0.75253410994771097"/>
    <n v="44.097513026228199"/>
    <n v="0.26545976801861498"/>
    <n v="1.08884095542093"/>
    <n v="8.3224448620065008"/>
    <n v="68.975133645198198"/>
    <n v="20.214482167601499"/>
    <n v="8.14384785255249"/>
    <n v="34.517491515759403"/>
    <n v="119.997746382475"/>
    <n v="0"/>
    <n v="0"/>
    <n v="60.030322452783899"/>
    <n v="188.64903054972601"/>
  </r>
  <r>
    <s v="19"/>
    <x v="22"/>
    <s v="Övriga tjänster"/>
    <s v="2023"/>
    <x v="60"/>
    <n v="15.1069080430337"/>
    <n v="14.8245555724674"/>
    <n v="4.3116931566461796"/>
    <n v="0.55275930468552503"/>
    <n v="0.72097311692975796"/>
    <n v="42.403493980665502"/>
    <n v="0.28604728840502902"/>
    <n v="1.03904841541996"/>
    <n v="7.9468829658520796"/>
    <n v="65.636636653429704"/>
    <n v="19.5296900483612"/>
    <n v="7.98001418040052"/>
    <n v="33.2153949408507"/>
    <n v="119.997746382475"/>
    <n v="0"/>
    <n v="0"/>
    <n v="60.359907584745002"/>
    <n v="180.09665528199901"/>
  </r>
  <r>
    <s v="20"/>
    <x v="23"/>
    <s v="Övriga tjänster"/>
    <s v="2008"/>
    <x v="0"/>
    <n v="10.4261021234718"/>
    <n v="10.135124224857901"/>
    <n v="6.9239888734009797E-2"/>
    <n v="0.15206431406318499"/>
    <n v="1.36441349722218"/>
    <n v="28.281262220895599"/>
    <n v="0.231481443723281"/>
    <n v="1.9837343291051699"/>
    <n v="14.7856751616483"/>
    <n v="86.000938033303001"/>
    <n v="7.9781033197436502"/>
    <n v="2.2819265523049999"/>
    <n v="14.712806628698999"/>
    <n v="212.47727746488701"/>
    <n v="0"/>
    <n v="0"/>
    <n v="1.0723150472802501"/>
    <n v="116.16938765415"/>
  </r>
  <r>
    <s v="20"/>
    <x v="23"/>
    <s v="Övriga tjänster"/>
    <s v="2008"/>
    <x v="1"/>
    <n v="11.1173635905698"/>
    <n v="10.822558458270001"/>
    <n v="0.15678290983893201"/>
    <n v="0.166301427637458"/>
    <n v="1.3663563039654101"/>
    <n v="31.165426032739699"/>
    <n v="0.19862320953617199"/>
    <n v="2.2596525619983798"/>
    <n v="16.7979462732876"/>
    <n v="98.110389470771196"/>
    <n v="8.8093063791363306"/>
    <n v="2.5104874479404198"/>
    <n v="16.256522918083402"/>
    <n v="212.47727746488701"/>
    <n v="0"/>
    <n v="0"/>
    <n v="2.2367650354356399"/>
    <n v="131.46857621170301"/>
  </r>
  <r>
    <s v="20"/>
    <x v="23"/>
    <s v="Övriga tjänster"/>
    <s v="2008"/>
    <x v="2"/>
    <n v="11.0438786202737"/>
    <n v="10.7491258733746"/>
    <n v="0.16264583404407901"/>
    <n v="0.16627087068968799"/>
    <n v="1.3647745964804101"/>
    <n v="30.608666414184299"/>
    <n v="0.20144507519607199"/>
    <n v="2.32657667911913"/>
    <n v="17.087492637369301"/>
    <n v="100.765015088526"/>
    <n v="8.4618906598226094"/>
    <n v="2.41840798506635"/>
    <n v="15.6072128263362"/>
    <n v="212.47727746488701"/>
    <n v="0"/>
    <n v="0"/>
    <n v="2.3249321455545799"/>
    <n v="132.43907540458801"/>
  </r>
  <r>
    <s v="20"/>
    <x v="23"/>
    <s v="Övriga tjänster"/>
    <s v="2008"/>
    <x v="3"/>
    <n v="10.6004804085452"/>
    <n v="10.3078915049187"/>
    <n v="0.17328499456415999"/>
    <n v="0.16061200668362599"/>
    <n v="1.3410515853737699"/>
    <n v="29.898655557678701"/>
    <n v="0.23742572595625999"/>
    <n v="2.0595947205323002"/>
    <n v="15.4983984865978"/>
    <n v="89.504984793257293"/>
    <n v="8.6511666819898707"/>
    <n v="2.4670111909518102"/>
    <n v="15.9628199565085"/>
    <n v="212.47727746488701"/>
    <n v="0"/>
    <n v="0"/>
    <n v="2.4934612024920502"/>
    <n v="122.697631202355"/>
  </r>
  <r>
    <s v="20"/>
    <x v="23"/>
    <s v="Övriga tjänster"/>
    <s v="2009"/>
    <x v="4"/>
    <n v="9.7852641236341107"/>
    <n v="9.5050064916636394"/>
    <n v="0.164816812636086"/>
    <n v="0.14372536441709999"/>
    <n v="0.97810698517457295"/>
    <n v="25.7626220508727"/>
    <n v="0.27845272098814"/>
    <n v="1.7315197527989299"/>
    <n v="12.8625909850971"/>
    <n v="74.904899594253095"/>
    <n v="7.8481697118186897"/>
    <n v="2.1894188605859899"/>
    <n v="14.5379399420213"/>
    <n v="214.783414815035"/>
    <n v="0"/>
    <n v="0"/>
    <n v="2.3683638815145098"/>
    <n v="113.16966666672199"/>
  </r>
  <r>
    <s v="20"/>
    <x v="23"/>
    <s v="Övriga tjänster"/>
    <s v="2009"/>
    <x v="5"/>
    <n v="10.5551208210741"/>
    <n v="10.269697913874399"/>
    <n v="0.19234649001290599"/>
    <n v="0.15635896355765599"/>
    <n v="1.0430131086410099"/>
    <n v="28.2239883641478"/>
    <n v="0.190538410537237"/>
    <n v="2.0306935572752698"/>
    <n v="14.8753411377244"/>
    <n v="87.734430412150502"/>
    <n v="8.4440274752574709"/>
    <n v="2.3483526444299998"/>
    <n v="15.650321761367699"/>
    <n v="214.783414815035"/>
    <n v="0"/>
    <n v="0"/>
    <n v="2.7403485211349499"/>
    <n v="129.232064244746"/>
  </r>
  <r>
    <s v="20"/>
    <x v="23"/>
    <s v="Övriga tjänster"/>
    <s v="2009"/>
    <x v="6"/>
    <n v="10.7312298234678"/>
    <n v="10.4443074604151"/>
    <n v="0.18474631118043899"/>
    <n v="0.15897377128645199"/>
    <n v="1.0718178159554399"/>
    <n v="28.5000478061149"/>
    <n v="0.19159864442598201"/>
    <n v="2.1066046198907298"/>
    <n v="15.3239773478054"/>
    <n v="90.862101471002902"/>
    <n v="8.4251903965975199"/>
    <n v="2.3461230008532099"/>
    <n v="15.611848117945099"/>
    <n v="214.783414815035"/>
    <n v="0"/>
    <n v="0"/>
    <n v="2.6525319878174001"/>
    <n v="132.322970455187"/>
  </r>
  <r>
    <s v="20"/>
    <x v="23"/>
    <s v="Övriga tjänster"/>
    <s v="2009"/>
    <x v="7"/>
    <n v="10.415018462235601"/>
    <n v="10.1310349877189"/>
    <n v="0.190374468620916"/>
    <n v="0.152944476743479"/>
    <n v="1.0239204773094901"/>
    <n v="27.816940100258599"/>
    <n v="0.27271820979105699"/>
    <n v="1.80793939534728"/>
    <n v="13.5319939613504"/>
    <n v="78.252202911824497"/>
    <n v="8.5961097510125803"/>
    <n v="2.3907755906653798"/>
    <n v="15.932054086847099"/>
    <n v="214.783414815035"/>
    <n v="0"/>
    <n v="0"/>
    <n v="2.7605984922471198"/>
    <n v="120.234584419787"/>
  </r>
  <r>
    <s v="20"/>
    <x v="23"/>
    <s v="Övriga tjänster"/>
    <s v="2010"/>
    <x v="8"/>
    <n v="10.266314561604201"/>
    <n v="10.0011506463752"/>
    <n v="0.24905467040420901"/>
    <n v="0.14902925881916401"/>
    <n v="0.75059169002639903"/>
    <n v="26.941667280578901"/>
    <n v="0.31222526415542801"/>
    <n v="1.47418754161145"/>
    <n v="10.9290096346755"/>
    <n v="64.207880454493804"/>
    <n v="7.6765297997430597"/>
    <n v="2.1536825864904401"/>
    <n v="14.1924767092263"/>
    <n v="204.654594321215"/>
    <n v="0"/>
    <n v="0"/>
    <n v="3.7455634687394399"/>
    <n v="112.672238062216"/>
  </r>
  <r>
    <s v="20"/>
    <x v="23"/>
    <s v="Övriga tjänster"/>
    <s v="2010"/>
    <x v="9"/>
    <n v="10.4762055161123"/>
    <n v="10.206871176175801"/>
    <n v="0.27215056964151002"/>
    <n v="0.157702896611288"/>
    <n v="0.81744564333114"/>
    <n v="28.736193687786098"/>
    <n v="0.14657622877232299"/>
    <n v="1.6964092982241701"/>
    <n v="12.4338944588144"/>
    <n v="73.882135461693906"/>
    <n v="8.1528973300876295"/>
    <n v="2.2743847133562798"/>
    <n v="15.0894100510763"/>
    <n v="204.654594321215"/>
    <n v="0"/>
    <n v="0"/>
    <n v="4.1072801592219497"/>
    <n v="126.03446537192499"/>
  </r>
  <r>
    <s v="20"/>
    <x v="23"/>
    <s v="Övriga tjänster"/>
    <s v="2010"/>
    <x v="10"/>
    <n v="10.713770663610999"/>
    <n v="10.4420483020665"/>
    <n v="0.28112713698650099"/>
    <n v="0.162281441348781"/>
    <n v="0.85939947377789605"/>
    <n v="29.2654550376241"/>
    <n v="0.15957604761931901"/>
    <n v="1.7967246211953201"/>
    <n v="13.0586137330124"/>
    <n v="78.087332919518701"/>
    <n v="8.2098988805032906"/>
    <n v="2.29388699386856"/>
    <n v="15.1906420164529"/>
    <n v="204.654594321215"/>
    <n v="0"/>
    <n v="0"/>
    <n v="4.2432993417102498"/>
    <n v="130.799035496806"/>
  </r>
  <r>
    <s v="20"/>
    <x v="23"/>
    <s v="Övriga tjänster"/>
    <s v="2010"/>
    <x v="11"/>
    <n v="10.8819615976603"/>
    <n v="10.612027245013101"/>
    <n v="0.31243419130467598"/>
    <n v="0.16314997492053801"/>
    <n v="0.78732196328684401"/>
    <n v="29.765588077422802"/>
    <n v="0.30253418776845498"/>
    <n v="1.5507482262035199"/>
    <n v="11.666103474993299"/>
    <n v="67.775621485292504"/>
    <n v="8.7055407986006408"/>
    <n v="2.4327366786492601"/>
    <n v="16.1066032246463"/>
    <n v="204.654594321215"/>
    <n v="0"/>
    <n v="0"/>
    <n v="4.7500823110027204"/>
    <n v="122.84284336757401"/>
  </r>
  <r>
    <s v="20"/>
    <x v="23"/>
    <s v="Övriga tjänster"/>
    <s v="2011"/>
    <x v="12"/>
    <n v="9.7132851632213093"/>
    <n v="9.4512917891300106"/>
    <n v="0.28619687169268199"/>
    <n v="0.15135073291446999"/>
    <n v="0.89568260526148302"/>
    <n v="27.281000388668101"/>
    <n v="0.13028533243558199"/>
    <n v="1.23570480986312"/>
    <n v="9.4092036661935197"/>
    <n v="55.6904217249336"/>
    <n v="9.0057379698693403"/>
    <n v="2.3740531114433301"/>
    <n v="16.889240977701402"/>
    <n v="196.806316921643"/>
    <n v="0"/>
    <n v="0"/>
    <n v="4.2093469713538596"/>
    <n v="113.28287106947801"/>
  </r>
  <r>
    <s v="20"/>
    <x v="23"/>
    <s v="Övriga tjänster"/>
    <s v="2011"/>
    <x v="13"/>
    <n v="10.301817708859399"/>
    <n v="10.0376261950334"/>
    <n v="0.31632168139164402"/>
    <n v="0.16128010164269699"/>
    <n v="0.88021321318141499"/>
    <n v="29.3960718472654"/>
    <n v="9.7425668694006304E-2"/>
    <n v="1.44064130712099"/>
    <n v="10.830893905333699"/>
    <n v="64.785017920204993"/>
    <n v="9.6607802621849501"/>
    <n v="2.5440997686328899"/>
    <n v="18.1208197045665"/>
    <n v="196.806316921643"/>
    <n v="0"/>
    <n v="0"/>
    <n v="4.6303455090905699"/>
    <n v="127.490539529259"/>
  </r>
  <r>
    <s v="20"/>
    <x v="23"/>
    <s v="Övriga tjänster"/>
    <s v="2011"/>
    <x v="14"/>
    <n v="10.296295846010601"/>
    <n v="10.0318099820149"/>
    <n v="0.33273729528643498"/>
    <n v="0.16256431477291999"/>
    <n v="0.87857155925730901"/>
    <n v="29.410772151726501"/>
    <n v="0.10410272405814799"/>
    <n v="1.46853749398919"/>
    <n v="11.0048108949644"/>
    <n v="65.969748519516699"/>
    <n v="9.6525150830308704"/>
    <n v="2.5436510519037698"/>
    <n v="18.103260527414601"/>
    <n v="196.806316921643"/>
    <n v="0"/>
    <n v="0"/>
    <n v="4.8515618202481097"/>
    <n v="128.85691560065899"/>
  </r>
  <r>
    <s v="20"/>
    <x v="23"/>
    <s v="Övriga tjänster"/>
    <s v="2011"/>
    <x v="15"/>
    <n v="9.7751146677537299"/>
    <n v="9.5128408525559198"/>
    <n v="0.34089491988716197"/>
    <n v="0.158268944505044"/>
    <n v="0.84022242794021396"/>
    <n v="28.695702119456399"/>
    <n v="0.11771199078521"/>
    <n v="1.26353409046481"/>
    <n v="9.7179200601523199"/>
    <n v="57.120595521747703"/>
    <n v="9.6582685020941206"/>
    <n v="2.5396433873083599"/>
    <n v="18.120632325554698"/>
    <n v="196.806316921643"/>
    <n v="0"/>
    <n v="0"/>
    <n v="4.9991773776895299"/>
    <n v="118.92455263921499"/>
  </r>
  <r>
    <s v="20"/>
    <x v="23"/>
    <s v="Övriga tjänster"/>
    <s v="2012"/>
    <x v="16"/>
    <n v="8.8183025321152506"/>
    <n v="8.5704805703657705"/>
    <n v="0.28503243266670297"/>
    <n v="0.16708097768100699"/>
    <n v="0.51143139927053505"/>
    <n v="28.23661621422"/>
    <n v="0.12444151565490499"/>
    <n v="1.0810502934519499"/>
    <n v="6.5889296805915496"/>
    <n v="43.618636590054301"/>
    <n v="8.1829504165885592"/>
    <n v="2.1444704291251"/>
    <n v="15.3161767569801"/>
    <n v="189.22542348443901"/>
    <n v="0"/>
    <n v="0"/>
    <n v="4.1185471676221601"/>
    <n v="108.165960608346"/>
  </r>
  <r>
    <s v="20"/>
    <x v="23"/>
    <s v="Övriga tjänster"/>
    <s v="2012"/>
    <x v="17"/>
    <n v="9.1463545539946605"/>
    <n v="8.8960598026489492"/>
    <n v="0.39842413177627201"/>
    <n v="0.17362024834703099"/>
    <n v="0.53785578747485097"/>
    <n v="29.277438845700601"/>
    <n v="9.3492206018534696E-2"/>
    <n v="1.2136189737891701"/>
    <n v="7.2443669277564497"/>
    <n v="48.6882659912402"/>
    <n v="8.4077374358431101"/>
    <n v="2.2034525033977199"/>
    <n v="15.736819673624099"/>
    <n v="189.22542348443901"/>
    <n v="0"/>
    <n v="0"/>
    <n v="5.6521362007332696"/>
    <n v="116.042659878569"/>
  </r>
  <r>
    <s v="20"/>
    <x v="23"/>
    <s v="Övriga tjänster"/>
    <s v="2012"/>
    <x v="18"/>
    <n v="9.2979637538439306"/>
    <n v="9.0466758612810896"/>
    <n v="0.45527448709840301"/>
    <n v="0.17539361736063799"/>
    <n v="0.55654144563666097"/>
    <n v="29.390777815531798"/>
    <n v="0.113292013675643"/>
    <n v="1.26140022908158"/>
    <n v="7.4618767208441801"/>
    <n v="50.469066556037198"/>
    <n v="8.3792375392487006"/>
    <n v="2.1996175196164098"/>
    <n v="15.6791789753514"/>
    <n v="189.22542348443901"/>
    <n v="0"/>
    <n v="0"/>
    <n v="6.4240223008916004"/>
    <n v="117.98476579029099"/>
  </r>
  <r>
    <s v="20"/>
    <x v="23"/>
    <s v="Övriga tjänster"/>
    <s v="2012"/>
    <x v="19"/>
    <n v="9.1103210043025804"/>
    <n v="8.8603258875801707"/>
    <n v="0.46950234945824298"/>
    <n v="0.17400739754574199"/>
    <n v="0.52349046029812996"/>
    <n v="29.396666506058398"/>
    <n v="0.13861567333545"/>
    <n v="1.09371924429741"/>
    <n v="6.7340476709979002"/>
    <n v="44.3032152496612"/>
    <n v="8.5593031886903397"/>
    <n v="2.24208285548016"/>
    <n v="16.0218069797628"/>
    <n v="189.22542348443901"/>
    <n v="0"/>
    <n v="0"/>
    <n v="6.6399587043159496"/>
    <n v="111.401066280576"/>
  </r>
  <r>
    <s v="20"/>
    <x v="23"/>
    <s v="Övriga tjänster"/>
    <s v="2013"/>
    <x v="20"/>
    <n v="8.0807990859224592"/>
    <n v="7.8494798369604597"/>
    <n v="0.41095207809331202"/>
    <n v="0.16154116477959299"/>
    <n v="0.404864822161348"/>
    <n v="26.851561603817299"/>
    <n v="9.8410509831926202E-2"/>
    <n v="0.89596196846203502"/>
    <n v="5.5840163786183901"/>
    <n v="37.965495474656599"/>
    <n v="8.99400014460082"/>
    <n v="2.2413139285593999"/>
    <n v="17.033609632605199"/>
    <n v="177.174625274889"/>
    <n v="0"/>
    <n v="0"/>
    <n v="5.7781334690732997"/>
    <n v="98.983555339227806"/>
  </r>
  <r>
    <s v="20"/>
    <x v="23"/>
    <s v="Övriga tjänster"/>
    <s v="2013"/>
    <x v="21"/>
    <n v="8.6510930348625408"/>
    <n v="8.4146643210139693"/>
    <n v="0.488294821736662"/>
    <n v="0.17535310609375099"/>
    <n v="0.45662555210151401"/>
    <n v="29.061015697519601"/>
    <n v="6.6888753231218498E-2"/>
    <n v="1.04105543014743"/>
    <n v="6.3780025785362504"/>
    <n v="43.934942908972303"/>
    <n v="9.6985767851292408"/>
    <n v="2.4153052070987302"/>
    <n v="18.369882088039901"/>
    <n v="177.174625274889"/>
    <n v="0"/>
    <n v="0"/>
    <n v="6.8408374549206803"/>
    <n v="110.6454936113"/>
  </r>
  <r>
    <s v="20"/>
    <x v="23"/>
    <s v="Övriga tjänster"/>
    <s v="2013"/>
    <x v="22"/>
    <n v="8.7572974447201606"/>
    <n v="8.5200882650435492"/>
    <n v="0.52751412321580604"/>
    <n v="0.17667008916208901"/>
    <n v="0.47203502763463301"/>
    <n v="29.173093525863202"/>
    <n v="7.2924910345238902E-2"/>
    <n v="1.0885619226218199"/>
    <n v="6.5983135403774602"/>
    <n v="45.7933516130187"/>
    <n v="9.6825673026835695"/>
    <n v="2.4135884333035298"/>
    <n v="18.3368508292371"/>
    <n v="177.174625274889"/>
    <n v="0"/>
    <n v="0"/>
    <n v="7.3684475174975299"/>
    <n v="112.877443236959"/>
  </r>
  <r>
    <s v="20"/>
    <x v="23"/>
    <s v="Övriga tjänster"/>
    <s v="2013"/>
    <x v="23"/>
    <n v="8.2586329617559802"/>
    <n v="8.0247812444242008"/>
    <n v="0.53785275426360202"/>
    <n v="0.16981371160771599"/>
    <n v="0.41701637431621502"/>
    <n v="28.197790391400002"/>
    <n v="8.4085320075063197E-2"/>
    <n v="0.92725689785429799"/>
    <n v="5.8285608340044304"/>
    <n v="39.462359169964202"/>
    <n v="9.5165193949058509"/>
    <n v="2.3676908843461302"/>
    <n v="18.0277694358692"/>
    <n v="177.174625274889"/>
    <n v="0"/>
    <n v="0"/>
    <n v="7.5277299127096198"/>
    <n v="103.93902562869501"/>
  </r>
  <r>
    <s v="20"/>
    <x v="23"/>
    <s v="Övriga tjänster"/>
    <s v="2014"/>
    <x v="24"/>
    <n v="7.5845463325485003"/>
    <n v="7.3726764922239303"/>
    <n v="0.62107714691152405"/>
    <n v="0.16629779488972901"/>
    <n v="0.40440890378251199"/>
    <n v="26.068953871607501"/>
    <n v="0.113610280548591"/>
    <n v="0.74961085364220703"/>
    <n v="4.8897269241082197"/>
    <n v="34.593880333604702"/>
    <n v="7.7331427476752497"/>
    <n v="1.94554031387676"/>
    <n v="14.5870771505914"/>
    <n v="156.47747537287501"/>
    <n v="0"/>
    <n v="0"/>
    <n v="8.6237509227257103"/>
    <n v="91.7104287835961"/>
  </r>
  <r>
    <s v="20"/>
    <x v="23"/>
    <s v="Övriga tjänster"/>
    <s v="2014"/>
    <x v="25"/>
    <n v="8.1562200048496294"/>
    <n v="7.9394901157509796"/>
    <n v="0.73873198497206305"/>
    <n v="0.18084492559583101"/>
    <n v="0.44030387296017598"/>
    <n v="28.421093024740301"/>
    <n v="6.7189859145914799E-2"/>
    <n v="0.885243301213677"/>
    <n v="5.6624356777528098"/>
    <n v="40.642646061384802"/>
    <n v="8.4090052494726208"/>
    <n v="2.1128397541194102"/>
    <n v="15.865260741914399"/>
    <n v="156.47747537287501"/>
    <n v="0"/>
    <n v="0"/>
    <n v="10.2315675207028"/>
    <n v="103.68613860605301"/>
  </r>
  <r>
    <s v="20"/>
    <x v="23"/>
    <s v="Övriga tjänster"/>
    <s v="2014"/>
    <x v="26"/>
    <n v="8.2694485968236702"/>
    <n v="8.0520335844862405"/>
    <n v="0.76365889796277597"/>
    <n v="0.18192053954920401"/>
    <n v="0.45459264228608298"/>
    <n v="28.475975294352001"/>
    <n v="8.5634027261308199E-2"/>
    <n v="0.91790783294568801"/>
    <n v="5.8134437703866899"/>
    <n v="41.972058314088301"/>
    <n v="8.3849180869167892"/>
    <n v="2.1099380209382299"/>
    <n v="15.8160661592284"/>
    <n v="156.47747537287501"/>
    <n v="0"/>
    <n v="0"/>
    <n v="10.565363809380401"/>
    <n v="105.19934541584399"/>
  </r>
  <r>
    <s v="20"/>
    <x v="23"/>
    <s v="Övriga tjänster"/>
    <s v="2014"/>
    <x v="27"/>
    <n v="7.9445837113503304"/>
    <n v="7.7286088964281703"/>
    <n v="0.72820576167036"/>
    <n v="0.18065934291281199"/>
    <n v="0.41509334562120098"/>
    <n v="28.338262048108099"/>
    <n v="9.3165037550153498E-2"/>
    <n v="0.791600719563476"/>
    <n v="5.2369968228824799"/>
    <n v="36.8047304921689"/>
    <n v="8.4904001436778191"/>
    <n v="2.1307778627547802"/>
    <n v="16.0217892947419"/>
    <n v="156.47747537287501"/>
    <n v="0"/>
    <n v="0"/>
    <n v="10.095236575479699"/>
    <n v="99.325357347128602"/>
  </r>
  <r>
    <s v="20"/>
    <x v="23"/>
    <s v="Övriga tjänster"/>
    <s v="2015"/>
    <x v="28"/>
    <n v="7.0726013364234399"/>
    <n v="6.8891263855836797"/>
    <n v="0.65806522322998195"/>
    <n v="0.16995153050154599"/>
    <n v="0.38053202885241"/>
    <n v="23.768450884303601"/>
    <n v="8.7093825725218496E-2"/>
    <n v="0.65765545247619195"/>
    <n v="4.44390598604127"/>
    <n v="32.037087992110301"/>
    <n v="7.2701221233476998"/>
    <n v="1.79169060449593"/>
    <n v="13.758821775506201"/>
    <n v="127.782898448981"/>
    <n v="0"/>
    <n v="0"/>
    <n v="9.1850758140359794"/>
    <n v="87.255029755614004"/>
  </r>
  <r>
    <s v="20"/>
    <x v="23"/>
    <s v="Övriga tjänster"/>
    <s v="2015"/>
    <x v="29"/>
    <n v="7.6089887577113897"/>
    <n v="7.4214585791347396"/>
    <n v="0.83721885503405802"/>
    <n v="0.18114202483026501"/>
    <n v="0.41945155527308298"/>
    <n v="25.327051979953598"/>
    <n v="7.5286924737837699E-2"/>
    <n v="0.77055429035259704"/>
    <n v="5.0711089747893299"/>
    <n v="37.240748782712501"/>
    <n v="7.6880487031766904"/>
    <n v="1.8965011437317001"/>
    <n v="14.5476215387732"/>
    <n v="127.782898448981"/>
    <n v="0"/>
    <n v="0"/>
    <n v="11.6450277830155"/>
    <n v="96.717092390427993"/>
  </r>
  <r>
    <s v="20"/>
    <x v="23"/>
    <s v="Övriga tjänster"/>
    <s v="2015"/>
    <x v="30"/>
    <n v="7.72481444634907"/>
    <n v="7.5370181536742802"/>
    <n v="0.98190799761581005"/>
    <n v="0.180431470392835"/>
    <n v="0.43568052041827798"/>
    <n v="25.172959549083199"/>
    <n v="8.7352625941163498E-2"/>
    <n v="0.81607700789476201"/>
    <n v="5.2773283363614896"/>
    <n v="39.2107250343754"/>
    <n v="7.5751827468067097"/>
    <n v="1.87256238339786"/>
    <n v="14.329411813321499"/>
    <n v="127.782898448981"/>
    <n v="0"/>
    <n v="0"/>
    <n v="13.631550332578099"/>
    <n v="98.535567096558196"/>
  </r>
  <r>
    <s v="20"/>
    <x v="23"/>
    <s v="Övriga tjänster"/>
    <s v="2015"/>
    <x v="31"/>
    <n v="7.4739492371199896"/>
    <n v="7.2868545222353998"/>
    <n v="0.88529456764844305"/>
    <n v="0.18101254398361299"/>
    <n v="0.405124724283772"/>
    <n v="25.252727098443799"/>
    <n v="9.3570364703967707E-2"/>
    <n v="0.71247377248035704"/>
    <n v="4.7942386581767904"/>
    <n v="34.678160554447103"/>
    <n v="7.72601821472003"/>
    <n v="1.9043690598460901"/>
    <n v="14.6212316038186"/>
    <n v="127.782898448981"/>
    <n v="0"/>
    <n v="0"/>
    <n v="12.303487913225201"/>
    <n v="93.592067720647094"/>
  </r>
  <r>
    <s v="20"/>
    <x v="23"/>
    <s v="Övriga tjänster"/>
    <s v="2016"/>
    <x v="32"/>
    <n v="6.3797330457640502"/>
    <n v="6.2164575346353299"/>
    <n v="0.94781140124530905"/>
    <n v="0.168357154146518"/>
    <n v="0.37646206739070898"/>
    <n v="20.768171021493799"/>
    <n v="9.9392955398965005E-2"/>
    <n v="0.60733590961260797"/>
    <n v="4.2849755837921402"/>
    <n v="30.944695898617699"/>
    <n v="6.7196640878503704"/>
    <n v="1.6297309121721999"/>
    <n v="12.749726052584601"/>
    <n v="108.11992739295"/>
    <n v="0"/>
    <n v="0"/>
    <n v="13.184212037227899"/>
    <n v="77.733913787229795"/>
  </r>
  <r>
    <s v="20"/>
    <x v="23"/>
    <s v="Övriga tjänster"/>
    <s v="2016"/>
    <x v="33"/>
    <n v="6.8880743150286703"/>
    <n v="6.7193849339362197"/>
    <n v="1.0761416169381499"/>
    <n v="0.18502894697561401"/>
    <n v="0.41202795539123899"/>
    <n v="22.823151660476402"/>
    <n v="7.4507965102052501E-2"/>
    <n v="0.69780960546399395"/>
    <n v="4.8899897915987598"/>
    <n v="35.626049037823798"/>
    <n v="7.3947467658841504"/>
    <n v="1.7910606747048801"/>
    <n v="14.0334791697146"/>
    <n v="108.11992739295"/>
    <n v="0"/>
    <n v="0"/>
    <n v="14.9641515488323"/>
    <n v="87.664975449178698"/>
  </r>
  <r>
    <s v="20"/>
    <x v="23"/>
    <s v="Övriga tjänster"/>
    <s v="2016"/>
    <x v="34"/>
    <n v="7.0684144466336898"/>
    <n v="6.8982198189142299"/>
    <n v="1.0499986668478001"/>
    <n v="0.189520279153361"/>
    <n v="0.42327951253111401"/>
    <n v="23.353572205147302"/>
    <n v="8.1259899311750997E-2"/>
    <n v="0.72358911661728098"/>
    <n v="5.0639788934263903"/>
    <n v="36.977645221670798"/>
    <n v="7.5554466172283901"/>
    <n v="1.8306813109489199"/>
    <n v="14.337619066167401"/>
    <n v="108.11992739295"/>
    <n v="0"/>
    <n v="0"/>
    <n v="14.602510361131699"/>
    <n v="90.279992553413194"/>
  </r>
  <r>
    <s v="20"/>
    <x v="23"/>
    <s v="Övriga tjänster"/>
    <s v="2016"/>
    <x v="35"/>
    <n v="6.8695351754671803"/>
    <n v="6.7005001606472998"/>
    <n v="1.1463201806768999"/>
    <n v="0.18838348753152501"/>
    <n v="0.392623686823736"/>
    <n v="23.1927920494233"/>
    <n v="9.4003297906612604E-2"/>
    <n v="0.62938972133080195"/>
    <n v="4.5672725911873098"/>
    <n v="32.388180050501198"/>
    <n v="7.5992668614127297"/>
    <n v="1.8374927772844301"/>
    <n v="14.4252833762165"/>
    <n v="108.11992739295"/>
    <n v="0"/>
    <n v="0"/>
    <n v="15.942411058061801"/>
    <n v="84.640366364753703"/>
  </r>
  <r>
    <s v="20"/>
    <x v="23"/>
    <s v="Övriga tjänster"/>
    <s v="2017"/>
    <x v="36"/>
    <n v="6.0424999481725203"/>
    <n v="5.9006306412462202"/>
    <n v="1.02652407659679"/>
    <n v="0.17139392493563799"/>
    <n v="0.35687465589023498"/>
    <n v="18.891302764295801"/>
    <n v="9.5435100663377903E-2"/>
    <n v="0.56751170577872001"/>
    <n v="4.0285883820179498"/>
    <n v="29.1517472408419"/>
    <n v="6.5965036651276998"/>
    <n v="1.57954441237335"/>
    <n v="12.541923461183099"/>
    <n v="86.457426453430102"/>
    <n v="0"/>
    <n v="0"/>
    <n v="14.340321892974799"/>
    <n v="73.991084512095199"/>
  </r>
  <r>
    <s v="20"/>
    <x v="23"/>
    <s v="Övriga tjänster"/>
    <s v="2017"/>
    <x v="37"/>
    <n v="6.55987598922722"/>
    <n v="6.4125844706675803"/>
    <n v="1.1110714041195999"/>
    <n v="0.18729923206899701"/>
    <n v="0.39999270028304701"/>
    <n v="20.656531005485402"/>
    <n v="6.7225811687845596E-2"/>
    <n v="0.66032682336031601"/>
    <n v="4.6460645810688499"/>
    <n v="34.093620416170303"/>
    <n v="7.2002125796115202"/>
    <n v="1.7222703535545001"/>
    <n v="13.691919067358601"/>
    <n v="86.457426453430102"/>
    <n v="0"/>
    <n v="0"/>
    <n v="15.5118788560957"/>
    <n v="83.829257734004102"/>
  </r>
  <r>
    <s v="20"/>
    <x v="23"/>
    <s v="Övriga tjänster"/>
    <s v="2017"/>
    <x v="38"/>
    <n v="6.6654395294982098"/>
    <n v="6.5179201139768903"/>
    <n v="1.14831600802513"/>
    <n v="0.187399506648878"/>
    <n v="0.40718285021183598"/>
    <n v="20.686069002206398"/>
    <n v="7.4371999777027298E-2"/>
    <n v="0.68292956510401404"/>
    <n v="4.7775234329549896"/>
    <n v="35.309465821333298"/>
    <n v="7.1709282051931797"/>
    <n v="1.71719526237197"/>
    <n v="13.6339406181256"/>
    <n v="86.457426453430102"/>
    <n v="0"/>
    <n v="0"/>
    <n v="16.027598788844099"/>
    <n v="85.223120252630096"/>
  </r>
  <r>
    <s v="20"/>
    <x v="23"/>
    <s v="Övriga tjänster"/>
    <s v="2017"/>
    <x v="39"/>
    <n v="6.3212004914188498"/>
    <n v="6.1759138254440202"/>
    <n v="1.2588920761038001"/>
    <n v="0.18298207095631899"/>
    <n v="0.36924966849890201"/>
    <n v="20.113983885224702"/>
    <n v="8.8516336913864194E-2"/>
    <n v="0.59561313291591"/>
    <n v="4.2889628403530198"/>
    <n v="30.878611782419501"/>
    <n v="7.0622249386931797"/>
    <n v="1.68821496849175"/>
    <n v="13.4307734597002"/>
    <n v="86.457426453430102"/>
    <n v="0"/>
    <n v="0"/>
    <n v="17.5710201026892"/>
    <n v="78.937100055040503"/>
  </r>
  <r>
    <s v="20"/>
    <x v="23"/>
    <s v="Övriga tjänster"/>
    <s v="2018"/>
    <x v="40"/>
    <n v="5.7205033590807899"/>
    <n v="5.5947338160076603"/>
    <n v="1.0265319796585199"/>
    <n v="0.17257743779619"/>
    <n v="0.33465048884256798"/>
    <n v="17.0483602033433"/>
    <n v="9.8502897277520096E-2"/>
    <n v="0.52155957366125205"/>
    <n v="3.7323838676836001"/>
    <n v="27.2172705110276"/>
    <n v="6.3806716190145796"/>
    <n v="1.5044993830083699"/>
    <n v="12.1624735057965"/>
    <n v="70.666308369545803"/>
    <n v="0"/>
    <n v="0"/>
    <n v="14.2850410129009"/>
    <n v="69.625404170542495"/>
  </r>
  <r>
    <s v="20"/>
    <x v="23"/>
    <s v="Övriga tjänster"/>
    <s v="2018"/>
    <x v="41"/>
    <n v="6.2941442159124099"/>
    <n v="6.1612761137203798"/>
    <n v="1.2543484847009201"/>
    <n v="0.194463812301223"/>
    <n v="0.38103155580921899"/>
    <n v="19.176892627237098"/>
    <n v="7.1403255572650301E-2"/>
    <n v="0.60716229154927104"/>
    <n v="4.3314807051310797"/>
    <n v="31.838179878035302"/>
    <n v="7.2084627983197702"/>
    <n v="1.6962471635696801"/>
    <n v="13.744433690468499"/>
    <n v="70.666308369545803"/>
    <n v="0"/>
    <n v="0"/>
    <n v="17.433743434255501"/>
    <n v="80.296367963471099"/>
  </r>
  <r>
    <s v="20"/>
    <x v="23"/>
    <s v="Övriga tjänster"/>
    <s v="2018"/>
    <x v="42"/>
    <n v="6.5013087217591901"/>
    <n v="6.3676041909547898"/>
    <n v="1.1623100501919701"/>
    <n v="0.19571849364692101"/>
    <n v="0.39902934351473002"/>
    <n v="19.357226684271001"/>
    <n v="7.8895005323164596E-2"/>
    <n v="0.64771433194094696"/>
    <n v="4.5536676100472198"/>
    <n v="33.9505058114975"/>
    <n v="7.21246448350891"/>
    <n v="1.7002118131364901"/>
    <n v="13.74847241128"/>
    <n v="70.666308369545803"/>
    <n v="0"/>
    <n v="0"/>
    <n v="16.15778910473"/>
    <n v="83.119938869991302"/>
  </r>
  <r>
    <s v="20"/>
    <x v="23"/>
    <s v="Övriga tjänster"/>
    <s v="2018"/>
    <x v="43"/>
    <n v="6.0848788886794001"/>
    <n v="5.9545095486508304"/>
    <n v="1.20963902142879"/>
    <n v="0.187159575772294"/>
    <n v="0.36091943140605798"/>
    <n v="18.442061678224"/>
    <n v="9.2385727578252905E-2"/>
    <n v="0.56582836563420402"/>
    <n v="4.0613760611345802"/>
    <n v="29.614047645859099"/>
    <n v="6.93301921074766"/>
    <n v="1.6328303874529799"/>
    <n v="13.2175880892334"/>
    <n v="70.666308369545803"/>
    <n v="0"/>
    <n v="0"/>
    <n v="16.819659778550399"/>
    <n v="75.798189730321496"/>
  </r>
  <r>
    <s v="20"/>
    <x v="23"/>
    <s v="Övriga tjänster"/>
    <s v="2019"/>
    <x v="44"/>
    <n v="5.3849752321160302"/>
    <n v="5.2780746126615998"/>
    <n v="0.89962510691080799"/>
    <n v="0.162007723533138"/>
    <n v="0.30457871781771301"/>
    <n v="14.195496305133201"/>
    <n v="6.7501415715179106E-2"/>
    <n v="0.47571167894382099"/>
    <n v="3.4815785681187501"/>
    <n v="25.4977874403247"/>
    <n v="5.7314538053844499"/>
    <n v="1.3498565994056899"/>
    <n v="10.9247205178879"/>
    <n v="55.4403686192584"/>
    <n v="0"/>
    <n v="0"/>
    <n v="12.522789665793001"/>
    <n v="66.159264314561398"/>
  </r>
  <r>
    <s v="20"/>
    <x v="23"/>
    <s v="Övriga tjänster"/>
    <s v="2019"/>
    <x v="45"/>
    <n v="5.9430695585970499"/>
    <n v="5.8294585138297901"/>
    <n v="1.09900059273218"/>
    <n v="0.18280522394333801"/>
    <n v="0.34740327867889598"/>
    <n v="15.963106099826801"/>
    <n v="4.9996109558171901E-2"/>
    <n v="0.55364493766772405"/>
    <n v="4.0413861287739197"/>
    <n v="29.848161826522901"/>
    <n v="6.4760020562523"/>
    <n v="1.5228724047495601"/>
    <n v="12.3466711499134"/>
    <n v="55.4403686192584"/>
    <n v="0"/>
    <n v="0"/>
    <n v="15.2780888789044"/>
    <n v="76.330032351284899"/>
  </r>
  <r>
    <s v="20"/>
    <x v="23"/>
    <s v="Övriga tjänster"/>
    <s v="2019"/>
    <x v="46"/>
    <n v="6.1341666467002103"/>
    <n v="6.0197896755273099"/>
    <n v="1.0175543776945899"/>
    <n v="0.183968296693933"/>
    <n v="0.36375014034790498"/>
    <n v="16.120137577301499"/>
    <n v="5.5183831599034297E-2"/>
    <n v="0.59020713720787499"/>
    <n v="4.2458261467957898"/>
    <n v="31.850149210955401"/>
    <n v="6.4794703646547003"/>
    <n v="1.52630574168156"/>
    <n v="12.3501744297862"/>
    <n v="55.4403686192584"/>
    <n v="0"/>
    <n v="0"/>
    <n v="14.145529208944099"/>
    <n v="79.066311147753495"/>
  </r>
  <r>
    <s v="20"/>
    <x v="23"/>
    <s v="Övriga tjänster"/>
    <s v="2019"/>
    <x v="47"/>
    <n v="5.72926808735658"/>
    <n v="5.6180465248139901"/>
    <n v="1.05815596762821"/>
    <n v="0.17577433209992099"/>
    <n v="0.32860699703070101"/>
    <n v="15.346032933426001"/>
    <n v="6.3660418301290905E-2"/>
    <n v="0.51599068672272097"/>
    <n v="3.7891132561885699"/>
    <n v="27.7449110143009"/>
    <n v="6.2278965269664601"/>
    <n v="1.4652893477951801"/>
    <n v="11.872753169751601"/>
    <n v="55.4403686192584"/>
    <n v="0"/>
    <n v="0"/>
    <n v="14.710097725081599"/>
    <n v="72.027683406887505"/>
  </r>
  <r>
    <s v="20"/>
    <x v="23"/>
    <s v="Övriga tjänster"/>
    <s v="2020"/>
    <x v="48"/>
    <n v="5.2756282049752699"/>
    <n v="5.1770344492148501"/>
    <n v="1.0485450205110101"/>
    <n v="0.163808188900467"/>
    <n v="0.30348075961507898"/>
    <n v="13.150740412770499"/>
    <n v="6.5732903140388002E-2"/>
    <n v="0.45773827807961198"/>
    <n v="3.5479234036118998"/>
    <n v="25.268977922875901"/>
    <n v="5.6773558299211899"/>
    <n v="1.32668409517153"/>
    <n v="10.836305076498199"/>
    <n v="46.687124432575501"/>
    <n v="0"/>
    <n v="0"/>
    <n v="14.620414569656999"/>
    <n v="65.0528729910246"/>
  </r>
  <r>
    <s v="20"/>
    <x v="23"/>
    <s v="Övriga tjänster"/>
    <s v="2020"/>
    <x v="49"/>
    <n v="5.24388257064565"/>
    <n v="5.1452311500783097"/>
    <n v="1.03869845876397"/>
    <n v="0.16340173445226899"/>
    <n v="0.30938701803242602"/>
    <n v="13.1054821698004"/>
    <n v="4.7308502616947398E-2"/>
    <n v="0.47861052349064798"/>
    <n v="3.6906210349509401"/>
    <n v="26.6322189326219"/>
    <n v="5.6604061614613999"/>
    <n v="1.3217857822999499"/>
    <n v="10.8050600366767"/>
    <n v="46.687124432575501"/>
    <n v="0"/>
    <n v="0"/>
    <n v="14.4844132296744"/>
    <n v="67.0048908102262"/>
  </r>
  <r>
    <s v="20"/>
    <x v="23"/>
    <s v="Övriga tjänster"/>
    <s v="2020"/>
    <x v="50"/>
    <n v="5.75311626291038"/>
    <n v="5.6507985549399899"/>
    <n v="1.0293666272555799"/>
    <n v="0.17351546975168899"/>
    <n v="0.34460657334383399"/>
    <n v="13.991333997503601"/>
    <n v="5.3070985001826901E-2"/>
    <n v="0.54616581868427105"/>
    <n v="4.1477147557180896"/>
    <n v="30.520235450807899"/>
    <n v="5.9736942127051798"/>
    <n v="1.3977125376185899"/>
    <n v="11.399798464735699"/>
    <n v="46.687124432575501"/>
    <n v="0"/>
    <n v="0"/>
    <n v="14.350088939804801"/>
    <n v="74.093691365632907"/>
  </r>
  <r>
    <s v="20"/>
    <x v="23"/>
    <s v="Övriga tjänster"/>
    <s v="2020"/>
    <x v="51"/>
    <n v="5.3687522195869901"/>
    <n v="5.2670551350973298"/>
    <n v="0.83425235657658503"/>
    <n v="0.17538285257458"/>
    <n v="0.30476800445825802"/>
    <n v="13.940282254404201"/>
    <n v="6.1238246339690598E-2"/>
    <n v="0.45349668698499401"/>
    <n v="3.6165592950396999"/>
    <n v="25.139258140524401"/>
    <n v="6.1183104419643"/>
    <n v="1.4255743241633601"/>
    <n v="11.682880144529999"/>
    <n v="46.687124432575501"/>
    <n v="0"/>
    <n v="0"/>
    <n v="11.6657611754139"/>
    <n v="67.383983602730694"/>
  </r>
  <r>
    <s v="20"/>
    <x v="23"/>
    <s v="Övriga tjänster"/>
    <s v="2021"/>
    <x v="52"/>
    <n v="4.8375242985093401"/>
    <n v="4.7526514330787002"/>
    <n v="0.88649353398087705"/>
    <n v="0.148628496971519"/>
    <n v="0.267346079715025"/>
    <n v="11.164526816146299"/>
    <n v="6.4804567583098299E-2"/>
    <n v="0.41097634982626302"/>
    <n v="3.1793655932824301"/>
    <n v="22.4014762731167"/>
    <n v="5.2004664691746303"/>
    <n v="1.2046162233606701"/>
    <n v="9.9357917065116705"/>
    <n v="38.000623501170402"/>
    <n v="0"/>
    <n v="0"/>
    <n v="12.4095854290392"/>
    <n v="59.2193103186247"/>
  </r>
  <r>
    <s v="20"/>
    <x v="23"/>
    <s v="Övriga tjänster"/>
    <s v="2021"/>
    <x v="53"/>
    <n v="5.4722361351997302"/>
    <n v="5.38022374538272"/>
    <n v="0.90012964656414196"/>
    <n v="0.17076307050303999"/>
    <n v="0.31284116544788099"/>
    <n v="12.7767370760739"/>
    <n v="4.7983089485112103E-2"/>
    <n v="0.49307861274376202"/>
    <n v="3.7943183988336999"/>
    <n v="27.106216585276499"/>
    <n v="5.9802771309600402"/>
    <n v="1.3832528787245"/>
    <n v="11.428025434741601"/>
    <n v="38.000623501170402"/>
    <n v="0"/>
    <n v="0"/>
    <n v="12.594315138953901"/>
    <n v="70.2725367504232"/>
  </r>
  <r>
    <s v="20"/>
    <x v="23"/>
    <s v="Övriga tjänster"/>
    <s v="2021"/>
    <x v="54"/>
    <n v="5.7119092313523403"/>
    <n v="5.6200773297953797"/>
    <n v="1.0426833029420799"/>
    <n v="0.168001253419092"/>
    <n v="0.332533782133209"/>
    <n v="12.6937672384538"/>
    <n v="5.3180609035514699E-2"/>
    <n v="0.54145747893863605"/>
    <n v="4.0508895080408003"/>
    <n v="29.911954254703499"/>
    <n v="5.8238525037511897"/>
    <n v="1.3516170384286701"/>
    <n v="11.1237072445478"/>
    <n v="38.000623501170402"/>
    <n v="0"/>
    <n v="0"/>
    <n v="14.5671169254608"/>
    <n v="73.630933826990102"/>
  </r>
  <r>
    <s v="20"/>
    <x v="23"/>
    <s v="Övriga tjänster"/>
    <s v="2021"/>
    <x v="55"/>
    <n v="5.2014011141978402"/>
    <n v="5.11268785237759"/>
    <n v="1.03958248214988"/>
    <n v="0.160456893138054"/>
    <n v="0.29255577276745598"/>
    <n v="12.029612058320099"/>
    <n v="6.1162922691559998E-2"/>
    <n v="0.456766272161167"/>
    <n v="3.5195579300184798"/>
    <n v="25.031522310764501"/>
    <n v="5.6099353423175096"/>
    <n v="1.29906845922629"/>
    <n v="10.718571462325899"/>
    <n v="38.000623501170402"/>
    <n v="0"/>
    <n v="0"/>
    <n v="14.5285563203882"/>
    <n v="65.256138404429606"/>
  </r>
  <r>
    <s v="20"/>
    <x v="23"/>
    <s v="Övriga tjänster"/>
    <s v="2022"/>
    <x v="56"/>
    <n v="4.6259489038136303"/>
    <n v="4.54421722248492"/>
    <n v="0.96930346988710403"/>
    <n v="0.14280862559164401"/>
    <n v="0.25902990753357902"/>
    <n v="10.4999612720647"/>
    <n v="6.6889050431572394E-2"/>
    <n v="0.40540274245670399"/>
    <n v="3.1018069079443298"/>
    <n v="22.2001391100302"/>
    <n v="4.86329873779985"/>
    <n v="1.1282033870045101"/>
    <n v="9.2896094704567407"/>
    <n v="38.000623501170402"/>
    <n v="0"/>
    <n v="0"/>
    <n v="13.5600727032684"/>
    <n v="57.256139513165799"/>
  </r>
  <r>
    <s v="20"/>
    <x v="23"/>
    <s v="Övriga tjänster"/>
    <s v="2022"/>
    <x v="57"/>
    <n v="4.8247514700723197"/>
    <n v="4.7425638523856497"/>
    <n v="1.1358651370655699"/>
    <n v="0.141893823410292"/>
    <n v="0.28397129810594501"/>
    <n v="10.5900153353956"/>
    <n v="4.83179177522138E-2"/>
    <n v="0.46275594102435902"/>
    <n v="3.4256718007004099"/>
    <n v="25.501888459919499"/>
    <n v="4.8339540776689596"/>
    <n v="1.1232368906755701"/>
    <n v="9.2313640995299"/>
    <n v="38.000623501170402"/>
    <n v="0"/>
    <n v="0"/>
    <n v="15.868164241590099"/>
    <n v="62.032214980819703"/>
  </r>
  <r>
    <s v="20"/>
    <x v="23"/>
    <s v="Övriga tjänster"/>
    <s v="2022"/>
    <x v="58"/>
    <n v="4.9933280406313303"/>
    <n v="4.9104603918257501"/>
    <n v="1.15432316289542"/>
    <n v="0.14320733261145999"/>
    <n v="0.295826697413067"/>
    <n v="10.716565541856699"/>
    <n v="5.3435501335968201E-2"/>
    <n v="0.48925594181633802"/>
    <n v="3.58519082773581"/>
    <n v="27.0431800050101"/>
    <n v="4.8452417279791504"/>
    <n v="1.127838240719"/>
    <n v="9.2505705414108004"/>
    <n v="38.000623501170402"/>
    <n v="0"/>
    <n v="0"/>
    <n v="16.1148850281261"/>
    <n v="64.384754851783995"/>
  </r>
  <r>
    <s v="20"/>
    <x v="23"/>
    <s v="Övriga tjänster"/>
    <s v="2022"/>
    <x v="59"/>
    <n v="4.8163867626147496"/>
    <n v="4.7332437077443403"/>
    <n v="1.0504860181031299"/>
    <n v="0.14621332613351901"/>
    <n v="0.27721304675186698"/>
    <n v="10.799883616511"/>
    <n v="6.26901848764162E-2"/>
    <n v="0.44101202464024603"/>
    <n v="3.3207052363069902"/>
    <n v="24.2020370500342"/>
    <n v="4.9752288338379502"/>
    <n v="1.15511740751236"/>
    <n v="9.5022838962231404"/>
    <n v="38.000623501170402"/>
    <n v="0"/>
    <n v="0"/>
    <n v="14.677146178096899"/>
    <n v="60.777355503444298"/>
  </r>
  <r>
    <s v="20"/>
    <x v="23"/>
    <s v="Övriga tjänster"/>
    <s v="2023"/>
    <x v="60"/>
    <n v="4.6769023270783698"/>
    <n v="4.5956459473807598"/>
    <n v="1.05525397376334"/>
    <n v="0.14049359591359001"/>
    <n v="0.26396495159039801"/>
    <n v="10.3772838568892"/>
    <n v="6.7069296439380394E-2"/>
    <n v="0.41963366838995297"/>
    <n v="3.1679065679196401"/>
    <n v="23.032497879584099"/>
    <n v="4.7614887916006996"/>
    <n v="1.10624980681216"/>
    <n v="9.0931607694720409"/>
    <n v="38.000623501170402"/>
    <n v="0"/>
    <n v="0"/>
    <n v="14.7511930689517"/>
    <n v="57.972025079127199"/>
  </r>
  <r>
    <s v="21"/>
    <x v="24"/>
    <s v="Övriga tjänster"/>
    <s v="2008"/>
    <x v="0"/>
    <n v="10.1545041636573"/>
    <n v="9.9115004545077205"/>
    <n v="5.99160929422538E-2"/>
    <n v="0.131327539447885"/>
    <n v="0.373789934379748"/>
    <n v="37.746630302257103"/>
    <n v="1.0740748579970901E-2"/>
    <n v="0.69217322663932401"/>
    <n v="5.4720201981126397"/>
    <n v="41.684934612863202"/>
    <n v="8.3575718979218294"/>
    <n v="3.0633645461867101"/>
    <n v="14.618253743885299"/>
    <n v="197.73579303324999"/>
    <n v="0"/>
    <n v="0"/>
    <n v="0.81923466613793505"/>
    <n v="85.783770378596998"/>
  </r>
  <r>
    <s v="21"/>
    <x v="24"/>
    <s v="Övriga tjänster"/>
    <s v="2008"/>
    <x v="1"/>
    <n v="10.1004076828038"/>
    <n v="9.8530939655590792"/>
    <n v="0.19540036961186499"/>
    <n v="0.14442869552927801"/>
    <n v="0.40372571057915602"/>
    <n v="41.025690233536999"/>
    <n v="1.20314080788116E-2"/>
    <n v="0.76811775650375502"/>
    <n v="6.1863569664457296"/>
    <n v="47.061191085126701"/>
    <n v="9.23388888425443"/>
    <n v="3.3795768390741001"/>
    <n v="16.156923733094001"/>
    <n v="197.73579303324999"/>
    <n v="0"/>
    <n v="0"/>
    <n v="2.6124423064357001"/>
    <n v="95.783276756886593"/>
  </r>
  <r>
    <s v="21"/>
    <x v="24"/>
    <s v="Övriga tjänster"/>
    <s v="2008"/>
    <x v="2"/>
    <n v="9.4527253349774103"/>
    <n v="9.20647469479003"/>
    <n v="0.20119527424688899"/>
    <n v="0.14045175411586899"/>
    <n v="0.40339758262201098"/>
    <n v="39.364130698807401"/>
    <n v="1.18827379272436E-2"/>
    <n v="0.78036711019800298"/>
    <n v="6.2472748847687303"/>
    <n v="47.8325658419501"/>
    <n v="8.8597706408961407"/>
    <n v="3.2427963360215299"/>
    <n v="15.5021397940928"/>
    <n v="197.73579303324999"/>
    <n v="0"/>
    <n v="0"/>
    <n v="2.6908998150165302"/>
    <n v="93.815140230079706"/>
  </r>
  <r>
    <s v="21"/>
    <x v="24"/>
    <s v="Övriga tjänster"/>
    <s v="2008"/>
    <x v="3"/>
    <n v="9.5681661737522496"/>
    <n v="9.3232013936948306"/>
    <n v="0.20985953154581599"/>
    <n v="0.13896077118779299"/>
    <n v="0.37158509497857001"/>
    <n v="39.799937419290004"/>
    <n v="1.1490046138079101E-2"/>
    <n v="0.70126233242063896"/>
    <n v="5.7400945933950096"/>
    <n v="43.243046121416398"/>
    <n v="9.0650753477471007"/>
    <n v="3.31731356033539"/>
    <n v="15.8621101257571"/>
    <n v="197.73579303324999"/>
    <n v="0"/>
    <n v="0"/>
    <n v="2.8102860391640299"/>
    <n v="92.076656295803701"/>
  </r>
  <r>
    <s v="21"/>
    <x v="24"/>
    <s v="Övriga tjänster"/>
    <s v="2009"/>
    <x v="4"/>
    <n v="7.9401034854619299"/>
    <n v="7.7268504954994501"/>
    <n v="0.18679790491901199"/>
    <n v="0.11299096404700799"/>
    <n v="0.220616017301769"/>
    <n v="34.055345899659201"/>
    <n v="1.0097834737783799E-2"/>
    <n v="0.39618561105312999"/>
    <n v="3.23761854061001"/>
    <n v="22.3202052442469"/>
    <n v="7.3176191066964904"/>
    <n v="2.65649401902798"/>
    <n v="12.8290318948223"/>
    <n v="177.13313600557399"/>
    <n v="0"/>
    <n v="0"/>
    <n v="2.5008346935547601"/>
    <n v="75.2573057406929"/>
  </r>
  <r>
    <s v="21"/>
    <x v="24"/>
    <s v="Övriga tjänster"/>
    <s v="2009"/>
    <x v="5"/>
    <n v="8.2137772462534198"/>
    <n v="7.99741589157553"/>
    <n v="0.22446780367069299"/>
    <n v="0.12228429005101001"/>
    <n v="0.24367435031408199"/>
    <n v="36.563562566908601"/>
    <n v="1.1117794665875201E-2"/>
    <n v="0.45135957639417501"/>
    <n v="3.68898217468923"/>
    <n v="25.4751548577763"/>
    <n v="7.87830068171347"/>
    <n v="2.85730356419112"/>
    <n v="13.8152321472973"/>
    <n v="177.13313600557399"/>
    <n v="0"/>
    <n v="0"/>
    <n v="3.0003440649424298"/>
    <n v="82.499200596279294"/>
  </r>
  <r>
    <s v="21"/>
    <x v="24"/>
    <s v="Övriga tjänster"/>
    <s v="2009"/>
    <x v="6"/>
    <n v="8.0547841586979505"/>
    <n v="7.8383091367689399"/>
    <n v="0.20959977702556601"/>
    <n v="0.12233720450813899"/>
    <n v="0.24723309745674499"/>
    <n v="36.400499667475302"/>
    <n v="1.1206058134679901E-2"/>
    <n v="0.46369282498873499"/>
    <n v="3.77364054883672"/>
    <n v="26.096557597547498"/>
    <n v="7.8573422461157003"/>
    <n v="2.8500354060614801"/>
    <n v="13.7780852933021"/>
    <n v="177.13313600557399"/>
    <n v="0"/>
    <n v="0"/>
    <n v="2.8056991553574901"/>
    <n v="82.945670410057801"/>
  </r>
  <r>
    <s v="21"/>
    <x v="24"/>
    <s v="Övriga tjänster"/>
    <s v="2009"/>
    <x v="7"/>
    <n v="8.9686528318252705"/>
    <n v="8.7521005083071906"/>
    <n v="0.20856306165685501"/>
    <n v="0.123552084569025"/>
    <n v="0.23849589648974001"/>
    <n v="37.532072440953698"/>
    <n v="1.09559869289784E-2"/>
    <n v="0.41971056856317801"/>
    <n v="3.4417697865468702"/>
    <n v="23.7013367184529"/>
    <n v="8.0218815643009709"/>
    <n v="2.9105222018807599"/>
    <n v="14.0656617384321"/>
    <n v="177.13313600557399"/>
    <n v="0"/>
    <n v="0"/>
    <n v="2.7973581659559401"/>
    <n v="81.768561251298394"/>
  </r>
  <r>
    <s v="21"/>
    <x v="24"/>
    <s v="Övriga tjänster"/>
    <s v="2010"/>
    <x v="8"/>
    <n v="8.3224966419715507"/>
    <n v="8.1643227810714798"/>
    <n v="0.15908785874109699"/>
    <n v="9.5052386603338701E-2"/>
    <n v="0.18534759397776099"/>
    <n v="27.798541603798601"/>
    <n v="7.2114220663702603E-3"/>
    <n v="0.29029705958312502"/>
    <n v="2.1759458254679198"/>
    <n v="15.3143472107186"/>
    <n v="5.3569973125688097"/>
    <n v="1.91295684217226"/>
    <n v="9.4220367038297592"/>
    <n v="127.795245818821"/>
    <n v="0"/>
    <n v="0"/>
    <n v="2.14578047798567"/>
    <n v="59.884469583824199"/>
  </r>
  <r>
    <s v="21"/>
    <x v="24"/>
    <s v="Övriga tjänster"/>
    <s v="2010"/>
    <x v="9"/>
    <n v="7.7127483415059901"/>
    <n v="7.5532957408791104"/>
    <n v="0.17075764243649"/>
    <n v="9.9898958697960505E-2"/>
    <n v="0.18514752689657299"/>
    <n v="28.8266474776681"/>
    <n v="7.8433031943678094E-3"/>
    <n v="0.30811845280509997"/>
    <n v="2.4223551041198901"/>
    <n v="16.810052205447601"/>
    <n v="5.6940957317491403"/>
    <n v="2.0277748630604102"/>
    <n v="10.021493516472599"/>
    <n v="127.795245818821"/>
    <n v="0"/>
    <n v="0"/>
    <n v="2.3053083568145301"/>
    <n v="64.644644805304196"/>
  </r>
  <r>
    <s v="21"/>
    <x v="24"/>
    <s v="Övriga tjänster"/>
    <s v="2010"/>
    <x v="10"/>
    <n v="7.27451965228102"/>
    <n v="7.1150528913672604"/>
    <n v="0.176308647487187"/>
    <n v="0.100160974408067"/>
    <n v="0.18317345988579201"/>
    <n v="28.6877896813258"/>
    <n v="8.0068026681444308E-3"/>
    <n v="0.31441495360014599"/>
    <n v="2.5101136815362999"/>
    <n v="17.332874461902801"/>
    <n v="5.72756855155047"/>
    <n v="2.0378772248974899"/>
    <n v="10.0825496881471"/>
    <n v="127.795245818821"/>
    <n v="0"/>
    <n v="0"/>
    <n v="2.3803215469785801"/>
    <n v="65.635504053826494"/>
  </r>
  <r>
    <s v="21"/>
    <x v="24"/>
    <s v="Övriga tjänster"/>
    <s v="2010"/>
    <x v="11"/>
    <n v="8.5514092666340904"/>
    <n v="8.3902457723413502"/>
    <n v="0.18952810251270999"/>
    <n v="0.10590171060392101"/>
    <n v="0.189439112996201"/>
    <n v="30.879752394100599"/>
    <n v="8.0592092215755803E-3"/>
    <n v="0.297953457092136"/>
    <n v="2.3488431078407599"/>
    <n v="16.327005390415501"/>
    <n v="6.0785252412308104"/>
    <n v="2.16664164298161"/>
    <n v="10.6957665046162"/>
    <n v="127.795245818821"/>
    <n v="0"/>
    <n v="0"/>
    <n v="2.5636905517605801"/>
    <n v="67.259005750848004"/>
  </r>
  <r>
    <s v="21"/>
    <x v="24"/>
    <s v="Övriga tjänster"/>
    <s v="2011"/>
    <x v="12"/>
    <n v="8.9442123168886702"/>
    <n v="8.7934744954219095"/>
    <n v="0.18593197340548401"/>
    <n v="0.102329926403823"/>
    <n v="0.181403450451707"/>
    <n v="29.149600320971899"/>
    <n v="7.8696787929699707E-3"/>
    <n v="0.253247585293914"/>
    <n v="1.8331357367663901"/>
    <n v="13.811412854030699"/>
    <n v="5.96261536233669"/>
    <n v="1.97176503406104"/>
    <n v="10.7074653370045"/>
    <n v="118.541094357094"/>
    <n v="0"/>
    <n v="0"/>
    <n v="2.4857957605108001"/>
    <n v="59.691861335953497"/>
  </r>
  <r>
    <s v="21"/>
    <x v="24"/>
    <s v="Övriga tjänster"/>
    <s v="2011"/>
    <x v="13"/>
    <n v="8.1553869728546093"/>
    <n v="8.0033601595028703"/>
    <n v="0.20942295929125501"/>
    <n v="0.107763614170289"/>
    <n v="0.176012901411428"/>
    <n v="30.2940604811863"/>
    <n v="8.5809567001049001E-3"/>
    <n v="0.26199949159541203"/>
    <n v="2.0452431452978801"/>
    <n v="15.079310644745"/>
    <n v="6.3872009127160299"/>
    <n v="2.10450427104941"/>
    <n v="11.479034386977499"/>
    <n v="118.541094357094"/>
    <n v="0"/>
    <n v="0"/>
    <n v="2.7979387088163898"/>
    <n v="64.859295394914795"/>
  </r>
  <r>
    <s v="21"/>
    <x v="24"/>
    <s v="Övriga tjänster"/>
    <s v="2011"/>
    <x v="14"/>
    <n v="7.4624335445709997"/>
    <n v="7.3109792131451501"/>
    <n v="0.223948937341966"/>
    <n v="0.10663554265282101"/>
    <n v="0.16624350949115099"/>
    <n v="29.762135735549698"/>
    <n v="8.6085419792177095E-3"/>
    <n v="0.25431511151262798"/>
    <n v="2.0569644587918701"/>
    <n v="15.0244791168103"/>
    <n v="6.3764641678380496"/>
    <n v="2.09847547162647"/>
    <n v="11.4626997420613"/>
    <n v="118.541094357094"/>
    <n v="0"/>
    <n v="0"/>
    <n v="2.99033543917262"/>
    <n v="64.987664404182397"/>
  </r>
  <r>
    <s v="21"/>
    <x v="24"/>
    <s v="Övriga tjänster"/>
    <s v="2011"/>
    <x v="15"/>
    <n v="7.9280689759286096"/>
    <n v="7.7766085823145596"/>
    <n v="0.22424423909267999"/>
    <n v="0.10686666966491699"/>
    <n v="0.164272564134197"/>
    <n v="30.057480355051801"/>
    <n v="8.3949032201088205E-3"/>
    <n v="0.236195966452387"/>
    <n v="1.8900397624051699"/>
    <n v="13.907398602512499"/>
    <n v="6.3895888453563296"/>
    <n v="2.1056968091087298"/>
    <n v="11.482846452525701"/>
    <n v="118.541094357094"/>
    <n v="0"/>
    <n v="0"/>
    <n v="2.9967015025410899"/>
    <n v="63.697301723285399"/>
  </r>
  <r>
    <s v="21"/>
    <x v="24"/>
    <s v="Övriga tjänster"/>
    <s v="2012"/>
    <x v="16"/>
    <n v="6.7397182438816197"/>
    <n v="6.5968703432809104"/>
    <n v="0.19394516527581401"/>
    <n v="0.107711354515256"/>
    <n v="0.12561926960648701"/>
    <n v="27.276586589946"/>
    <n v="7.5113187138466401E-3"/>
    <n v="0.176304405982081"/>
    <n v="1.16710465872448"/>
    <n v="10.008823098278301"/>
    <n v="5.1676214199106099"/>
    <n v="1.6356140351017501"/>
    <n v="9.3405771456477993"/>
    <n v="110.78705210519"/>
    <n v="0"/>
    <n v="0"/>
    <n v="2.63264318947554"/>
    <n v="56.416377511302201"/>
  </r>
  <r>
    <s v="21"/>
    <x v="24"/>
    <s v="Övriga tjänster"/>
    <s v="2012"/>
    <x v="17"/>
    <n v="6.1861453564326201"/>
    <n v="6.0429438731316596"/>
    <n v="0.29053516331861401"/>
    <n v="0.109705711315951"/>
    <n v="0.119372060608657"/>
    <n v="27.539192048915702"/>
    <n v="7.8001473427703697E-3"/>
    <n v="0.17891418246832"/>
    <n v="1.24241670781626"/>
    <n v="10.5290734288515"/>
    <n v="5.3027993838624097"/>
    <n v="1.67382699462188"/>
    <n v="9.5903142426048902"/>
    <n v="110.78705210519"/>
    <n v="0"/>
    <n v="0"/>
    <n v="3.9359598807938898"/>
    <n v="58.515014523814799"/>
  </r>
  <r>
    <s v="21"/>
    <x v="24"/>
    <s v="Övriga tjänster"/>
    <s v="2012"/>
    <x v="18"/>
    <n v="5.8659835941334402"/>
    <n v="5.7231054915884298"/>
    <n v="0.338546192255051"/>
    <n v="0.108915736801188"/>
    <n v="0.11529929241053199"/>
    <n v="27.235380919497999"/>
    <n v="7.8084577890577597E-3"/>
    <n v="0.178357511897939"/>
    <n v="1.26019305166853"/>
    <n v="10.6336109928122"/>
    <n v="5.2790956553379296"/>
    <n v="1.66455858617071"/>
    <n v="9.5495546659417396"/>
    <n v="110.78705210519"/>
    <n v="0"/>
    <n v="0"/>
    <n v="4.5839580579473598"/>
    <n v="58.553275394710901"/>
  </r>
  <r>
    <s v="21"/>
    <x v="24"/>
    <s v="Övriga tjänster"/>
    <s v="2012"/>
    <x v="19"/>
    <n v="6.9554527335835603"/>
    <n v="6.8112790480571404"/>
    <n v="0.34656890641160698"/>
    <n v="0.11240577562592299"/>
    <n v="0.12853938858387201"/>
    <n v="28.466654937222199"/>
    <n v="7.8238361108226399E-3"/>
    <n v="0.17891033097886"/>
    <n v="1.2006788540829501"/>
    <n v="10.26914702873"/>
    <n v="5.4050748347456503"/>
    <n v="1.71002193204263"/>
    <n v="9.7706643692868091"/>
    <n v="110.78705210519"/>
    <n v="0"/>
    <n v="0"/>
    <n v="4.6935967016929903"/>
    <n v="58.830694976138801"/>
  </r>
  <r>
    <s v="21"/>
    <x v="24"/>
    <s v="Övriga tjänster"/>
    <s v="2013"/>
    <x v="20"/>
    <n v="6.71238597571468"/>
    <n v="6.5687980100106902"/>
    <n v="0.33081727014141799"/>
    <n v="0.113332543056662"/>
    <n v="0.12934288911838099"/>
    <n v="27.149767685844399"/>
    <n v="6.6700320043058597E-3"/>
    <n v="0.1555364168792"/>
    <n v="1.0029131311122701"/>
    <n v="9.0135130511560799"/>
    <n v="5.88070825834785"/>
    <n v="1.6943536618545001"/>
    <n v="10.8655724938784"/>
    <n v="109.933240898663"/>
    <n v="0"/>
    <n v="0"/>
    <n v="4.5240089770954102"/>
    <n v="55.236476062687998"/>
  </r>
  <r>
    <s v="21"/>
    <x v="24"/>
    <s v="Övriga tjänster"/>
    <s v="2013"/>
    <x v="21"/>
    <n v="6.0954600834293098"/>
    <n v="5.9502519292587204"/>
    <n v="0.39804495752063002"/>
    <n v="0.120411130458075"/>
    <n v="0.120212989304878"/>
    <n v="28.485212589790301"/>
    <n v="7.2670099742364802E-3"/>
    <n v="0.15485552466649399"/>
    <n v="1.10263906283774"/>
    <n v="9.6973019950673702"/>
    <n v="6.3324284293828201"/>
    <n v="1.8171522515187399"/>
    <n v="11.7089512198246"/>
    <n v="109.933240898663"/>
    <n v="0"/>
    <n v="0"/>
    <n v="5.4423453472885202"/>
    <n v="60.008209361084297"/>
  </r>
  <r>
    <s v="21"/>
    <x v="24"/>
    <s v="Övriga tjänster"/>
    <s v="2013"/>
    <x v="22"/>
    <n v="5.7120494783794502"/>
    <n v="5.5671989133402597"/>
    <n v="0.43450166092632397"/>
    <n v="0.119658094005421"/>
    <n v="0.114568901038912"/>
    <n v="28.168046692007799"/>
    <n v="7.2986540659122504E-3"/>
    <n v="0.15303232273619199"/>
    <n v="1.12004481430238"/>
    <n v="9.7890350469115202"/>
    <n v="6.3170672328195003"/>
    <n v="1.81066252259992"/>
    <n v="11.6830252247735"/>
    <n v="109.933240898663"/>
    <n v="0"/>
    <n v="0"/>
    <n v="5.9399117207077499"/>
    <n v="60.162799414677302"/>
  </r>
  <r>
    <s v="21"/>
    <x v="24"/>
    <s v="Övriga tjänster"/>
    <s v="2013"/>
    <x v="23"/>
    <n v="6.1948137655952502"/>
    <n v="6.05020282520523"/>
    <n v="0.44022529197770699"/>
    <n v="0.118295163623334"/>
    <n v="0.118910040399155"/>
    <n v="28.0935155847183"/>
    <n v="7.0445724651259497E-3"/>
    <n v="0.14591262507719799"/>
    <n v="1.0369001114410401"/>
    <n v="9.1385145673276291"/>
    <n v="6.2169966678598101"/>
    <n v="1.78504863635441"/>
    <n v="11.4942994677188"/>
    <n v="109.933240898663"/>
    <n v="0"/>
    <n v="0"/>
    <n v="6.0187428148976201"/>
    <n v="58.386646665859899"/>
  </r>
  <r>
    <s v="21"/>
    <x v="24"/>
    <s v="Övriga tjänster"/>
    <s v="2014"/>
    <x v="24"/>
    <n v="6.2913566604196696"/>
    <n v="6.1604581786047996"/>
    <n v="0.50749635059668297"/>
    <n v="0.116223401268436"/>
    <n v="0.120665577244258"/>
    <n v="25.721453978621"/>
    <n v="6.6506277536591699E-3"/>
    <n v="0.11822697394715399"/>
    <n v="0.78029144188488397"/>
    <n v="8.0124215314160505"/>
    <n v="5.00053777423879"/>
    <n v="1.4266361260201299"/>
    <n v="9.2336202835146004"/>
    <n v="96.720644315900998"/>
    <n v="0"/>
    <n v="0"/>
    <n v="6.9363681776570303"/>
    <n v="50.166288409331401"/>
  </r>
  <r>
    <s v="21"/>
    <x v="24"/>
    <s v="Övriga tjänster"/>
    <s v="2014"/>
    <x v="25"/>
    <n v="5.8846401176193801"/>
    <n v="5.7515831854859698"/>
    <n v="0.608632806414102"/>
    <n v="0.124895947570108"/>
    <n v="0.115673632551004"/>
    <n v="27.322902085373201"/>
    <n v="7.2881183578815201E-3"/>
    <n v="0.116799561013934"/>
    <n v="0.86392655837110799"/>
    <n v="8.7083456598976703"/>
    <n v="5.4313066233574903"/>
    <n v="1.5433462030753899"/>
    <n v="10.0363717772741"/>
    <n v="96.720644315900998"/>
    <n v="0"/>
    <n v="0"/>
    <n v="8.3174079705984507"/>
    <n v="54.896650942925"/>
  </r>
  <r>
    <s v="21"/>
    <x v="24"/>
    <s v="Övriga tjänster"/>
    <s v="2014"/>
    <x v="26"/>
    <n v="5.5915462539567899"/>
    <n v="5.4588261341825799"/>
    <n v="0.63141915035639695"/>
    <n v="0.124077424706241"/>
    <n v="0.11139135396954999"/>
    <n v="27.036596566201801"/>
    <n v="7.2904406753534403E-3"/>
    <n v="0.114268101436416"/>
    <n v="0.87102272627951804"/>
    <n v="8.7374919434191192"/>
    <n v="5.4110916018233999"/>
    <n v="1.5362296642943201"/>
    <n v="10.0006414191028"/>
    <n v="96.720644315900998"/>
    <n v="0"/>
    <n v="0"/>
    <n v="8.6282375572593804"/>
    <n v="54.862522851003803"/>
  </r>
  <r>
    <s v="21"/>
    <x v="24"/>
    <s v="Övriga tjänster"/>
    <s v="2014"/>
    <x v="27"/>
    <n v="5.9868462689345998"/>
    <n v="5.8534861488407097"/>
    <n v="0.59830094361830999"/>
    <n v="0.12606857439551999"/>
    <n v="0.115403698684847"/>
    <n v="27.601187438093099"/>
    <n v="7.2858271315770703E-3"/>
    <n v="0.11151206293249701"/>
    <n v="0.83049507069303996"/>
    <n v="8.3733495726498006"/>
    <n v="5.4873468319734"/>
    <n v="1.5601896245498801"/>
    <n v="10.138841092056801"/>
    <n v="96.720644315900998"/>
    <n v="0"/>
    <n v="0"/>
    <n v="8.1766680603210293"/>
    <n v="55.009218096397802"/>
  </r>
  <r>
    <s v="21"/>
    <x v="24"/>
    <s v="Övriga tjänster"/>
    <s v="2015"/>
    <x v="28"/>
    <n v="5.6722215594373697"/>
    <n v="5.5568318602691802"/>
    <n v="0.54097552193084097"/>
    <n v="0.12176653011628601"/>
    <n v="0.117151971289609"/>
    <n v="23.391754385518102"/>
    <n v="6.0496383356006302E-3"/>
    <n v="0.100961889249939"/>
    <n v="0.65842840127286195"/>
    <n v="7.2743051757049697"/>
    <n v="4.7024416413942802"/>
    <n v="1.28296107018646"/>
    <n v="8.7532141077094394"/>
    <n v="79.841313491257495"/>
    <n v="0"/>
    <n v="0"/>
    <n v="7.4421950212734496"/>
    <n v="47.955425311215301"/>
  </r>
  <r>
    <s v="21"/>
    <x v="24"/>
    <s v="Övriga tjänster"/>
    <s v="2015"/>
    <x v="29"/>
    <n v="5.2961157341695904"/>
    <n v="5.17930528158311"/>
    <n v="0.69650280147161603"/>
    <n v="0.12760640663731701"/>
    <n v="0.11262290486854901"/>
    <n v="24.2506561587821"/>
    <n v="6.44138067229056E-3"/>
    <n v="9.8810037370615805E-2"/>
    <n v="0.71333866021929104"/>
    <n v="7.77604036460305"/>
    <n v="4.9646116852989799"/>
    <n v="1.34970151700885"/>
    <n v="9.24689086812662"/>
    <n v="79.841313491257495"/>
    <n v="0"/>
    <n v="0"/>
    <n v="9.5802108059109496"/>
    <n v="51.012236186993498"/>
  </r>
  <r>
    <s v="21"/>
    <x v="24"/>
    <s v="Övriga tjänster"/>
    <s v="2015"/>
    <x v="30"/>
    <n v="4.8940715334914602"/>
    <n v="4.7780841676742902"/>
    <n v="0.82237224693239297"/>
    <n v="0.12517238748589701"/>
    <n v="0.106263201504967"/>
    <n v="23.6556777986019"/>
    <n v="6.37598673241323E-3"/>
    <n v="9.5117338509616206E-2"/>
    <n v="0.71872463886493998"/>
    <n v="7.79070922497454"/>
    <n v="4.8856025007118697"/>
    <n v="1.3262197144219801"/>
    <n v="9.1021013209395605"/>
    <n v="79.841313491257495"/>
    <n v="0"/>
    <n v="0"/>
    <n v="11.3105096901091"/>
    <n v="50.462397394900201"/>
  </r>
  <r>
    <s v="21"/>
    <x v="24"/>
    <s v="Övriga tjänster"/>
    <s v="2015"/>
    <x v="31"/>
    <n v="5.4163389293039499"/>
    <n v="5.2993033859882299"/>
    <n v="0.73885692904145395"/>
    <n v="0.128345551774004"/>
    <n v="0.113666378726616"/>
    <n v="24.429742960204202"/>
    <n v="6.4379828864398296E-3"/>
    <n v="9.7152316689212301E-2"/>
    <n v="0.69466229594847795"/>
    <n v="7.5807701374812604"/>
    <n v="4.9915909887319199"/>
    <n v="1.35788494948649"/>
    <n v="9.2961379826716701"/>
    <n v="79.841313491257495"/>
    <n v="0"/>
    <n v="0"/>
    <n v="10.1623785908901"/>
    <n v="51.020874833215501"/>
  </r>
  <r>
    <s v="21"/>
    <x v="24"/>
    <s v="Övriga tjänster"/>
    <s v="2016"/>
    <x v="32"/>
    <n v="5.2198935064340803"/>
    <n v="5.1096883405069899"/>
    <n v="0.86959575794647404"/>
    <n v="0.13152742214482399"/>
    <n v="0.12870109003271701"/>
    <n v="21.737416173214999"/>
    <n v="8.9839966633678808E-3"/>
    <n v="0.100441276222327"/>
    <n v="0.588781525085464"/>
    <n v="6.8442038232098898"/>
    <n v="4.57229457402698"/>
    <n v="1.19826871621259"/>
    <n v="8.57021746543038"/>
    <n v="71.746768537798005"/>
    <n v="0"/>
    <n v="0"/>
    <n v="12.0479563026531"/>
    <n v="43.474736437422798"/>
  </r>
  <r>
    <s v="21"/>
    <x v="24"/>
    <s v="Övriga tjänster"/>
    <s v="2016"/>
    <x v="33"/>
    <n v="4.8493935731609596"/>
    <n v="4.7361711766227703"/>
    <n v="0.98817174959787302"/>
    <n v="0.14325520032679101"/>
    <n v="0.12546428263534101"/>
    <n v="23.306856651097799"/>
    <n v="9.9013991626749395E-3"/>
    <n v="9.5751377103852606E-2"/>
    <n v="0.64528793218563396"/>
    <n v="7.3590935257922601"/>
    <n v="5.0254345535930796"/>
    <n v="1.3108463703862201"/>
    <n v="9.4268925299538306"/>
    <n v="71.746768537798005"/>
    <n v="0"/>
    <n v="0"/>
    <n v="13.6898211106005"/>
    <n v="47.985372603963903"/>
  </r>
  <r>
    <s v="21"/>
    <x v="24"/>
    <s v="Övriga tjänster"/>
    <s v="2016"/>
    <x v="34"/>
    <n v="4.7278882018706003"/>
    <n v="4.6139960828113704"/>
    <n v="0.963768024679303"/>
    <n v="0.145956699740971"/>
    <n v="0.12381518178827"/>
    <n v="23.654500834914501"/>
    <n v="1.0110845226474799E-2"/>
    <n v="9.3994570616174597E-2"/>
    <n v="0.65990227238297205"/>
    <n v="7.4831175561602397"/>
    <n v="5.1317036014685602"/>
    <n v="1.33685953646252"/>
    <n v="9.6282572427190605"/>
    <n v="71.746768537798005"/>
    <n v="0"/>
    <n v="0"/>
    <n v="13.3520917181967"/>
    <n v="49.058929285596498"/>
  </r>
  <r>
    <s v="21"/>
    <x v="24"/>
    <s v="Övriga tjänster"/>
    <s v="2016"/>
    <x v="35"/>
    <n v="5.6729165620730804"/>
    <n v="5.5579374690138001"/>
    <n v="1.05243444850098"/>
    <n v="0.14840545761344101"/>
    <n v="0.139459937640174"/>
    <n v="24.444575640060101"/>
    <n v="1.0112569602161101E-2"/>
    <n v="0.10596326526737999"/>
    <n v="0.64280499383618706"/>
    <n v="7.4282072208344001"/>
    <n v="5.17334862280312"/>
    <n v="1.3539445573965401"/>
    <n v="9.6990072147652295"/>
    <n v="71.746768537798005"/>
    <n v="0"/>
    <n v="0"/>
    <n v="14.580547671301501"/>
    <n v="48.989033667281703"/>
  </r>
  <r>
    <s v="21"/>
    <x v="24"/>
    <s v="Övriga tjänster"/>
    <s v="2017"/>
    <x v="36"/>
    <n v="4.86310556775428"/>
    <n v="4.76556882081558"/>
    <n v="0.93571958825794199"/>
    <n v="0.13723551973697401"/>
    <n v="0.13377719469508501"/>
    <n v="20.044048399846201"/>
    <n v="4.7984887055360099E-3"/>
    <n v="0.108432692884729"/>
    <n v="0.57130206712933096"/>
    <n v="6.6056365558918602"/>
    <n v="4.4671445778602896"/>
    <n v="1.1384062088061999"/>
    <n v="8.41255086946604"/>
    <n v="57.423572756947301"/>
    <n v="0"/>
    <n v="0"/>
    <n v="12.9716920558347"/>
    <n v="42.145506980601503"/>
  </r>
  <r>
    <s v="21"/>
    <x v="24"/>
    <s v="Övriga tjänster"/>
    <s v="2017"/>
    <x v="37"/>
    <n v="4.5478883550525104"/>
    <n v="4.4473754990496603"/>
    <n v="1.01461390635543"/>
    <n v="0.14857152128359999"/>
    <n v="0.13277964663426001"/>
    <n v="21.351438149123599"/>
    <n v="5.26455765882903E-3"/>
    <n v="0.107441297663654"/>
    <n v="0.63094783220453299"/>
    <n v="7.1724284828382903"/>
    <n v="4.8708952533173999"/>
    <n v="1.23631439155732"/>
    <n v="9.1788013368374699"/>
    <n v="57.423572756947301"/>
    <n v="0"/>
    <n v="0"/>
    <n v="14.0645580185551"/>
    <n v="46.241353482579399"/>
  </r>
  <r>
    <s v="21"/>
    <x v="24"/>
    <s v="Övriga tjänster"/>
    <s v="2017"/>
    <x v="38"/>
    <n v="4.4329284260892496"/>
    <n v="4.3326820805985804"/>
    <n v="1.0496631842727699"/>
    <n v="0.14777503325060201"/>
    <n v="0.130799604368419"/>
    <n v="21.194181334833701"/>
    <n v="5.25472832204816E-3"/>
    <n v="0.106762461076353"/>
    <n v="0.63833663153544595"/>
    <n v="7.2356947624010504"/>
    <n v="4.8482882401049103"/>
    <n v="1.22978080500037"/>
    <n v="9.1371421736128493"/>
    <n v="57.423572756947301"/>
    <n v="0"/>
    <n v="0"/>
    <n v="14.550037757653101"/>
    <n v="46.166554774769502"/>
  </r>
  <r>
    <s v="21"/>
    <x v="24"/>
    <s v="Övriga tjänster"/>
    <s v="2017"/>
    <x v="39"/>
    <n v="4.7289759480144697"/>
    <n v="4.6290768987392497"/>
    <n v="1.15100288180002"/>
    <n v="0.14614909387408301"/>
    <n v="0.13378452291599899"/>
    <n v="21.1299301866175"/>
    <n v="5.1212092777586701E-3"/>
    <n v="0.106731577437992"/>
    <n v="0.601834085966101"/>
    <n v="6.8744623150344903"/>
    <n v="4.7807663485058001"/>
    <n v="1.2151243441658399"/>
    <n v="9.0069641798519804"/>
    <n v="57.423572756947301"/>
    <n v="0"/>
    <n v="0"/>
    <n v="15.9547718924969"/>
    <n v="45.120605788904001"/>
  </r>
  <r>
    <s v="21"/>
    <x v="24"/>
    <s v="Övriga tjänster"/>
    <s v="2018"/>
    <x v="40"/>
    <n v="4.7948644966027203"/>
    <n v="4.7016306145837801"/>
    <n v="0.97333274127113001"/>
    <n v="0.14976715623623399"/>
    <n v="0.15122633062103499"/>
    <n v="18.069244394263301"/>
    <n v="7.8849094362297301E-3"/>
    <n v="0.13473765412375799"/>
    <n v="0.63558903669959899"/>
    <n v="7.0213143538418503"/>
    <n v="4.4976626921855498"/>
    <n v="1.0984633212018899"/>
    <n v="8.5288142573761494"/>
    <n v="49.311248358957997"/>
    <n v="0"/>
    <n v="0"/>
    <n v="13.4600756478116"/>
    <n v="40.516710607435797"/>
  </r>
  <r>
    <s v="21"/>
    <x v="24"/>
    <s v="Övriga tjänster"/>
    <s v="2018"/>
    <x v="41"/>
    <n v="4.5455430998403603"/>
    <n v="4.4474149658297204"/>
    <n v="1.1941213551157099"/>
    <n v="0.16779857421213901"/>
    <n v="0.155366553052419"/>
    <n v="19.807819826050999"/>
    <n v="8.9461445579752993E-3"/>
    <n v="0.138522007365563"/>
    <n v="0.71677583157866498"/>
    <n v="7.7744671446609397"/>
    <n v="5.0765764636416399"/>
    <n v="1.2339984975574301"/>
    <n v="9.6335351710032597"/>
    <n v="49.311248358957997"/>
    <n v="0"/>
    <n v="0"/>
    <n v="16.511616248651901"/>
    <n v="45.975574701841801"/>
  </r>
  <r>
    <s v="21"/>
    <x v="24"/>
    <s v="Övriga tjänster"/>
    <s v="2018"/>
    <x v="42"/>
    <n v="4.4499697919949002"/>
    <n v="4.3518826463530997"/>
    <n v="1.1057436268580001"/>
    <n v="0.16769585530112099"/>
    <n v="0.154874843858651"/>
    <n v="19.745906961218601"/>
    <n v="9.0073468128379994E-3"/>
    <n v="0.140639596849996"/>
    <n v="0.73930715809557701"/>
    <n v="7.9987258552753797"/>
    <n v="5.0756100899438996"/>
    <n v="1.2330236950626501"/>
    <n v="9.6325772261025708"/>
    <n v="49.311248358957997"/>
    <n v="0"/>
    <n v="0"/>
    <n v="15.2898403320273"/>
    <n v="46.284459985044698"/>
  </r>
  <r>
    <s v="21"/>
    <x v="24"/>
    <s v="Övriga tjänster"/>
    <s v="2018"/>
    <x v="43"/>
    <n v="4.6831396916644303"/>
    <n v="4.5866065745560203"/>
    <n v="1.1500127162598399"/>
    <n v="0.16186288975736701"/>
    <n v="0.154578677276974"/>
    <n v="19.265178722120201"/>
    <n v="8.5719987657725503E-3"/>
    <n v="0.13697432266883999"/>
    <n v="0.68260861011524498"/>
    <n v="7.4567160001332304"/>
    <n v="4.8841326345333904"/>
    <n v="1.1893503430817101"/>
    <n v="9.2658194849056503"/>
    <n v="49.311248358957997"/>
    <n v="0"/>
    <n v="0"/>
    <n v="15.9022819732513"/>
    <n v="44.0529915759722"/>
  </r>
  <r>
    <s v="21"/>
    <x v="24"/>
    <s v="Övriga tjänster"/>
    <s v="2019"/>
    <x v="44"/>
    <n v="4.7034006944704601"/>
    <n v="4.6230268324668096"/>
    <n v="0.834523640659669"/>
    <n v="0.140921260217891"/>
    <n v="0.149662337773316"/>
    <n v="14.959871453162799"/>
    <n v="5.3132664828426397E-3"/>
    <n v="0.14217417375647001"/>
    <n v="0.64077767869012203"/>
    <n v="6.7038593100836499"/>
    <n v="4.0328037908666898"/>
    <n v="0.96658565176147504"/>
    <n v="7.6676433325771001"/>
    <n v="38.839182588254801"/>
    <n v="0"/>
    <n v="0"/>
    <n v="11.530241575858399"/>
    <n v="38.1037033841613"/>
  </r>
  <r>
    <s v="21"/>
    <x v="24"/>
    <s v="Övriga tjänster"/>
    <s v="2019"/>
    <x v="45"/>
    <n v="4.38809818585825"/>
    <n v="4.3031785664897999"/>
    <n v="1.02344977518117"/>
    <n v="0.15771647268105801"/>
    <n v="0.15305612570399199"/>
    <n v="16.257186465571301"/>
    <n v="6.0475929292061401E-3"/>
    <n v="0.146172667446198"/>
    <n v="0.722875494369694"/>
    <n v="7.4090058846660698"/>
    <n v="4.5505758047346898"/>
    <n v="1.08441167064549"/>
    <n v="8.6595293504645401"/>
    <n v="38.839182588254801"/>
    <n v="0"/>
    <n v="0"/>
    <n v="14.137571634257201"/>
    <n v="43.277666936123303"/>
  </r>
  <r>
    <s v="21"/>
    <x v="24"/>
    <s v="Övriga tjänster"/>
    <s v="2019"/>
    <x v="46"/>
    <n v="4.2852666696690802"/>
    <n v="4.2003877821072502"/>
    <n v="0.94763648621601804"/>
    <n v="0.157615565510107"/>
    <n v="0.152556432621198"/>
    <n v="16.189864078576399"/>
    <n v="6.1271437505952099E-3"/>
    <n v="0.14854688305987401"/>
    <n v="0.74728926234896298"/>
    <n v="7.6536987964903398"/>
    <n v="4.5495144448518197"/>
    <n v="1.08334235173833"/>
    <n v="8.6584759496059807"/>
    <n v="38.839182588254801"/>
    <n v="0"/>
    <n v="0"/>
    <n v="13.0902691916035"/>
    <n v="43.639844147947798"/>
  </r>
  <r>
    <s v="21"/>
    <x v="24"/>
    <s v="Övriga tjänster"/>
    <s v="2019"/>
    <x v="47"/>
    <n v="4.5516103500589402"/>
    <n v="4.4681686435888803"/>
    <n v="0.98551547497231595"/>
    <n v="0.15219464377403"/>
    <n v="0.15253368863139799"/>
    <n v="15.864379332021601"/>
    <n v="5.77630050662195E-3"/>
    <n v="0.144492678065574"/>
    <n v="0.68780102838719104"/>
    <n v="7.1009484623404102"/>
    <n v="4.3785571403690797"/>
    <n v="1.0457109909493101"/>
    <n v="8.3294700317510202"/>
    <n v="38.839182588254801"/>
    <n v="0"/>
    <n v="0"/>
    <n v="13.6135309403662"/>
    <n v="41.432286681527799"/>
  </r>
  <r>
    <s v="21"/>
    <x v="24"/>
    <s v="Övriga tjänster"/>
    <s v="2020"/>
    <x v="48"/>
    <n v="4.6618732686593001"/>
    <n v="4.5855096684123096"/>
    <n v="0.96969841362340103"/>
    <n v="0.144459269641462"/>
    <n v="0.16305029078044"/>
    <n v="14.3556805108124"/>
    <n v="5.8388130269986602E-3"/>
    <n v="0.172245302282864"/>
    <n v="0.84272095935015401"/>
    <n v="7.8395166829922402"/>
    <n v="4.0928012734031496"/>
    <n v="0.97280300007421805"/>
    <n v="7.79305849297808"/>
    <n v="33.516485650150997"/>
    <n v="0"/>
    <n v="0"/>
    <n v="13.4072539553034"/>
    <n v="38.913258934305397"/>
  </r>
  <r>
    <s v="21"/>
    <x v="24"/>
    <s v="Övriga tjänster"/>
    <s v="2020"/>
    <x v="49"/>
    <n v="4.0368392798446697"/>
    <n v="3.9611558450443698"/>
    <n v="0.96028987626631401"/>
    <n v="0.14301567289191"/>
    <n v="0.152421279778299"/>
    <n v="13.8698622336988"/>
    <n v="5.9064710276893698E-3"/>
    <n v="0.164915800935929"/>
    <n v="0.85945280026443005"/>
    <n v="7.88996971381333"/>
    <n v="4.0756379347928702"/>
    <n v="0.96429546014991996"/>
    <n v="7.7656283864180802"/>
    <n v="33.516485650150997"/>
    <n v="0"/>
    <n v="0"/>
    <n v="13.277293406852399"/>
    <n v="39.246639361169699"/>
  </r>
  <r>
    <s v="21"/>
    <x v="24"/>
    <s v="Övriga tjänster"/>
    <s v="2020"/>
    <x v="50"/>
    <n v="4.1272391704458302"/>
    <n v="4.04927666143218"/>
    <n v="0.95243870228361904"/>
    <n v="0.15073347385522701"/>
    <n v="0.16077331399517999"/>
    <n v="14.537130492669201"/>
    <n v="6.3704368216098697E-3"/>
    <n v="0.17932147775198101"/>
    <n v="0.95266088636900503"/>
    <n v="8.7552384121056708"/>
    <n v="4.2973214554167303"/>
    <n v="1.0157822327316499"/>
    <n v="8.1891600164591996"/>
    <n v="33.516485650150997"/>
    <n v="0"/>
    <n v="0"/>
    <n v="13.1683525748193"/>
    <n v="42.101589276675497"/>
  </r>
  <r>
    <s v="21"/>
    <x v="24"/>
    <s v="Övriga tjänster"/>
    <s v="2020"/>
    <x v="51"/>
    <n v="4.4737010268392297"/>
    <n v="4.3946260366719301"/>
    <n v="0.76458974669399904"/>
    <n v="0.15470087978581701"/>
    <n v="0.16295612049666799"/>
    <n v="15.082002569605701"/>
    <n v="6.16693338102606E-3"/>
    <n v="0.168538366322429"/>
    <n v="0.85967285399655502"/>
    <n v="7.8499627666335403"/>
    <n v="4.4094096100192202"/>
    <n v="1.04408926361619"/>
    <n v="8.4006155338320898"/>
    <n v="33.516485650150997"/>
    <n v="0"/>
    <n v="0"/>
    <n v="10.574511577349"/>
    <n v="41.398331594878002"/>
  </r>
  <r>
    <s v="21"/>
    <x v="24"/>
    <s v="Övriga tjänster"/>
    <s v="2021"/>
    <x v="52"/>
    <n v="4.5143963616836604"/>
    <n v="4.4465100562041302"/>
    <n v="0.83935603025350303"/>
    <n v="0.13718177587371599"/>
    <n v="0.15665570562693601"/>
    <n v="12.5506971398964"/>
    <n v="5.6546394191741896E-3"/>
    <n v="0.18009361897698101"/>
    <n v="0.89515516646929605"/>
    <n v="7.8993258695093296"/>
    <n v="3.7359914709242799"/>
    <n v="0.88424780662850899"/>
    <n v="7.11599913325015"/>
    <n v="27.1467751154347"/>
    <n v="0"/>
    <n v="0"/>
    <n v="11.647945711321499"/>
    <n v="37.1040380310545"/>
  </r>
  <r>
    <s v="21"/>
    <x v="24"/>
    <s v="Övriga tjänster"/>
    <s v="2021"/>
    <x v="53"/>
    <n v="4.32713374224398"/>
    <n v="4.2539084816924504"/>
    <n v="0.85361568139708499"/>
    <n v="0.156359527813384"/>
    <n v="0.165828948769461"/>
    <n v="13.8112378123607"/>
    <n v="6.6183432134557596E-3"/>
    <n v="0.19684455993668401"/>
    <n v="1.04889672196895"/>
    <n v="9.1180956187456292"/>
    <n v="4.29007933283558"/>
    <n v="1.00930422110203"/>
    <n v="8.1785922231848094"/>
    <n v="27.1467751154347"/>
    <n v="0"/>
    <n v="0"/>
    <n v="11.8454782784339"/>
    <n v="43.244312437596101"/>
  </r>
  <r>
    <s v="21"/>
    <x v="24"/>
    <s v="Övriga tjänster"/>
    <s v="2021"/>
    <x v="54"/>
    <n v="4.2280416395533402"/>
    <n v="4.1558666660442096"/>
    <n v="0.99342361499899401"/>
    <n v="0.152388243230062"/>
    <n v="0.16590406920456799"/>
    <n v="13.4459005353488"/>
    <n v="6.7196930531366302E-3"/>
    <n v="0.206125173948871"/>
    <n v="1.1057833845244101"/>
    <n v="9.7164880710519892"/>
    <n v="4.1734606604579403"/>
    <n v="0.98177395537112"/>
    <n v="7.9563796212945403"/>
    <n v="27.1467751154347"/>
    <n v="0"/>
    <n v="0"/>
    <n v="13.7843349930623"/>
    <n v="43.440077343911298"/>
  </r>
  <r>
    <s v="21"/>
    <x v="24"/>
    <s v="Övriga tjänster"/>
    <s v="2021"/>
    <x v="55"/>
    <n v="4.3897436541954002"/>
    <n v="4.3190764157966299"/>
    <n v="0.98926145076824501"/>
    <n v="0.14719781340744201"/>
    <n v="0.16118009751296"/>
    <n v="13.190995688933199"/>
    <n v="6.1721837773252401E-3"/>
    <n v="0.18906769029631301"/>
    <n v="0.97924209532717299"/>
    <n v="8.5679082028700098"/>
    <n v="4.0261671674870403"/>
    <n v="0.94961138126809397"/>
    <n v="7.6726310255547299"/>
    <n v="27.1467751154347"/>
    <n v="0"/>
    <n v="0"/>
    <n v="13.7268625377819"/>
    <n v="40.385406128765602"/>
  </r>
  <r>
    <s v="21"/>
    <x v="24"/>
    <s v="Övriga tjänster"/>
    <s v="2022"/>
    <x v="56"/>
    <n v="3.9457499255453699"/>
    <n v="3.8817326769190199"/>
    <n v="0.91972772016385096"/>
    <n v="0.12780976670317601"/>
    <n v="0.142027540892467"/>
    <n v="11.517342923398401"/>
    <n v="5.3866251961312804E-3"/>
    <n v="0.16815956200249599"/>
    <n v="0.86238643676117999"/>
    <n v="7.58741114865615"/>
    <n v="3.4897972068073302"/>
    <n v="0.82415894705811898"/>
    <n v="6.6492239047159103"/>
    <n v="27.1467751154347"/>
    <n v="0"/>
    <n v="0"/>
    <n v="12.7627807005885"/>
    <n v="35.177410079699598"/>
  </r>
  <r>
    <s v="21"/>
    <x v="24"/>
    <s v="Övriga tjänster"/>
    <s v="2022"/>
    <x v="57"/>
    <n v="3.5454513464661201"/>
    <n v="3.48185841302347"/>
    <n v="1.0826814465851999"/>
    <n v="0.12654650920961799"/>
    <n v="0.138829257038661"/>
    <n v="11.168048383934099"/>
    <n v="5.6299358055286897E-3"/>
    <n v="0.17433818026248701"/>
    <n v="0.933165917246777"/>
    <n v="8.2276395067134196"/>
    <n v="3.4634639765853801"/>
    <n v="0.81525300653877597"/>
    <n v="6.6022325807970201"/>
    <n v="27.1467751154347"/>
    <n v="0"/>
    <n v="0"/>
    <n v="15.022777846098201"/>
    <n v="36.286168059042602"/>
  </r>
  <r>
    <s v="21"/>
    <x v="24"/>
    <s v="Övriga tjänster"/>
    <s v="2022"/>
    <x v="58"/>
    <n v="3.5077681468224502"/>
    <n v="3.4440755984337899"/>
    <n v="1.1024741192123"/>
    <n v="0.12679428534047599"/>
    <n v="0.140041909586409"/>
    <n v="11.1560445625193"/>
    <n v="5.75874604188625E-3"/>
    <n v="0.17984958470934101"/>
    <n v="0.97023056679530495"/>
    <n v="8.5825964317349595"/>
    <n v="3.4690741835746799"/>
    <n v="0.81610417840017702"/>
    <n v="6.6134822864744498"/>
    <n v="27.1467751154347"/>
    <n v="0"/>
    <n v="0"/>
    <n v="15.296792608525701"/>
    <n v="36.934630385231401"/>
  </r>
  <r>
    <s v="21"/>
    <x v="24"/>
    <s v="Övriga tjänster"/>
    <s v="2022"/>
    <x v="59"/>
    <n v="3.7708612596122002"/>
    <n v="3.70615526855212"/>
    <n v="1.0004903014475099"/>
    <n v="0.13035388971093301"/>
    <n v="0.142547177916625"/>
    <n v="11.5874162315961"/>
    <n v="5.6306458855138698E-3"/>
    <n v="0.17331927538115499"/>
    <n v="0.91307949805765098"/>
    <n v="8.0218992696907101"/>
    <n v="3.5668367122386599"/>
    <n v="0.84053732028291395"/>
    <n v="6.7981604469346397"/>
    <n v="27.1467751154347"/>
    <n v="0"/>
    <n v="0"/>
    <n v="13.882455616580801"/>
    <n v="36.554085890430997"/>
  </r>
  <r>
    <s v="21"/>
    <x v="24"/>
    <s v="Övriga tjänster"/>
    <s v="2023"/>
    <x v="60"/>
    <n v="3.9271366526079601"/>
    <n v="3.8637935254942599"/>
    <n v="1.00382272014008"/>
    <n v="0.125289107695577"/>
    <n v="0.1418080096197"/>
    <n v="11.316157117007901"/>
    <n v="5.3749806287572898E-3"/>
    <n v="0.17110869350559199"/>
    <n v="0.87650844836568897"/>
    <n v="7.7590368496749003"/>
    <n v="3.41578417418717"/>
    <n v="0.80714830888815403"/>
    <n v="6.50764827765743"/>
    <n v="27.1467751154347"/>
    <n v="0"/>
    <n v="0"/>
    <n v="13.929093310028099"/>
    <n v="34.9299078869103"/>
  </r>
  <r>
    <s v="22"/>
    <x v="25"/>
    <s v="Övriga tjänster"/>
    <s v="2008"/>
    <x v="0"/>
    <n v="21.7147495152389"/>
    <n v="20.983112640170798"/>
    <n v="1.3340247628734601"/>
    <n v="0.35838358558175298"/>
    <n v="2.3245771187463502"/>
    <n v="60.1656765936985"/>
    <n v="6.7567865148473502E-2"/>
    <n v="4.9549580357778602"/>
    <n v="36.748569358602303"/>
    <n v="209.85580730416001"/>
    <n v="21.209957939733901"/>
    <n v="5.88590733778243"/>
    <n v="39.327709403221697"/>
    <n v="571.577065564083"/>
    <n v="0"/>
    <n v="0"/>
    <n v="18.963723137301201"/>
    <n v="286.39514351301801"/>
  </r>
  <r>
    <s v="22"/>
    <x v="25"/>
    <s v="Övriga tjänster"/>
    <s v="2008"/>
    <x v="1"/>
    <n v="24.3726041825328"/>
    <n v="23.620349381775199"/>
    <n v="1.8637100537644899"/>
    <n v="0.40312943368083098"/>
    <n v="2.6374441167173401"/>
    <n v="67.393563072929297"/>
    <n v="6.9503350861139998E-2"/>
    <n v="5.6938122074691702"/>
    <n v="41.860630801528302"/>
    <n v="240.37445690758599"/>
    <n v="23.4620622419942"/>
    <n v="6.5167649522059499"/>
    <n v="43.496620381558103"/>
    <n v="571.577065564083"/>
    <n v="0"/>
    <n v="0"/>
    <n v="26.2497287519728"/>
    <n v="324.09075018852502"/>
  </r>
  <r>
    <s v="22"/>
    <x v="25"/>
    <s v="Övriga tjänster"/>
    <s v="2008"/>
    <x v="2"/>
    <n v="24.500898888038201"/>
    <n v="23.746851309623199"/>
    <n v="2.0487278983434201"/>
    <n v="0.40223119322801898"/>
    <n v="2.70997309448201"/>
    <n v="66.5768894103241"/>
    <n v="7.0518961946055697E-2"/>
    <n v="5.8897131952823001"/>
    <n v="42.635332274984201"/>
    <n v="247.433281343961"/>
    <n v="22.532650439898301"/>
    <n v="6.2742714986036097"/>
    <n v="41.755046008925397"/>
    <n v="571.577065564083"/>
    <n v="0"/>
    <n v="0"/>
    <n v="28.864997155373899"/>
    <n v="326.36824606879998"/>
  </r>
  <r>
    <s v="22"/>
    <x v="25"/>
    <s v="Övriga tjänster"/>
    <s v="2008"/>
    <x v="3"/>
    <n v="22.805819501580299"/>
    <n v="22.065841298739201"/>
    <n v="1.7212701470171401"/>
    <n v="0.38034496904100201"/>
    <n v="2.4146328743245999"/>
    <n v="64.207827244025907"/>
    <n v="7.0551021186166393E-2"/>
    <n v="5.1706312067095102"/>
    <n v="38.548238337834299"/>
    <n v="218.787521439101"/>
    <n v="23.015184261524698"/>
    <n v="6.3783542422436597"/>
    <n v="42.685053305970598"/>
    <n v="571.577065564083"/>
    <n v="0"/>
    <n v="0"/>
    <n v="24.287323665747302"/>
    <n v="302.49559344186002"/>
  </r>
  <r>
    <s v="22"/>
    <x v="25"/>
    <s v="Övriga tjänster"/>
    <s v="2009"/>
    <x v="4"/>
    <n v="21.8056784342977"/>
    <n v="21.062516875290498"/>
    <n v="1.71206259475881"/>
    <n v="0.349082910507026"/>
    <n v="2.06847698180469"/>
    <n v="59.758462725541001"/>
    <n v="6.8740708065334097E-2"/>
    <n v="4.5385995610518499"/>
    <n v="33.152915111113998"/>
    <n v="188.406581700955"/>
    <n v="21.458548571393901"/>
    <n v="5.8417237664807704"/>
    <n v="39.920674879659799"/>
    <n v="592.73723223231195"/>
    <n v="0"/>
    <n v="0"/>
    <n v="24.1127294602897"/>
    <n v="288.72190110525702"/>
  </r>
  <r>
    <s v="22"/>
    <x v="25"/>
    <s v="Övriga tjänster"/>
    <s v="2009"/>
    <x v="5"/>
    <n v="24.700795702275499"/>
    <n v="23.9361213014583"/>
    <n v="2.2541972954812701"/>
    <n v="0.39193599940019702"/>
    <n v="2.4312188837059798"/>
    <n v="66.508706050372297"/>
    <n v="6.7073505342103795E-2"/>
    <n v="5.4016587414469397"/>
    <n v="38.6243494080177"/>
    <n v="222.525661335145"/>
    <n v="23.137615337412001"/>
    <n v="6.3149909408532601"/>
    <n v="43.025213361262097"/>
    <n v="592.73723223231195"/>
    <n v="0"/>
    <n v="0"/>
    <n v="31.701626155156799"/>
    <n v="329.34143551336501"/>
  </r>
  <r>
    <s v="22"/>
    <x v="25"/>
    <s v="Övriga tjänster"/>
    <s v="2009"/>
    <x v="6"/>
    <n v="25.242817032164702"/>
    <n v="24.473869061355199"/>
    <n v="2.3620993465548401"/>
    <n v="0.398479215367537"/>
    <n v="2.52191951802694"/>
    <n v="67.326379063694603"/>
    <n v="6.8490350249472406E-2"/>
    <n v="5.6202476071552399"/>
    <n v="39.847101445441801"/>
    <n v="230.87223949852299"/>
    <n v="23.0859870683758"/>
    <n v="6.3091990300633896"/>
    <n v="42.919389252667401"/>
    <n v="592.73723223231195"/>
    <n v="0"/>
    <n v="0"/>
    <n v="33.263904493334401"/>
    <n v="337.031174491782"/>
  </r>
  <r>
    <s v="22"/>
    <x v="25"/>
    <s v="Övriga tjänster"/>
    <s v="2009"/>
    <x v="7"/>
    <n v="23.1640298679736"/>
    <n v="22.411059398959601"/>
    <n v="2.0878677158232102"/>
    <n v="0.37441612244134098"/>
    <n v="2.1790344405242101"/>
    <n v="64.537313068322007"/>
    <n v="7.0947039299777706E-2"/>
    <n v="4.7927080783517901"/>
    <n v="35.063277301123399"/>
    <n v="197.92884277374699"/>
    <n v="23.5200341395377"/>
    <n v="6.3947632875768798"/>
    <n v="43.765446957437497"/>
    <n v="592.73723223231195"/>
    <n v="0"/>
    <n v="0"/>
    <n v="29.455189926525701"/>
    <n v="306.88874577534398"/>
  </r>
  <r>
    <s v="22"/>
    <x v="25"/>
    <s v="Övriga tjänster"/>
    <s v="2010"/>
    <x v="8"/>
    <n v="19.9203145116626"/>
    <n v="19.279617375206399"/>
    <n v="2.06033777871763"/>
    <n v="0.32949209717208999"/>
    <n v="1.6719823787389101"/>
    <n v="56.926999073097498"/>
    <n v="7.4187044409738195E-2"/>
    <n v="3.6744008518396498"/>
    <n v="26.4429356511293"/>
    <n v="151.80873236358201"/>
    <n v="18.860711194495501"/>
    <n v="5.1901745576817602"/>
    <n v="34.992666041464197"/>
    <n v="506.56622410094297"/>
    <n v="0"/>
    <n v="0"/>
    <n v="29.349447182492401"/>
    <n v="261.63918055233302"/>
  </r>
  <r>
    <s v="22"/>
    <x v="25"/>
    <s v="Övriga tjänster"/>
    <s v="2010"/>
    <x v="9"/>
    <n v="22.024780215265899"/>
    <n v="21.367685452090999"/>
    <n v="2.7339664107625898"/>
    <n v="0.36243268944803297"/>
    <n v="1.9458527275088899"/>
    <n v="62.226001477980098"/>
    <n v="6.0813861476201797E-2"/>
    <n v="4.3557769012533001"/>
    <n v="30.523171678268799"/>
    <n v="177.665531743831"/>
    <n v="20.094398110705601"/>
    <n v="5.5415758273862901"/>
    <n v="37.267578210511203"/>
    <n v="506.56622410094297"/>
    <n v="0"/>
    <n v="0"/>
    <n v="38.894469306148999"/>
    <n v="292.61991263385801"/>
  </r>
  <r>
    <s v="22"/>
    <x v="25"/>
    <s v="Övriga tjänster"/>
    <s v="2010"/>
    <x v="10"/>
    <n v="22.7806896347515"/>
    <n v="22.118035287730901"/>
    <n v="2.7718560509638701"/>
    <n v="0.37225833127202401"/>
    <n v="2.0514166118780599"/>
    <n v="63.579006817965002"/>
    <n v="6.4254090023816102E-2"/>
    <n v="4.5942088979504003"/>
    <n v="31.9890456254026"/>
    <n v="187.44846457046501"/>
    <n v="20.233683305662701"/>
    <n v="5.5880573340593402"/>
    <n v="37.516369492078198"/>
    <n v="506.56622410094297"/>
    <n v="0"/>
    <n v="0"/>
    <n v="39.441909999855604"/>
    <n v="303.61555919598902"/>
  </r>
  <r>
    <s v="22"/>
    <x v="25"/>
    <s v="Övriga tjänster"/>
    <s v="2010"/>
    <x v="11"/>
    <n v="21.596759140467402"/>
    <n v="20.943963134613199"/>
    <n v="2.3952440463367899"/>
    <n v="0.36398641168778201"/>
    <n v="1.7776208091405801"/>
    <n v="63.2981632788387"/>
    <n v="7.65384986899178E-2"/>
    <n v="3.8988521028044598"/>
    <n v="28.331958032016502"/>
    <n v="160.88173472367001"/>
    <n v="21.4074617959409"/>
    <n v="5.8799869851513398"/>
    <n v="39.730752262251002"/>
    <n v="506.56622410094297"/>
    <n v="0"/>
    <n v="0"/>
    <n v="34.2451405998426"/>
    <n v="285.23857145965502"/>
  </r>
  <r>
    <s v="22"/>
    <x v="25"/>
    <s v="Övriga tjänster"/>
    <s v="2011"/>
    <x v="12"/>
    <n v="21.339471817644501"/>
    <n v="20.661942347201599"/>
    <n v="5.9952491309974096"/>
    <n v="0.37232569164670098"/>
    <n v="1.83950877178067"/>
    <n v="65.918499309285096"/>
    <n v="5.8019840122612999E-2"/>
    <n v="4.2396643560824998"/>
    <n v="27.094094423095399"/>
    <n v="161.29755137662801"/>
    <n v="23.974812440604602"/>
    <n v="6.2030672753424998"/>
    <n v="45.100895869362397"/>
    <n v="527.35691654664299"/>
    <n v="0"/>
    <n v="0"/>
    <n v="84.712743282967295"/>
    <n v="283.12916541037401"/>
  </r>
  <r>
    <s v="22"/>
    <x v="25"/>
    <s v="Övriga tjänster"/>
    <s v="2011"/>
    <x v="13"/>
    <n v="23.805548523555199"/>
    <n v="23.107643733548102"/>
    <n v="8.3685501315476696"/>
    <n v="0.41105485579472001"/>
    <n v="2.2006548812442799"/>
    <n v="72.812685268875001"/>
    <n v="5.9245631416824103E-2"/>
    <n v="5.3150450577950599"/>
    <n v="32.369004463660502"/>
    <n v="195.925856897876"/>
    <n v="25.754904898543401"/>
    <n v="6.6834628079598302"/>
    <n v="48.425975518083803"/>
    <n v="527.35691654664299"/>
    <n v="0"/>
    <n v="0"/>
    <n v="118.119734825526"/>
    <n v="318.27049605631601"/>
  </r>
  <r>
    <s v="22"/>
    <x v="25"/>
    <s v="Övriga tjänster"/>
    <s v="2011"/>
    <x v="14"/>
    <n v="24.013600440204399"/>
    <n v="23.314181301081799"/>
    <n v="8.4971365391192393"/>
    <n v="0.41300659858497601"/>
    <n v="2.2362669268186899"/>
    <n v="73.0719386625684"/>
    <n v="6.0704705177133701E-2"/>
    <n v="5.40761517441178"/>
    <n v="32.859799538069801"/>
    <n v="199.34552724694001"/>
    <n v="25.731755568226902"/>
    <n v="6.6812616257634296"/>
    <n v="48.3779188750432"/>
    <n v="527.35691654664299"/>
    <n v="0"/>
    <n v="0"/>
    <n v="119.903292915962"/>
    <n v="321.56878262311398"/>
  </r>
  <r>
    <s v="22"/>
    <x v="25"/>
    <s v="Övriga tjänster"/>
    <s v="2011"/>
    <x v="15"/>
    <n v="22.286850272474599"/>
    <n v="21.600297453137301"/>
    <n v="7.1367630346749102"/>
    <n v="0.39610033643349102"/>
    <n v="1.93676120127714"/>
    <n v="70.379952071885498"/>
    <n v="5.8816515414409999E-2"/>
    <n v="4.5640291747625596"/>
    <n v="28.640756405988601"/>
    <n v="170.25408973865899"/>
    <n v="25.730505138201199"/>
    <n v="6.65384319623052"/>
    <n v="48.407813203401901"/>
    <n v="527.35691654664299"/>
    <n v="0"/>
    <n v="0"/>
    <n v="100.81111305812"/>
    <n v="297.31417984147299"/>
  </r>
  <r>
    <s v="22"/>
    <x v="25"/>
    <s v="Övriga tjänster"/>
    <s v="2012"/>
    <x v="16"/>
    <n v="19.7805294861795"/>
    <n v="19.1386515158697"/>
    <n v="2.26305616224094"/>
    <n v="0.40512003602378399"/>
    <n v="1.17233766011304"/>
    <n v="67.587237630156196"/>
    <n v="4.9629037316463398E-2"/>
    <n v="2.85452370504539"/>
    <n v="16.296572166671599"/>
    <n v="106.14794005496999"/>
    <n v="21.549067455799001"/>
    <n v="5.5373516294916696"/>
    <n v="40.463297831242997"/>
    <n v="501.69570628037098"/>
    <n v="0"/>
    <n v="0"/>
    <n v="32.130985875758"/>
    <n v="263.37857640352001"/>
  </r>
  <r>
    <s v="22"/>
    <x v="25"/>
    <s v="Övriga tjänster"/>
    <s v="2012"/>
    <x v="17"/>
    <n v="21.0686670226339"/>
    <n v="20.417759059229599"/>
    <n v="3.0448692451997301"/>
    <n v="0.42476274844357997"/>
    <n v="1.3089331709449801"/>
    <n v="70.656778459899499"/>
    <n v="4.9375252313526498E-2"/>
    <n v="3.2957466094316401"/>
    <n v="18.138899769527999"/>
    <n v="120.52983948034201"/>
    <n v="22.157401205678202"/>
    <n v="5.7060394983239"/>
    <n v="41.5909519240615"/>
    <n v="501.69570628037098"/>
    <n v="0"/>
    <n v="0"/>
    <n v="42.981162854088197"/>
    <n v="281.83133032934802"/>
  </r>
  <r>
    <s v="22"/>
    <x v="25"/>
    <s v="Övriga tjänster"/>
    <s v="2012"/>
    <x v="18"/>
    <n v="21.376205092240401"/>
    <n v="20.7237693376618"/>
    <n v="3.1395230652950001"/>
    <n v="0.42694269434674398"/>
    <n v="1.34286551058674"/>
    <n v="70.854761270590203"/>
    <n v="5.1692651267648299E-2"/>
    <n v="3.3915382819551598"/>
    <n v="18.606900586306999"/>
    <n v="124.392828483432"/>
    <n v="22.0761678935297"/>
    <n v="5.6902103539342699"/>
    <n v="41.432447464632702"/>
    <n v="501.69570628037098"/>
    <n v="0"/>
    <n v="0"/>
    <n v="44.241289155435098"/>
    <n v="286.20003840244698"/>
  </r>
  <r>
    <s v="22"/>
    <x v="25"/>
    <s v="Övriga tjänster"/>
    <s v="2012"/>
    <x v="19"/>
    <n v="20.378960188340699"/>
    <n v="19.732429646629001"/>
    <n v="2.7080641297777701"/>
    <n v="0.42102642711608401"/>
    <n v="1.18795829448384"/>
    <n v="70.301950163259207"/>
    <n v="5.1905835062188203E-2"/>
    <n v="2.87559573740397"/>
    <n v="16.6178592226888"/>
    <n v="107.468476143361"/>
    <n v="22.537644834343698"/>
    <n v="5.7868157282803603"/>
    <n v="42.3249781410738"/>
    <n v="501.69570628037098"/>
    <n v="0"/>
    <n v="0"/>
    <n v="38.203775832823503"/>
    <n v="271.48662734571002"/>
  </r>
  <r>
    <s v="22"/>
    <x v="25"/>
    <s v="Övriga tjänster"/>
    <s v="2013"/>
    <x v="20"/>
    <n v="18.430842831686402"/>
    <n v="17.815752023441"/>
    <n v="2.5819222209272699"/>
    <n v="0.40992457371998903"/>
    <n v="1.0486123087982899"/>
    <n v="67.578821495476404"/>
    <n v="4.2880313958165703E-2"/>
    <n v="2.4152253647600599"/>
    <n v="14.0239236715973"/>
    <n v="94.680725042206106"/>
    <n v="24.095454221164001"/>
    <n v="5.9103255739027301"/>
    <n v="45.746037606593802"/>
    <n v="477.09965156319402"/>
    <n v="0"/>
    <n v="0"/>
    <n v="36.318827243772503"/>
    <n v="244.79933216239999"/>
  </r>
  <r>
    <s v="22"/>
    <x v="25"/>
    <s v="Övriga tjänster"/>
    <s v="2013"/>
    <x v="21"/>
    <n v="20.3834137919361"/>
    <n v="19.753580497172301"/>
    <n v="3.2529638026692802"/>
    <n v="0.44806108316591398"/>
    <n v="1.2141948629157999"/>
    <n v="73.788437670402999"/>
    <n v="4.3962085221983402E-2"/>
    <n v="2.8865572501033201"/>
    <n v="16.237661516352301"/>
    <n v="111.454745879112"/>
    <n v="26.0017935926486"/>
    <n v="6.3877932907866599"/>
    <n v="49.353521040657"/>
    <n v="477.09965156319402"/>
    <n v="0"/>
    <n v="0"/>
    <n v="45.6992677819335"/>
    <n v="272.60932910001998"/>
  </r>
  <r>
    <s v="22"/>
    <x v="25"/>
    <s v="Övriga tjänster"/>
    <s v="2013"/>
    <x v="22"/>
    <n v="20.716493464967002"/>
    <n v="20.0846956379429"/>
    <n v="3.46786967192579"/>
    <n v="0.45080395789403899"/>
    <n v="1.2583973792516701"/>
    <n v="74.164266758552699"/>
    <n v="4.5238414661886502E-2"/>
    <n v="3.02685750411875"/>
    <n v="16.8255363785544"/>
    <n v="116.441066168695"/>
    <n v="25.958715898047501"/>
    <n v="6.3832100006512098"/>
    <n v="49.264600049219602"/>
    <n v="477.09965156319402"/>
    <n v="0"/>
    <n v="0"/>
    <n v="48.6619610881014"/>
    <n v="277.47996301152301"/>
  </r>
  <r>
    <s v="22"/>
    <x v="25"/>
    <s v="Övriga tjänster"/>
    <s v="2013"/>
    <x v="23"/>
    <n v="19.287761382696299"/>
    <n v="18.665289826601001"/>
    <n v="3.0484664530829"/>
    <n v="0.43283350497281198"/>
    <n v="1.09539377551172"/>
    <n v="71.369498147143204"/>
    <n v="4.3186325973986403E-2"/>
    <n v="2.5306282059334499"/>
    <n v="14.708196669720699"/>
    <n v="99.030049267990606"/>
    <n v="25.505870453883499"/>
    <n v="6.2539208787352596"/>
    <n v="48.426578105586302"/>
    <n v="477.09965156319402"/>
    <n v="0"/>
    <n v="0"/>
    <n v="42.788742311692999"/>
    <n v="257.26403770121999"/>
  </r>
  <r>
    <s v="22"/>
    <x v="25"/>
    <s v="Övriga tjänster"/>
    <s v="2014"/>
    <x v="24"/>
    <n v="17.0032434977301"/>
    <n v="16.443739460707601"/>
    <n v="1.7812195726081801"/>
    <n v="0.407039055281044"/>
    <n v="0.89577417829250805"/>
    <n v="64.290104957227101"/>
    <n v="4.6345185763934003E-2"/>
    <n v="1.6732128829009001"/>
    <n v="11.3730948891337"/>
    <n v="76.817451544278697"/>
    <n v="20.9183948229877"/>
    <n v="5.1406769305793603"/>
    <n v="39.603215569032898"/>
    <n v="426.55701038083498"/>
    <n v="0"/>
    <n v="0"/>
    <n v="24.724822402876399"/>
    <n v="224.398138903778"/>
  </r>
  <r>
    <s v="22"/>
    <x v="25"/>
    <s v="Övriga tjänster"/>
    <s v="2014"/>
    <x v="25"/>
    <n v="18.970569035857899"/>
    <n v="18.396533562385301"/>
    <n v="2.1353613268343099"/>
    <n v="0.44721546921038502"/>
    <n v="1.0345129911051401"/>
    <n v="70.579643169710593"/>
    <n v="4.4635565529619801E-2"/>
    <n v="1.99381212226591"/>
    <n v="13.221288090257501"/>
    <n v="90.873931459378099"/>
    <n v="22.767150682290499"/>
    <n v="5.6028879439206403"/>
    <n v="43.093977711363699"/>
    <n v="426.55701038083498"/>
    <n v="0"/>
    <n v="0"/>
    <n v="29.585162811555598"/>
    <n v="252.71357808540199"/>
  </r>
  <r>
    <s v="22"/>
    <x v="25"/>
    <s v="Övriga tjänster"/>
    <s v="2014"/>
    <x v="26"/>
    <n v="19.187108854513902"/>
    <n v="18.612046622075301"/>
    <n v="2.2064056813854598"/>
    <n v="0.44806519818049201"/>
    <n v="1.0631408764261301"/>
    <n v="70.663301418084998"/>
    <n v="4.7515119793240801E-2"/>
    <n v="2.0669679436436601"/>
    <n v="13.560806775259501"/>
    <n v="93.9047874556382"/>
    <n v="22.6966000084999"/>
    <n v="5.5901282595637598"/>
    <n v="42.954976692948797"/>
    <n v="426.55701038083498"/>
    <n v="0"/>
    <n v="0"/>
    <n v="30.543167677673502"/>
    <n v="255.953266799663"/>
  </r>
  <r>
    <s v="22"/>
    <x v="25"/>
    <s v="Övriga tjänster"/>
    <s v="2014"/>
    <x v="27"/>
    <n v="18.316031066457199"/>
    <n v="17.744818145923301"/>
    <n v="2.05833670721203"/>
    <n v="0.44520174325592399"/>
    <n v="0.95276600679355306"/>
    <n v="70.307942349693704"/>
    <n v="4.6353997768844503E-2"/>
    <n v="1.7704906422150699"/>
    <n v="12.1944780192508"/>
    <n v="81.738847633603598"/>
    <n v="22.9799197308087"/>
    <n v="5.6427136824335404"/>
    <n v="43.5115834497809"/>
    <n v="426.55701038083498"/>
    <n v="0"/>
    <n v="0"/>
    <n v="28.528810383566601"/>
    <n v="243.39096522327199"/>
  </r>
  <r>
    <s v="22"/>
    <x v="25"/>
    <s v="Övriga tjänster"/>
    <s v="2015"/>
    <x v="28"/>
    <n v="16.889839070252901"/>
    <n v="16.374828944080502"/>
    <n v="2.2083827088096899"/>
    <n v="0.44759669201873198"/>
    <n v="0.88669205205391499"/>
    <n v="64.223370854619901"/>
    <n v="3.9635463489293497E-2"/>
    <n v="1.55872035059641"/>
    <n v="10.559641203329701"/>
    <n v="73.080520652020795"/>
    <n v="20.972095737243901"/>
    <n v="5.0426723358404297"/>
    <n v="39.839445710789498"/>
    <n v="371.56962532990298"/>
    <n v="0"/>
    <n v="0"/>
    <n v="30.740348930340399"/>
    <n v="223.89544965390701"/>
  </r>
  <r>
    <s v="22"/>
    <x v="25"/>
    <s v="Övriga tjänster"/>
    <s v="2015"/>
    <x v="29"/>
    <n v="18.4642768271138"/>
    <n v="17.937727848103599"/>
    <n v="2.8250191409419099"/>
    <n v="0.47800481696835201"/>
    <n v="1.0110027565598401"/>
    <n v="68.633816108591205"/>
    <n v="4.1122088465023299E-2"/>
    <n v="1.8495210204732999"/>
    <n v="12.1129711148005"/>
    <n v="85.710824389754805"/>
    <n v="22.1840019973578"/>
    <n v="5.3441022993259599"/>
    <n v="42.129728857218701"/>
    <n v="371.56962532990298"/>
    <n v="0"/>
    <n v="0"/>
    <n v="39.250852718361401"/>
    <n v="246.399990351458"/>
  </r>
  <r>
    <s v="22"/>
    <x v="25"/>
    <s v="Övriga tjänster"/>
    <s v="2015"/>
    <x v="30"/>
    <n v="18.682542769722499"/>
    <n v="18.156052141164501"/>
    <n v="3.2290525862422799"/>
    <n v="0.47420465150845498"/>
    <n v="1.04488466351197"/>
    <n v="68.087820517374993"/>
    <n v="4.30974533248158E-2"/>
    <n v="1.9467161237601101"/>
    <n v="12.5535658447473"/>
    <n v="90.022034076602793"/>
    <n v="21.852903125427499"/>
    <n v="5.2716129963106697"/>
    <n v="41.4923047688346"/>
    <n v="371.56962532990298"/>
    <n v="0"/>
    <n v="0"/>
    <n v="44.800145481003099"/>
    <n v="249.7875842025"/>
  </r>
  <r>
    <s v="22"/>
    <x v="25"/>
    <s v="Övriga tjänster"/>
    <s v="2015"/>
    <x v="31"/>
    <n v="18.0067742118379"/>
    <n v="17.482219926657699"/>
    <n v="2.8719793332862"/>
    <n v="0.47650694044952402"/>
    <n v="0.95394002254417298"/>
    <n v="68.345290182650899"/>
    <n v="4.2522112731270503E-2"/>
    <n v="1.6876380440419501"/>
    <n v="11.3790407065904"/>
    <n v="79.082581721083002"/>
    <n v="22.2881971400647"/>
    <n v="5.3608042249938599"/>
    <n v="42.3375731373186"/>
    <n v="371.56962532990298"/>
    <n v="0"/>
    <n v="0"/>
    <n v="39.862328619657099"/>
    <n v="239.806387922303"/>
  </r>
  <r>
    <s v="22"/>
    <x v="25"/>
    <s v="Övriga tjänster"/>
    <s v="2016"/>
    <x v="32"/>
    <n v="15.5899417154533"/>
    <n v="15.1141177944434"/>
    <n v="2.8240238292359798"/>
    <n v="0.47580917380646798"/>
    <n v="0.89626419958807302"/>
    <n v="58.887912305485202"/>
    <n v="5.0631896515184703E-2"/>
    <n v="1.3424984334815899"/>
    <n v="9.8146194830935496"/>
    <n v="69.221774018127206"/>
    <n v="20.029225638036898"/>
    <n v="4.7477149389737399"/>
    <n v="38.133731570173303"/>
    <n v="324.63909236270399"/>
    <n v="0"/>
    <n v="0"/>
    <n v="39.258181401446997"/>
    <n v="206.54164165780699"/>
  </r>
  <r>
    <s v="22"/>
    <x v="25"/>
    <s v="Övriga tjänster"/>
    <s v="2016"/>
    <x v="33"/>
    <n v="17.364183054117799"/>
    <n v="16.871911804290502"/>
    <n v="3.2069273577935302"/>
    <n v="0.52568842342212296"/>
    <n v="1.0115973306358701"/>
    <n v="65.0942959002724"/>
    <n v="5.1949633637677899E-2"/>
    <n v="1.5493203516331"/>
    <n v="11.214166502873599"/>
    <n v="79.862885086797704"/>
    <n v="22.055295467614201"/>
    <n v="5.2312824174030101"/>
    <n v="41.9872451421896"/>
    <n v="324.63909236270399"/>
    <n v="0"/>
    <n v="0"/>
    <n v="44.568096234736601"/>
    <n v="231.93426693716501"/>
  </r>
  <r>
    <s v="22"/>
    <x v="25"/>
    <s v="Övriga tjänster"/>
    <s v="2016"/>
    <x v="34"/>
    <n v="17.829331199918698"/>
    <n v="17.333089592414201"/>
    <n v="3.12877844488363"/>
    <n v="0.53778758052378695"/>
    <n v="1.03888593939285"/>
    <n v="66.598652231928696"/>
    <n v="5.3815916828380099E-2"/>
    <n v="1.6062388016454401"/>
    <n v="11.6068722709966"/>
    <n v="82.876373016686301"/>
    <n v="22.533200290459099"/>
    <n v="5.3456786061576498"/>
    <n v="42.895805676822498"/>
    <n v="324.63909236270399"/>
    <n v="0"/>
    <n v="0"/>
    <n v="43.486793395991697"/>
    <n v="238.50201699368799"/>
  </r>
  <r>
    <s v="22"/>
    <x v="25"/>
    <s v="Övriga tjänster"/>
    <s v="2016"/>
    <x v="35"/>
    <n v="17.046617671420901"/>
    <n v="16.5535957162122"/>
    <n v="3.4159105612665699"/>
    <n v="0.535068894539522"/>
    <n v="0.949628778322126"/>
    <n v="66.094532435547507"/>
    <n v="5.3604534235037603E-2"/>
    <n v="1.3947125309942701"/>
    <n v="10.4891122704582"/>
    <n v="72.514833979756105"/>
    <n v="22.661253933179999"/>
    <n v="5.3626204834972597"/>
    <n v="43.155533305230001"/>
    <n v="324.63909236270399"/>
    <n v="0"/>
    <n v="0"/>
    <n v="47.4784825278971"/>
    <n v="226.41802691303999"/>
  </r>
  <r>
    <s v="22"/>
    <x v="25"/>
    <s v="Övriga tjänster"/>
    <s v="2017"/>
    <x v="36"/>
    <n v="15.394154635443"/>
    <n v="14.963995837180001"/>
    <n v="3.1681882801496601"/>
    <n v="0.50867456876890005"/>
    <n v="0.91401070274524898"/>
    <n v="56.0832725583886"/>
    <n v="3.69986280095186E-2"/>
    <n v="1.3124353493380501"/>
    <n v="9.4413456876829898"/>
    <n v="66.914091329232306"/>
    <n v="20.422970615405202"/>
    <n v="4.7708933517259204"/>
    <n v="38.972065645345602"/>
    <n v="269.76773786239397"/>
    <n v="0"/>
    <n v="0"/>
    <n v="44.114323152287596"/>
    <n v="204.588408684933"/>
  </r>
  <r>
    <s v="22"/>
    <x v="25"/>
    <s v="Övriga tjänster"/>
    <s v="2017"/>
    <x v="37"/>
    <n v="17.1988820649164"/>
    <n v="16.7522587882012"/>
    <n v="3.43190133421079"/>
    <n v="0.55803011491909205"/>
    <n v="1.0349127999726899"/>
    <n v="61.638968249549997"/>
    <n v="3.6590023025150499E-2"/>
    <n v="1.5347490510458499"/>
    <n v="10.894239155207099"/>
    <n v="78.3839807443034"/>
    <n v="22.306168368154701"/>
    <n v="5.2159250069043201"/>
    <n v="42.559597389912703"/>
    <n v="269.76773786239397"/>
    <n v="0"/>
    <n v="0"/>
    <n v="47.768127892409098"/>
    <n v="230.30104913342899"/>
  </r>
  <r>
    <s v="22"/>
    <x v="25"/>
    <s v="Övriga tjänster"/>
    <s v="2017"/>
    <x v="38"/>
    <n v="17.409110975555699"/>
    <n v="16.962227801979399"/>
    <n v="3.54838613269317"/>
    <n v="0.55724009955949205"/>
    <n v="1.0516717618076099"/>
    <n v="61.6284148874336"/>
    <n v="3.7807577107652597E-2"/>
    <n v="1.5870340281847799"/>
    <n v="11.1880968650611"/>
    <n v="81.132987921317195"/>
    <n v="22.2120029408193"/>
    <n v="5.1973023716458604"/>
    <n v="42.375895553888803"/>
    <n v="269.76773786239397"/>
    <n v="0"/>
    <n v="0"/>
    <n v="49.3813262747952"/>
    <n v="233.29871893853499"/>
  </r>
  <r>
    <s v="22"/>
    <x v="25"/>
    <s v="Övriga tjänster"/>
    <s v="2017"/>
    <x v="39"/>
    <n v="16.372614191341899"/>
    <n v="15.931733615788101"/>
    <n v="3.8903112226438501"/>
    <n v="0.544388698252668"/>
    <n v="0.95892259480081099"/>
    <n v="59.967734563681603"/>
    <n v="3.7506076543458597E-2"/>
    <n v="1.3849012399901"/>
    <n v="10.0632867076504"/>
    <n v="70.992775613517196"/>
    <n v="21.873186665134199"/>
    <n v="5.1071686935028797"/>
    <n v="41.742401505715698"/>
    <n v="269.76773786239397"/>
    <n v="0"/>
    <n v="0"/>
    <n v="54.139810885244998"/>
    <n v="218.44991084701701"/>
  </r>
  <r>
    <s v="22"/>
    <x v="25"/>
    <s v="Övriga tjänster"/>
    <s v="2018"/>
    <x v="40"/>
    <n v="14.7889704119181"/>
    <n v="14.4029501837887"/>
    <n v="3.1879079018032801"/>
    <n v="0.51502938826309197"/>
    <n v="0.91889632262707499"/>
    <n v="51.0743160084319"/>
    <n v="4.9372352000799397E-2"/>
    <n v="1.3094694785839001"/>
    <n v="9.3534114817000091"/>
    <n v="66.472498141631306"/>
    <n v="20.056388123273099"/>
    <n v="4.6150953390850802"/>
    <n v="38.365914389228003"/>
    <n v="223.808343206046"/>
    <n v="0"/>
    <n v="0"/>
    <n v="44.2713359832522"/>
    <n v="196.83310770381101"/>
  </r>
  <r>
    <s v="22"/>
    <x v="25"/>
    <s v="Övriga tjänster"/>
    <s v="2018"/>
    <x v="41"/>
    <n v="16.8757377890466"/>
    <n v="16.467678431805702"/>
    <n v="3.9005309591863302"/>
    <n v="0.583396875702902"/>
    <n v="1.05895864191269"/>
    <n v="57.909015236550196"/>
    <n v="5.1511110889811002E-2"/>
    <n v="1.5332687766128701"/>
    <n v="10.876577867232101"/>
    <n v="77.970488562007802"/>
    <n v="22.675459559988202"/>
    <n v="5.2200316926031904"/>
    <n v="43.373238319805203"/>
    <n v="223.808343206046"/>
    <n v="0"/>
    <n v="0"/>
    <n v="54.120605582256601"/>
    <n v="226.42794482374401"/>
  </r>
  <r>
    <s v="22"/>
    <x v="25"/>
    <s v="Övriga tjänster"/>
    <s v="2018"/>
    <x v="42"/>
    <n v="17.371580221568699"/>
    <n v="16.961611670772498"/>
    <n v="3.61352421252356"/>
    <n v="0.58601223765725496"/>
    <n v="1.10239159325207"/>
    <n v="58.337940194698"/>
    <n v="5.37571408218682E-2"/>
    <n v="1.63320839059401"/>
    <n v="11.4179830717505"/>
    <n v="83.098799688030994"/>
    <n v="22.683686487923701"/>
    <n v="5.2281641158490997"/>
    <n v="43.381559752430398"/>
    <n v="223.808343206046"/>
    <n v="0"/>
    <n v="0"/>
    <n v="50.1454465233899"/>
    <n v="233.39019319939899"/>
  </r>
  <r>
    <s v="22"/>
    <x v="25"/>
    <s v="Övriga tjänster"/>
    <s v="2018"/>
    <x v="43"/>
    <n v="16.023092049305198"/>
    <n v="15.622990874894001"/>
    <n v="3.7598158848043401"/>
    <n v="0.559806519781054"/>
    <n v="0.99800369511434694"/>
    <n v="55.493483207535199"/>
    <n v="5.18553281187236E-2"/>
    <n v="1.4254781113572701"/>
    <n v="10.1888960969832"/>
    <n v="72.431603485372307"/>
    <n v="21.799945779363401"/>
    <n v="5.0159277746072801"/>
    <n v="41.701608872996502"/>
    <n v="223.808343206046"/>
    <n v="0"/>
    <n v="0"/>
    <n v="52.184119316281397"/>
    <n v="214.24224965854799"/>
  </r>
  <r>
    <s v="22"/>
    <x v="25"/>
    <s v="Övriga tjänster"/>
    <s v="2019"/>
    <x v="44"/>
    <n v="14.0026007321857"/>
    <n v="13.681055059402601"/>
    <n v="2.6966484778231501"/>
    <n v="0.47265080186373398"/>
    <n v="0.84444324001556303"/>
    <n v="41.600141469627403"/>
    <n v="3.8528397173095599E-2"/>
    <n v="1.24186166817118"/>
    <n v="9.0579791405810806"/>
    <n v="64.487271486090606"/>
    <n v="17.730210532996001"/>
    <n v="4.0868962041079602"/>
    <n v="33.901173386561403"/>
    <n v="172.64879956874"/>
    <n v="0"/>
    <n v="0"/>
    <n v="37.424265201756697"/>
    <n v="186.865494771231"/>
  </r>
  <r>
    <s v="22"/>
    <x v="25"/>
    <s v="Övriga tjänster"/>
    <s v="2019"/>
    <x v="45"/>
    <n v="15.9984776536376"/>
    <n v="15.6566285295449"/>
    <n v="3.2994861843121499"/>
    <n v="0.53555259375061803"/>
    <n v="0.974245970716069"/>
    <n v="47.187122845730798"/>
    <n v="4.1056237686906701E-2"/>
    <n v="1.4544051702357601"/>
    <n v="10.5313213086554"/>
    <n v="75.701128944899295"/>
    <n v="20.0458782752447"/>
    <n v="4.6229507691928502"/>
    <n v="38.326147591801401"/>
    <n v="172.64879956874"/>
    <n v="0"/>
    <n v="0"/>
    <n v="45.750586949451403"/>
    <n v="215.23331282268299"/>
  </r>
  <r>
    <s v="22"/>
    <x v="25"/>
    <s v="Övriga tjänster"/>
    <s v="2019"/>
    <x v="46"/>
    <n v="16.501019852453702"/>
    <n v="16.157306187770899"/>
    <n v="3.05502736951461"/>
    <n v="0.53821222708771799"/>
    <n v="1.0156651762790401"/>
    <n v="47.5921060097251"/>
    <n v="4.3185808074877097E-2"/>
    <n v="1.5494739219626701"/>
    <n v="11.0520166950577"/>
    <n v="80.771009786393904"/>
    <n v="20.053670551135301"/>
    <n v="4.6306538075370698"/>
    <n v="38.3340291052384"/>
    <n v="172.64879956874"/>
    <n v="0"/>
    <n v="0"/>
    <n v="42.3603174541351"/>
    <n v="222.318490207694"/>
  </r>
  <r>
    <s v="22"/>
    <x v="25"/>
    <s v="Övriga tjänster"/>
    <s v="2019"/>
    <x v="47"/>
    <n v="15.171974629770601"/>
    <n v="14.8374961057728"/>
    <n v="3.1769466975537699"/>
    <n v="0.51375335918149501"/>
    <n v="0.91732443735762903"/>
    <n v="45.194145095446402"/>
    <n v="4.0698573307696703E-2"/>
    <n v="1.35196390722314"/>
    <n v="9.8669980123924894"/>
    <n v="70.275646618209294"/>
    <n v="19.271568652830801"/>
    <n v="4.4418752850157404"/>
    <n v="36.848706069208298"/>
    <n v="172.64879956874"/>
    <n v="0"/>
    <n v="0"/>
    <n v="44.0510853881336"/>
    <n v="203.41564767719501"/>
  </r>
  <r>
    <s v="22"/>
    <x v="25"/>
    <s v="Övriga tjänster"/>
    <s v="2020"/>
    <x v="48"/>
    <n v="12.9297925702404"/>
    <n v="12.6584433264495"/>
    <n v="2.8234746318507198"/>
    <n v="0.43282064538106602"/>
    <n v="0.80400450286761105"/>
    <n v="35.354732972363898"/>
    <n v="3.6407116412006703E-2"/>
    <n v="1.1836626653553499"/>
    <n v="9.1189059975351103"/>
    <n v="63.617272660730997"/>
    <n v="16.236385593533601"/>
    <n v="3.7360913959505302"/>
    <n v="31.058991588586501"/>
    <n v="134.13964668470601"/>
    <n v="0"/>
    <n v="0"/>
    <n v="39.196780060301897"/>
    <n v="172.824438475286"/>
  </r>
  <r>
    <s v="22"/>
    <x v="25"/>
    <s v="Övriga tjänster"/>
    <s v="2020"/>
    <x v="49"/>
    <n v="13.2299145198725"/>
    <n v="12.9578022925075"/>
    <n v="2.7965644960410301"/>
    <n v="0.43321074314228197"/>
    <n v="0.82756191955874103"/>
    <n v="35.490539423460497"/>
    <n v="3.5019147119437301E-2"/>
    <n v="1.2454877563472799"/>
    <n v="9.4943290554968591"/>
    <n v="67.267704297876605"/>
    <n v="16.1959307718251"/>
    <n v="3.7302711783726101"/>
    <n v="30.977454743107099"/>
    <n v="134.13964668470601"/>
    <n v="0"/>
    <n v="0"/>
    <n v="38.8251054605634"/>
    <n v="177.892221031969"/>
  </r>
  <r>
    <s v="22"/>
    <x v="25"/>
    <s v="Övriga tjänster"/>
    <s v="2020"/>
    <x v="50"/>
    <n v="14.5737850984875"/>
    <n v="14.292042815220301"/>
    <n v="2.7726914372390099"/>
    <n v="0.459759796713958"/>
    <n v="0.92022465904797601"/>
    <n v="37.880948982984499"/>
    <n v="3.9010160169852801E-2"/>
    <n v="1.42308738393836"/>
    <n v="10.6585288164512"/>
    <n v="77.178484857252798"/>
    <n v="17.090943678246301"/>
    <n v="3.9433152433121501"/>
    <n v="32.681111539112301"/>
    <n v="134.13964668470601"/>
    <n v="0"/>
    <n v="0"/>
    <n v="38.487593483960502"/>
    <n v="196.524837035079"/>
  </r>
  <r>
    <s v="22"/>
    <x v="25"/>
    <s v="Övriga tjänster"/>
    <s v="2020"/>
    <x v="51"/>
    <n v="13.363468165514499"/>
    <n v="13.083426402149801"/>
    <n v="2.23637212826829"/>
    <n v="0.464304470884425"/>
    <n v="0.81647971055617297"/>
    <n v="37.7027287055651"/>
    <n v="3.6476152481779198E-2"/>
    <n v="1.17787229851761"/>
    <n v="9.3126096565499807"/>
    <n v="63.387838331684598"/>
    <n v="17.503766310218499"/>
    <n v="4.0206457177052499"/>
    <n v="33.491805559632503"/>
    <n v="134.13964668470601"/>
    <n v="0"/>
    <n v="0"/>
    <n v="31.0950145224331"/>
    <n v="179.18532333962301"/>
  </r>
  <r>
    <s v="22"/>
    <x v="25"/>
    <s v="Övriga tjänster"/>
    <s v="2021"/>
    <x v="52"/>
    <n v="10.9554371351271"/>
    <n v="10.7479427009511"/>
    <n v="2.1240432829608502"/>
    <n v="0.34695400136736199"/>
    <n v="0.656661122397456"/>
    <n v="26.963607340874301"/>
    <n v="3.2324740074829002E-2"/>
    <n v="1.02267962623389"/>
    <n v="8.0776187204033008"/>
    <n v="55.328519046320302"/>
    <n v="13.2816546044146"/>
    <n v="3.06256079910565"/>
    <n v="25.391537666278801"/>
    <n v="97.165112386595496"/>
    <n v="0"/>
    <n v="0"/>
    <n v="29.734020943503801"/>
    <n v="146.34602411556901"/>
  </r>
  <r>
    <s v="22"/>
    <x v="25"/>
    <s v="Övriga tjänster"/>
    <s v="2021"/>
    <x v="53"/>
    <n v="12.8904751888372"/>
    <n v="12.665295615136699"/>
    <n v="2.15672460525691"/>
    <n v="0.400659847230246"/>
    <n v="0.779985778494104"/>
    <n v="31.2176528518544"/>
    <n v="3.4883048360168097E-2"/>
    <n v="1.2375138581943399"/>
    <n v="9.6589732535756792"/>
    <n v="67.195368826449297"/>
    <n v="15.2838223866859"/>
    <n v="3.5272703146510498"/>
    <n v="29.2156202958293"/>
    <n v="97.165112386595496"/>
    <n v="0"/>
    <n v="0"/>
    <n v="30.176717442680498"/>
    <n v="173.83661707413901"/>
  </r>
  <r>
    <s v="22"/>
    <x v="25"/>
    <s v="Övriga tjänster"/>
    <s v="2021"/>
    <x v="54"/>
    <n v="13.510268172508701"/>
    <n v="13.285464756507199"/>
    <n v="2.4983503098702302"/>
    <n v="0.39411465811874002"/>
    <n v="0.82849711476418797"/>
    <n v="31.024170860865102"/>
    <n v="3.7347148808721697E-2"/>
    <n v="1.36187517537087"/>
    <n v="10.301154863934499"/>
    <n v="74.247694203849406"/>
    <n v="14.8820452241876"/>
    <n v="3.4446316655384202"/>
    <n v="28.435627216554298"/>
    <n v="97.165112386595496"/>
    <n v="0"/>
    <n v="0"/>
    <n v="34.904389073641198"/>
    <n v="182.560277136248"/>
  </r>
  <r>
    <s v="22"/>
    <x v="25"/>
    <s v="Övriga tjänster"/>
    <s v="2021"/>
    <x v="55"/>
    <n v="12.0144065133249"/>
    <n v="11.797516780941001"/>
    <n v="2.4909500854948901"/>
    <n v="0.37531290513961302"/>
    <n v="0.723810719120206"/>
    <n v="29.221505719678898"/>
    <n v="3.4418062074494701E-2"/>
    <n v="1.1419842107869"/>
    <n v="8.9485304075179108"/>
    <n v="61.946280370782297"/>
    <n v="14.331393145495101"/>
    <n v="3.3066674963071701"/>
    <n v="27.395962629383099"/>
    <n v="97.165112386595496"/>
    <n v="0"/>
    <n v="0"/>
    <n v="34.812451461714303"/>
    <n v="161.37657102399001"/>
  </r>
  <r>
    <s v="22"/>
    <x v="25"/>
    <s v="Övriga tjänster"/>
    <s v="2022"/>
    <x v="56"/>
    <n v="10.569709595315"/>
    <n v="10.3717264465059"/>
    <n v="2.3224575501909501"/>
    <n v="0.32623763492989499"/>
    <n v="0.63778582443432297"/>
    <n v="25.420172402441999"/>
    <n v="3.1929104812469501E-2"/>
    <n v="1.0119400849606599"/>
    <n v="7.8767623189567901"/>
    <n v="54.901776377293501"/>
    <n v="12.4194552542862"/>
    <n v="2.86722308676435"/>
    <n v="23.739080008402102"/>
    <n v="97.165112386595496"/>
    <n v="0"/>
    <n v="0"/>
    <n v="32.490589633958002"/>
    <n v="141.64960966485199"/>
  </r>
  <r>
    <s v="22"/>
    <x v="25"/>
    <s v="Övriga tjänster"/>
    <s v="2022"/>
    <x v="57"/>
    <n v="11.400834937870099"/>
    <n v="11.2004358939582"/>
    <n v="2.7215539638830499"/>
    <n v="0.32812629721928699"/>
    <n v="0.70619295286467498"/>
    <n v="25.871822185294501"/>
    <n v="3.2100980104811501E-2"/>
    <n v="1.1633932200316399"/>
    <n v="8.7077998457506194"/>
    <n v="63.304452880649798"/>
    <n v="12.3511381387152"/>
    <n v="2.8612516785840998"/>
    <n v="23.596853328154399"/>
    <n v="97.165112386595496"/>
    <n v="0"/>
    <n v="0"/>
    <n v="38.020885940058101"/>
    <n v="153.86938814499001"/>
  </r>
  <r>
    <s v="22"/>
    <x v="25"/>
    <s v="Övriga tjänster"/>
    <s v="2022"/>
    <x v="58"/>
    <n v="11.8282959539763"/>
    <n v="11.6264248512013"/>
    <n v="2.76584996526551"/>
    <n v="0.33056130638453302"/>
    <n v="0.73572086123084302"/>
    <n v="26.191055426080101"/>
    <n v="3.38670746284939E-2"/>
    <n v="1.23153043346629"/>
    <n v="9.1084136880115505"/>
    <n v="67.169847205743906"/>
    <n v="12.378786617297999"/>
    <n v="2.87180058523469"/>
    <n v="23.6447527784368"/>
    <n v="97.165112386595496"/>
    <n v="0"/>
    <n v="0"/>
    <n v="38.612931262015103"/>
    <n v="159.86707342600801"/>
  </r>
  <r>
    <s v="22"/>
    <x v="25"/>
    <s v="Övriga tjänster"/>
    <s v="2022"/>
    <x v="59"/>
    <n v="11.1865518455139"/>
    <n v="10.984795054151499"/>
    <n v="2.51707673696247"/>
    <n v="0.33542932506487699"/>
    <n v="0.68556599113138394"/>
    <n v="26.262832961769298"/>
    <n v="3.3123556011622701E-2"/>
    <n v="1.1046578489286101"/>
    <n v="8.4357900229709593"/>
    <n v="59.961065177588303"/>
    <n v="12.707833851245899"/>
    <n v="2.9381794591524799"/>
    <n v="24.285096948670201"/>
    <n v="97.165112386595496"/>
    <n v="0"/>
    <n v="0"/>
    <n v="35.168469335582799"/>
    <n v="150.53429749971599"/>
  </r>
  <r>
    <s v="22"/>
    <x v="25"/>
    <s v="Övriga tjänster"/>
    <s v="2023"/>
    <x v="60"/>
    <n v="10.7068647820225"/>
    <n v="10.509965984750901"/>
    <n v="2.5283970986572002"/>
    <n v="0.32086566021963697"/>
    <n v="0.64990088731629903"/>
    <n v="25.120921905750802"/>
    <n v="3.2404951686520703E-2"/>
    <n v="1.0485872468034401"/>
    <n v="8.0415946420208702"/>
    <n v="56.999739316315498"/>
    <n v="12.1587933819748"/>
    <n v="2.8107881376727302"/>
    <n v="23.2363936102346"/>
    <n v="97.165112386595496"/>
    <n v="0"/>
    <n v="0"/>
    <n v="35.344494661720397"/>
    <n v="143.573463659449"/>
  </r>
  <r>
    <s v="23"/>
    <x v="26"/>
    <s v="Övriga tjänster"/>
    <s v="2008"/>
    <x v="0"/>
    <n v="18.1069021624355"/>
    <n v="17.526028599519702"/>
    <n v="0.22702081954610201"/>
    <n v="0.29825720353250401"/>
    <n v="1.7535051851810399"/>
    <n v="65.923612674715301"/>
    <n v="0.153093055891561"/>
    <n v="3.0588508659314"/>
    <n v="24.250799641613199"/>
    <n v="139.28059335698799"/>
    <n v="17.356749218985101"/>
    <n v="5.2208407746987797"/>
    <n v="31.705504444826602"/>
    <n v="452.73725879464303"/>
    <n v="0"/>
    <n v="0"/>
    <n v="3.5768511631178201"/>
    <n v="234.48222897158701"/>
  </r>
  <r>
    <s v="23"/>
    <x v="26"/>
    <s v="Övriga tjänster"/>
    <s v="2008"/>
    <x v="1"/>
    <n v="20.074067590159899"/>
    <n v="19.480382761603501"/>
    <n v="0.48231401257669898"/>
    <n v="0.33188343680771898"/>
    <n v="1.89280210741711"/>
    <n v="73.269977434579701"/>
    <n v="0.13781198111349999"/>
    <n v="3.4927799485485802"/>
    <n v="27.5548115266193"/>
    <n v="158.94127716441099"/>
    <n v="19.1908959468605"/>
    <n v="5.77103946529739"/>
    <n v="35.0577076564972"/>
    <n v="452.73725879464303"/>
    <n v="0"/>
    <n v="0"/>
    <n v="6.9773116880159902"/>
    <n v="263.83873053080703"/>
  </r>
  <r>
    <s v="23"/>
    <x v="26"/>
    <s v="Övriga tjänster"/>
    <s v="2008"/>
    <x v="2"/>
    <n v="19.986819623543401"/>
    <n v="19.392922307987501"/>
    <n v="0.50108046278926799"/>
    <n v="0.32825816496260402"/>
    <n v="1.9347015373626899"/>
    <n v="71.491071509698202"/>
    <n v="0.13947940101001"/>
    <n v="3.5997224086765902"/>
    <n v="27.975296392574801"/>
    <n v="162.88594534519899"/>
    <n v="18.428320279476001"/>
    <n v="5.55247215473252"/>
    <n v="33.651919641818701"/>
    <n v="452.73725879464303"/>
    <n v="0"/>
    <n v="0"/>
    <n v="7.2644245687279998"/>
    <n v="262.974775846559"/>
  </r>
  <r>
    <s v="23"/>
    <x v="26"/>
    <s v="Övriga tjänster"/>
    <s v="2008"/>
    <x v="3"/>
    <n v="19.139794186273999"/>
    <n v="18.551889386381902"/>
    <n v="0.53671427934652804"/>
    <n v="0.31818524930426201"/>
    <n v="1.81601607256673"/>
    <n v="70.846802201768099"/>
    <n v="0.158169461217542"/>
    <n v="3.19244265770114"/>
    <n v="25.463661817982899"/>
    <n v="145.454311431479"/>
    <n v="18.834483811603501"/>
    <n v="5.6589161824681202"/>
    <n v="34.412474240392697"/>
    <n v="452.73725879464303"/>
    <n v="0"/>
    <n v="0"/>
    <n v="7.8381459086990501"/>
    <n v="249.47456800402699"/>
  </r>
  <r>
    <s v="23"/>
    <x v="26"/>
    <s v="Övriga tjänster"/>
    <s v="2009"/>
    <x v="4"/>
    <n v="18.7444683431615"/>
    <n v="18.1138240001772"/>
    <n v="0.50850378626020598"/>
    <n v="0.31625305938875897"/>
    <n v="1.48442046419036"/>
    <n v="63.281672072868702"/>
    <n v="0.18686865018002799"/>
    <n v="2.7549899500928401"/>
    <n v="21.711083131913401"/>
    <n v="125.5001412396"/>
    <n v="18.721781868728002"/>
    <n v="5.4128823989698303"/>
    <n v="34.456132950587701"/>
    <n v="505.27350924898201"/>
    <n v="0"/>
    <n v="0"/>
    <n v="7.3013647174221203"/>
    <n v="242.20948553898899"/>
  </r>
  <r>
    <s v="23"/>
    <x v="26"/>
    <s v="Övriga tjänster"/>
    <s v="2009"/>
    <x v="5"/>
    <n v="20.710195968097"/>
    <n v="20.0659268440386"/>
    <n v="0.59454898430064196"/>
    <n v="0.348301668580003"/>
    <n v="1.6677025941328401"/>
    <n v="69.270111790525306"/>
    <n v="0.13948840145087901"/>
    <n v="3.2345777853892499"/>
    <n v="25.090549258716599"/>
    <n v="146.693309542723"/>
    <n v="20.172292244637799"/>
    <n v="5.8358006615198397"/>
    <n v="37.121492961252798"/>
    <n v="505.27350924898201"/>
    <n v="0"/>
    <n v="0"/>
    <n v="8.4648240684831304"/>
    <n v="272.48926743637799"/>
  </r>
  <r>
    <s v="23"/>
    <x v="26"/>
    <s v="Övriga tjänster"/>
    <s v="2009"/>
    <x v="6"/>
    <n v="21.042120214910199"/>
    <n v="20.395251177499102"/>
    <n v="0.57168131070801798"/>
    <n v="0.35221007952945399"/>
    <n v="1.72356632452651"/>
    <n v="69.693059576370601"/>
    <n v="0.14067677089106201"/>
    <n v="3.3563923373073199"/>
    <n v="25.822092708079399"/>
    <n v="151.72586605530901"/>
    <n v="20.125040317146201"/>
    <n v="5.82761531081269"/>
    <n v="37.028048492504801"/>
    <n v="505.27350924898201"/>
    <n v="0"/>
    <n v="0"/>
    <n v="8.2013244111070591"/>
    <n v="277.24978168706002"/>
  </r>
  <r>
    <s v="23"/>
    <x v="26"/>
    <s v="Övriga tjänster"/>
    <s v="2009"/>
    <x v="7"/>
    <n v="20.0238286261194"/>
    <n v="19.3846148805562"/>
    <n v="0.58762608296707997"/>
    <n v="0.34088470708100299"/>
    <n v="1.55734960491835"/>
    <n v="68.700872457257105"/>
    <n v="0.18567534341129899"/>
    <n v="2.88324606881261"/>
    <n v="22.883160032652601"/>
    <n v="131.43940486183001"/>
    <n v="20.519689117738199"/>
    <n v="5.9252638159273401"/>
    <n v="37.773851305905197"/>
    <n v="505.27350924898201"/>
    <n v="0"/>
    <n v="0"/>
    <n v="8.5132627042323392"/>
    <n v="259.59423235096602"/>
  </r>
  <r>
    <s v="23"/>
    <x v="26"/>
    <s v="Övriga tjänster"/>
    <s v="2010"/>
    <x v="8"/>
    <n v="22.2048131348533"/>
    <n v="21.508639350283602"/>
    <n v="0.74591461384004099"/>
    <n v="0.38571050472881002"/>
    <n v="1.40332052640436"/>
    <n v="75.982019793009997"/>
    <n v="0.23856858685023699"/>
    <n v="2.7431193923740498"/>
    <n v="21.389585922781901"/>
    <n v="125.936750687946"/>
    <n v="20.998265880621599"/>
    <n v="6.0391644347870601"/>
    <n v="38.651752405444498"/>
    <n v="554.667526077199"/>
    <n v="0"/>
    <n v="0"/>
    <n v="10.9875218640229"/>
    <n v="285.468800622527"/>
  </r>
  <r>
    <s v="23"/>
    <x v="26"/>
    <s v="Övriga tjänster"/>
    <s v="2010"/>
    <x v="9"/>
    <n v="23.898489853073201"/>
    <n v="23.1892717187716"/>
    <n v="0.81221672359060104"/>
    <n v="0.41632648239912901"/>
    <n v="1.57943179959582"/>
    <n v="81.759438283529207"/>
    <n v="0.13140141433527"/>
    <n v="3.1727670541984301"/>
    <n v="24.345170904824901"/>
    <n v="144.82304229258199"/>
    <n v="22.3506894942131"/>
    <n v="6.4266371516390501"/>
    <n v="41.143573539444802"/>
    <n v="554.667526077199"/>
    <n v="0"/>
    <n v="0"/>
    <n v="12.004202639500001"/>
    <n v="315.234842721512"/>
  </r>
  <r>
    <s v="23"/>
    <x v="26"/>
    <s v="Övriga tjänster"/>
    <s v="2010"/>
    <x v="10"/>
    <n v="24.572158245474899"/>
    <n v="23.858105636029201"/>
    <n v="0.83893000262120698"/>
    <n v="0.42530531187607901"/>
    <n v="1.6671134186209999"/>
    <n v="83.075981765510406"/>
    <n v="0.14125419253649801"/>
    <n v="3.3635457797175499"/>
    <n v="25.5319591821596"/>
    <n v="152.796157316663"/>
    <n v="22.5033085878799"/>
    <n v="6.4777017476738896"/>
    <n v="41.416005199337199"/>
    <n v="554.667526077199"/>
    <n v="0"/>
    <n v="0"/>
    <n v="12.4004859987605"/>
    <n v="324.65993582437"/>
  </r>
  <r>
    <s v="23"/>
    <x v="26"/>
    <s v="Övriga tjänster"/>
    <s v="2010"/>
    <x v="11"/>
    <n v="24.272495268970701"/>
    <n v="23.562392566028102"/>
    <n v="0.92635546877569397"/>
    <n v="0.428968201116947"/>
    <n v="1.49137869890826"/>
    <n v="85.134636933927496"/>
    <n v="0.23534155328064599"/>
    <n v="2.8965478477"/>
    <n v="22.904249803661799"/>
    <n v="133.62020981925099"/>
    <n v="23.8347129455165"/>
    <n v="6.8437427890281999"/>
    <n v="43.886246301997197"/>
    <n v="554.667526077199"/>
    <n v="0"/>
    <n v="0"/>
    <n v="13.7871168616575"/>
    <n v="314.74660207916202"/>
  </r>
  <r>
    <s v="23"/>
    <x v="26"/>
    <s v="Övriga tjänster"/>
    <s v="2011"/>
    <x v="12"/>
    <n v="20.107935346196999"/>
    <n v="19.456384697529199"/>
    <n v="0.88652463131340997"/>
    <n v="0.39855921920202603"/>
    <n v="1.19280214959068"/>
    <n v="76.461762662051399"/>
    <n v="0.11435216629134499"/>
    <n v="1.7443340074893201"/>
    <n v="14.5573117277525"/>
    <n v="89.115664425430893"/>
    <n v="23.6784412292808"/>
    <n v="6.41318161932075"/>
    <n v="44.203755534909902"/>
    <n v="512.533995390722"/>
    <n v="0"/>
    <n v="0"/>
    <n v="12.881462284600101"/>
    <n v="263.34228387236698"/>
  </r>
  <r>
    <s v="23"/>
    <x v="26"/>
    <s v="Övriga tjänster"/>
    <s v="2011"/>
    <x v="13"/>
    <n v="21.887464446011499"/>
    <n v="21.225900518425899"/>
    <n v="0.98207684137336504"/>
    <n v="0.42982231067287102"/>
    <n v="1.2545364238046799"/>
    <n v="82.588914777560305"/>
    <n v="9.5090480730283297E-2"/>
    <n v="2.0365600831800199"/>
    <n v="16.691059327260302"/>
    <n v="103.094463303388"/>
    <n v="25.4147191464054"/>
    <n v="6.8868274563718401"/>
    <n v="47.441061191371404"/>
    <n v="512.533995390722"/>
    <n v="0"/>
    <n v="0"/>
    <n v="14.206537515333499"/>
    <n v="290.73496791396502"/>
  </r>
  <r>
    <s v="23"/>
    <x v="26"/>
    <s v="Övriga tjänster"/>
    <s v="2011"/>
    <x v="14"/>
    <n v="22.019438108776299"/>
    <n v="21.356790279977599"/>
    <n v="1.0354072113945001"/>
    <n v="0.431057711693623"/>
    <n v="1.2815549931845001"/>
    <n v="82.685523158241296"/>
    <n v="9.9791537635774599E-2"/>
    <n v="2.07871716100354"/>
    <n v="16.939228273080602"/>
    <n v="104.86120651522"/>
    <n v="25.390467884737301"/>
    <n v="6.8829332033926303"/>
    <n v="47.392605040406103"/>
    <n v="512.533995390722"/>
    <n v="0"/>
    <n v="0"/>
    <n v="14.9230800333314"/>
    <n v="292.56501554563499"/>
  </r>
  <r>
    <s v="23"/>
    <x v="26"/>
    <s v="Övriga tjänster"/>
    <s v="2011"/>
    <x v="15"/>
    <n v="21.139285061194801"/>
    <n v="20.480947583570099"/>
    <n v="1.0577203501499599"/>
    <n v="0.42404377429080498"/>
    <n v="1.19399578738887"/>
    <n v="81.636805833681606"/>
    <n v="0.108124741147586"/>
    <n v="1.79983319685822"/>
    <n v="15.093327964887701"/>
    <n v="92.0339070781137"/>
    <n v="25.410349659819499"/>
    <n v="6.8773509793274599"/>
    <n v="47.4427876870296"/>
    <n v="512.533995390722"/>
    <n v="0"/>
    <n v="0"/>
    <n v="15.326701171527001"/>
    <n v="279.283516984887"/>
  </r>
  <r>
    <s v="23"/>
    <x v="26"/>
    <s v="Övriga tjänster"/>
    <s v="2012"/>
    <x v="16"/>
    <n v="22.013134398145102"/>
    <n v="21.2798586998939"/>
    <n v="1.21111632431622"/>
    <n v="0.530014287087339"/>
    <n v="0.97241846441739399"/>
    <n v="95.930690254423595"/>
    <n v="0.10702514380019"/>
    <n v="1.4731927357839201"/>
    <n v="10.330450740604601"/>
    <n v="74.165751944360593"/>
    <n v="24.664319569514301"/>
    <n v="6.6241692585254697"/>
    <n v="45.976663283467602"/>
    <n v="565.59419516933394"/>
    <n v="0"/>
    <n v="0"/>
    <n v="17.854538545035801"/>
    <n v="291.23812654072202"/>
  </r>
  <r>
    <s v="23"/>
    <x v="26"/>
    <s v="Övriga tjänster"/>
    <s v="2012"/>
    <x v="17"/>
    <n v="22.910161359559901"/>
    <n v="22.170543826851201"/>
    <n v="1.6519089746323701"/>
    <n v="0.548042945504294"/>
    <n v="1.02828417788175"/>
    <n v="99.018769367330407"/>
    <n v="9.0223392843748307E-2"/>
    <n v="1.6407680719873301"/>
    <n v="11.2857010402212"/>
    <n v="81.707524378286195"/>
    <n v="25.347602134464999"/>
    <n v="6.8121540948951598"/>
    <n v="47.245065779153897"/>
    <n v="565.59419516933394"/>
    <n v="0"/>
    <n v="0"/>
    <n v="23.8184997111196"/>
    <n v="305.02028599551898"/>
  </r>
  <r>
    <s v="23"/>
    <x v="26"/>
    <s v="Övriga tjänster"/>
    <s v="2012"/>
    <x v="18"/>
    <n v="23.057610280244599"/>
    <n v="22.317398513310302"/>
    <n v="1.87440080022297"/>
    <n v="0.54843231566537898"/>
    <n v="1.0458217183437899"/>
    <n v="98.901157736269695"/>
    <n v="0.10136534891677999"/>
    <n v="1.6963155820312401"/>
    <n v="11.580298351081099"/>
    <n v="84.124224273626396"/>
    <n v="25.2523291965441"/>
    <n v="6.7905928838538996"/>
    <n v="47.0627026966241"/>
    <n v="565.59419516933394"/>
    <n v="0"/>
    <n v="0"/>
    <n v="26.845916065776301"/>
    <n v="306.50990431096102"/>
  </r>
  <r>
    <s v="23"/>
    <x v="26"/>
    <s v="Övriga tjänster"/>
    <s v="2012"/>
    <x v="19"/>
    <n v="22.839002596941899"/>
    <n v="22.0991126653057"/>
    <n v="1.93949806783252"/>
    <n v="0.55321668290668302"/>
    <n v="0.98904698202021202"/>
    <n v="100.13605625456501"/>
    <n v="0.116244274441842"/>
    <n v="1.48918373976614"/>
    <n v="10.5828056092846"/>
    <n v="75.6439086134598"/>
    <n v="25.7988350169455"/>
    <n v="6.9259225937681803"/>
    <n v="48.094996090659698"/>
    <n v="565.59419516933394"/>
    <n v="0"/>
    <n v="0"/>
    <n v="27.858299413408801"/>
    <n v="302.06828501924502"/>
  </r>
  <r>
    <s v="23"/>
    <x v="26"/>
    <s v="Övriga tjänster"/>
    <s v="2013"/>
    <x v="20"/>
    <n v="20.401200267004601"/>
    <n v="19.674842200993499"/>
    <n v="1.56773372485701"/>
    <n v="0.53200071689434902"/>
    <n v="0.79170322154037698"/>
    <n v="93.079214783622405"/>
    <n v="8.4361501877978001E-2"/>
    <n v="1.0725215057713899"/>
    <n v="8.3606933450116205"/>
    <n v="61.607171348698898"/>
    <n v="28.654441859008799"/>
    <n v="7.1988892930570803"/>
    <n v="54.2009205044032"/>
    <n v="563.21018583101795"/>
    <n v="0"/>
    <n v="0"/>
    <n v="21.990935943105502"/>
    <n v="268.570288674202"/>
  </r>
  <r>
    <s v="23"/>
    <x v="26"/>
    <s v="Övriga tjänster"/>
    <s v="2013"/>
    <x v="21"/>
    <n v="22.128867414138899"/>
    <n v="21.388180003378"/>
    <n v="1.8647635380419401"/>
    <n v="0.57586483154398904"/>
    <n v="0.88832302038261302"/>
    <n v="100.668062371264"/>
    <n v="6.8550391287370893E-2"/>
    <n v="1.2412143818064001"/>
    <n v="9.4997687003030205"/>
    <n v="70.580853078430295"/>
    <n v="30.910465151687799"/>
    <n v="7.7691177911601903"/>
    <n v="58.464152772095098"/>
    <n v="563.21018583101795"/>
    <n v="0"/>
    <n v="0"/>
    <n v="26.0699659737048"/>
    <n v="293.89955305949098"/>
  </r>
  <r>
    <s v="23"/>
    <x v="26"/>
    <s v="Övriga tjänster"/>
    <s v="2013"/>
    <x v="22"/>
    <n v="22.275507666884302"/>
    <n v="21.534036152826999"/>
    <n v="2.0163891170460202"/>
    <n v="0.57652629910615805"/>
    <n v="0.91006639154333502"/>
    <n v="100.698999771803"/>
    <n v="7.20603463689065E-2"/>
    <n v="1.29310359674076"/>
    <n v="9.7902863313535509"/>
    <n v="73.080310712988606"/>
    <n v="30.855040479374701"/>
    <n v="7.7591392976840599"/>
    <n v="58.3546066451946"/>
    <n v="563.21018583101795"/>
    <n v="0"/>
    <n v="0"/>
    <n v="28.112668977814199"/>
    <n v="295.97972380653999"/>
  </r>
  <r>
    <s v="23"/>
    <x v="26"/>
    <s v="Övriga tjänster"/>
    <s v="2013"/>
    <x v="23"/>
    <n v="21.4026147164892"/>
    <n v="20.667333446784301"/>
    <n v="2.0549128513067099"/>
    <n v="0.56225053224414301"/>
    <n v="0.82409617247256595"/>
    <n v="98.390901863454204"/>
    <n v="7.7558176187770098E-2"/>
    <n v="1.11304478036092"/>
    <n v="8.7474984379114495"/>
    <n v="64.293119232755103"/>
    <n v="30.331415613255"/>
    <n v="7.6171750669036804"/>
    <n v="57.376579293369304"/>
    <n v="563.21018583101795"/>
    <n v="0"/>
    <n v="0"/>
    <n v="28.7021846377705"/>
    <n v="283.256898632272"/>
  </r>
  <r>
    <s v="23"/>
    <x v="26"/>
    <s v="Övriga tjänster"/>
    <s v="2014"/>
    <x v="24"/>
    <n v="19.229202146480599"/>
    <n v="18.539344298193299"/>
    <n v="2.3542756661894599"/>
    <n v="0.55669399381124796"/>
    <n v="0.73664663917214801"/>
    <n v="91.795402869330402"/>
    <n v="9.1599942019704797E-2"/>
    <n v="0.83627611603775598"/>
    <n v="6.9793235991173104"/>
    <n v="53.690835882822398"/>
    <n v="25.698907981803"/>
    <n v="6.4140532780972404"/>
    <n v="48.539300146238197"/>
    <n v="521.707834030512"/>
    <n v="0"/>
    <n v="0"/>
    <n v="32.506683452742202"/>
    <n v="250.989438108093"/>
  </r>
  <r>
    <s v="23"/>
    <x v="26"/>
    <s v="Övriga tjänster"/>
    <s v="2014"/>
    <x v="25"/>
    <n v="20.951338850114499"/>
    <n v="20.2459039949238"/>
    <n v="2.8086285026084901"/>
    <n v="0.60664635146290802"/>
    <n v="0.82020492937436096"/>
    <n v="100.04267060744399"/>
    <n v="6.8091532562934598E-2"/>
    <n v="0.98179638551781101"/>
    <n v="8.0283546351472399"/>
    <n v="62.2800888679214"/>
    <n v="27.960418070497401"/>
    <n v="6.9808921959586199"/>
    <n v="52.807947417892699"/>
    <n v="521.707834030512"/>
    <n v="0"/>
    <n v="0"/>
    <n v="38.714222773461501"/>
    <n v="277.01368498216698"/>
  </r>
  <r>
    <s v="23"/>
    <x v="26"/>
    <s v="Övriga tjänster"/>
    <s v="2014"/>
    <x v="26"/>
    <n v="21.049865636529699"/>
    <n v="20.344027371498701"/>
    <n v="2.90715496832498"/>
    <n v="0.60610460493057505"/>
    <n v="0.83973966763727603"/>
    <n v="99.881846915749904"/>
    <n v="7.8546647060648594E-2"/>
    <n v="1.0160059169714899"/>
    <n v="8.2092879100305094"/>
    <n v="63.933439070796503"/>
    <n v="27.871587114255199"/>
    <n v="6.9627166396944"/>
    <n v="52.635416453856699"/>
    <n v="521.707834030512"/>
    <n v="0"/>
    <n v="0"/>
    <n v="40.043177924519"/>
    <n v="278.06429253922101"/>
  </r>
  <r>
    <s v="23"/>
    <x v="26"/>
    <s v="Övriga tjänster"/>
    <s v="2014"/>
    <x v="27"/>
    <n v="20.8174673445397"/>
    <n v="20.112189429915698"/>
    <n v="2.7657824332445902"/>
    <n v="0.610114404873352"/>
    <n v="0.78177726078993104"/>
    <n v="100.639513913494"/>
    <n v="8.2617272514623599E-2"/>
    <n v="0.88656090405517096"/>
    <n v="7.5087710341606497"/>
    <n v="57.524247960719499"/>
    <n v="28.232795862717801"/>
    <n v="7.0417968310065904"/>
    <n v="53.330795230668599"/>
    <n v="521.707834030512"/>
    <n v="0"/>
    <n v="0"/>
    <n v="38.1476346100077"/>
    <n v="274.179721945989"/>
  </r>
  <r>
    <s v="23"/>
    <x v="26"/>
    <s v="Övriga tjänster"/>
    <s v="2015"/>
    <x v="28"/>
    <n v="20.3847722136809"/>
    <n v="19.719403251439601"/>
    <n v="2.8584154423624901"/>
    <n v="0.65560046253795701"/>
    <n v="0.77368651793000998"/>
    <n v="97.433507728905298"/>
    <n v="7.7584008175831595E-2"/>
    <n v="0.81331209515728697"/>
    <n v="6.6389659190885597"/>
    <n v="53.929435790661501"/>
    <n v="26.671930742437802"/>
    <n v="6.5373592139760204"/>
    <n v="50.522438846203102"/>
    <n v="469.97161716669899"/>
    <n v="0"/>
    <n v="0"/>
    <n v="39.705451634811197"/>
    <n v="268.168109190932"/>
  </r>
  <r>
    <s v="23"/>
    <x v="26"/>
    <s v="Övriga tjänster"/>
    <s v="2015"/>
    <x v="29"/>
    <n v="21.779644686068899"/>
    <n v="21.101652379610002"/>
    <n v="3.6498950797005199"/>
    <n v="0.69508508384947099"/>
    <n v="0.85082650257409298"/>
    <n v="103.313078799913"/>
    <n v="7.2879497119330394E-2"/>
    <n v="0.94213198937789699"/>
    <n v="7.4968325335483099"/>
    <n v="61.410546535437597"/>
    <n v="28.203351832354802"/>
    <n v="6.9180306977527701"/>
    <n v="53.416980474420903"/>
    <n v="469.97161716669899"/>
    <n v="0"/>
    <n v="0"/>
    <n v="50.572461325059898"/>
    <n v="288.40381021539798"/>
  </r>
  <r>
    <s v="23"/>
    <x v="26"/>
    <s v="Övriga tjänster"/>
    <s v="2015"/>
    <x v="30"/>
    <n v="21.7137970855227"/>
    <n v="21.037649619731098"/>
    <n v="4.2898021154296897"/>
    <n v="0.68646399956989401"/>
    <n v="0.866531740674921"/>
    <n v="101.999797351705"/>
    <n v="7.9386944183922906E-2"/>
    <n v="0.988680884633938"/>
    <n v="7.7401352104174501"/>
    <n v="63.735703024587899"/>
    <n v="27.777102079047101"/>
    <n v="6.8187072302241898"/>
    <n v="52.603447854667799"/>
    <n v="469.97161716669899"/>
    <n v="0"/>
    <n v="0"/>
    <n v="59.357849763524399"/>
    <n v="287.57514910162803"/>
  </r>
  <r>
    <s v="23"/>
    <x v="26"/>
    <s v="Övriga tjänster"/>
    <s v="2015"/>
    <x v="31"/>
    <n v="21.651066838024001"/>
    <n v="20.973166999961801"/>
    <n v="3.8636215790802102"/>
    <n v="0.69709198573620301"/>
    <n v="0.82853016697850401"/>
    <n v="103.580427362644"/>
    <n v="8.31104184848937E-2"/>
    <n v="0.88048754901873005"/>
    <n v="7.1472039823200699"/>
    <n v="58.160500922522203"/>
    <n v="28.344426001353799"/>
    <n v="6.9484489060869201"/>
    <n v="53.6891375179816"/>
    <n v="469.97161716669899"/>
    <n v="0"/>
    <n v="0"/>
    <n v="53.501898898764701"/>
    <n v="285.94615263288199"/>
  </r>
  <r>
    <s v="23"/>
    <x v="26"/>
    <s v="Övriga tjänster"/>
    <s v="2016"/>
    <x v="32"/>
    <n v="19.469184710215"/>
    <n v="18.820809507518799"/>
    <n v="4.6632199168559199"/>
    <n v="0.7336232455817"/>
    <n v="0.92005104979156005"/>
    <n v="93.479181910803106"/>
    <n v="0.100421765287427"/>
    <n v="0.88224281584933695"/>
    <n v="6.9513051154324197"/>
    <n v="58.799241540736602"/>
    <n v="26.5419740890264"/>
    <n v="6.3990570334014603"/>
    <n v="50.408437769205001"/>
    <n v="428.20361322291802"/>
    <n v="0"/>
    <n v="0"/>
    <n v="64.988271900487405"/>
    <n v="255.69237376787299"/>
  </r>
  <r>
    <s v="23"/>
    <x v="26"/>
    <s v="Övriga tjänster"/>
    <s v="2016"/>
    <x v="33"/>
    <n v="21.402941573947501"/>
    <n v="20.7320644121206"/>
    <n v="5.2917650309294402"/>
    <n v="0.80799175384363997"/>
    <n v="1.0198476369793601"/>
    <n v="102.98229891103099"/>
    <n v="9.0770290233961506E-2"/>
    <n v="1.00201574500141"/>
    <n v="7.9084262443897204"/>
    <n v="66.765920250131003"/>
    <n v="29.221839278074398"/>
    <n v="7.0457644958272798"/>
    <n v="55.497309703045403"/>
    <n v="428.20361322291802"/>
    <n v="0"/>
    <n v="0"/>
    <n v="73.712749344779297"/>
    <n v="283.69457519758299"/>
  </r>
  <r>
    <s v="23"/>
    <x v="26"/>
    <s v="Övriga tjänster"/>
    <s v="2016"/>
    <x v="34"/>
    <n v="21.889076629956499"/>
    <n v="21.212928735027798"/>
    <n v="5.1640305805442797"/>
    <n v="0.82575456917565904"/>
    <n v="1.0399757455060601"/>
    <n v="105.24181436579001"/>
    <n v="9.5285399228255005E-2"/>
    <n v="1.0292285409704101"/>
    <n v="8.1752800569094006"/>
    <n v="68.727537736546395"/>
    <n v="29.8535930664689"/>
    <n v="7.1983839795185904"/>
    <n v="56.696764173782299"/>
    <n v="428.20361322291802"/>
    <n v="0"/>
    <n v="0"/>
    <n v="71.946230617926702"/>
    <n v="290.32748455816198"/>
  </r>
  <r>
    <s v="23"/>
    <x v="26"/>
    <s v="Övriga tjänster"/>
    <s v="2016"/>
    <x v="35"/>
    <n v="21.5868498117832"/>
    <n v="20.911871853083898"/>
    <n v="5.6386792233057799"/>
    <n v="0.82777053971224601"/>
    <n v="0.97911258759306696"/>
    <n v="105.42293086018999"/>
    <n v="0.102076398756348"/>
    <n v="0.91668139754225497"/>
    <n v="7.46906008888919"/>
    <n v="62.198722376025898"/>
    <n v="30.032384996345801"/>
    <n v="7.2305945703535803"/>
    <n v="57.049255390820399"/>
    <n v="428.20361322291802"/>
    <n v="0"/>
    <n v="0"/>
    <n v="78.5617298043191"/>
    <n v="284.65136556499101"/>
  </r>
  <r>
    <s v="23"/>
    <x v="26"/>
    <s v="Övriga tjänster"/>
    <s v="2017"/>
    <x v="36"/>
    <n v="20.277954094419201"/>
    <n v="19.669756717840698"/>
    <n v="5.2772804941662601"/>
    <n v="0.80093235327924805"/>
    <n v="0.98671794818020397"/>
    <n v="89.995140042424694"/>
    <n v="8.1722410154986103E-2"/>
    <n v="1.1216498428917001"/>
    <n v="7.6789035119056601"/>
    <n v="63.554785100460897"/>
    <n v="27.9233308955009"/>
    <n v="6.5673899297407701"/>
    <n v="53.234659435596903"/>
    <n v="368.322200410493"/>
    <n v="0"/>
    <n v="0"/>
    <n v="73.740721713386407"/>
    <n v="267.164777800362"/>
  </r>
  <r>
    <s v="23"/>
    <x v="26"/>
    <s v="Övriga tjänster"/>
    <s v="2017"/>
    <x v="37"/>
    <n v="22.320936483705498"/>
    <n v="21.6898072175495"/>
    <n v="5.7105710248394601"/>
    <n v="0.87571310620799903"/>
    <n v="1.0979675928730199"/>
    <n v="98.485146658207896"/>
    <n v="6.8402428610874394E-2"/>
    <n v="1.2889177796398601"/>
    <n v="8.8191054196700307"/>
    <n v="72.798909238383104"/>
    <n v="30.490660018104599"/>
    <n v="7.1725274779431896"/>
    <n v="58.1275873556608"/>
    <n v="368.322200410493"/>
    <n v="0"/>
    <n v="0"/>
    <n v="79.7440385962812"/>
    <n v="296.57940458709498"/>
  </r>
  <r>
    <s v="23"/>
    <x v="26"/>
    <s v="Övriga tjänster"/>
    <s v="2017"/>
    <x v="38"/>
    <n v="22.433924279984499"/>
    <n v="21.803296273996601"/>
    <n v="5.9022328844224097"/>
    <n v="0.87303690721988902"/>
    <n v="1.10539375586138"/>
    <n v="98.229422382671601"/>
    <n v="7.2202339244464703E-2"/>
    <n v="1.3201485751962501"/>
    <n v="9.0374124216571499"/>
    <n v="74.406438124104099"/>
    <n v="30.358759468936899"/>
    <n v="7.1437361992697204"/>
    <n v="57.873471620284398"/>
    <n v="368.322200410493"/>
    <n v="0"/>
    <n v="0"/>
    <n v="82.397722034705595"/>
    <n v="298.07361540835302"/>
  </r>
  <r>
    <s v="23"/>
    <x v="26"/>
    <s v="Övriga tjänster"/>
    <s v="2017"/>
    <x v="39"/>
    <n v="21.5718880520025"/>
    <n v="20.947588007995499"/>
    <n v="6.4716242831089597"/>
    <n v="0.85713433782867599"/>
    <n v="1.02990157399461"/>
    <n v="96.257659482843195"/>
    <n v="7.8884445838944106E-2"/>
    <n v="1.17176536344862"/>
    <n v="8.1852066435802602"/>
    <n v="66.623388911240099"/>
    <n v="29.904688097668"/>
    <n v="7.0288636255161601"/>
    <n v="57.017402822655399"/>
    <n v="368.322200410493"/>
    <n v="0"/>
    <n v="0"/>
    <n v="90.347084731359104"/>
    <n v="285.39119820021398"/>
  </r>
  <r>
    <s v="23"/>
    <x v="26"/>
    <s v="Övriga tjänster"/>
    <s v="2018"/>
    <x v="40"/>
    <n v="18.445567236970099"/>
    <n v="17.916848428355099"/>
    <n v="5.1171824304456202"/>
    <n v="0.80304833670183995"/>
    <n v="0.92809272791751896"/>
    <n v="78.791129677745204"/>
    <n v="9.5762639852107298E-2"/>
    <n v="1.07848097132034"/>
    <n v="7.0922984241312399"/>
    <n v="58.774255118351597"/>
    <n v="26.019997806830201"/>
    <n v="6.0288706822071303"/>
    <n v="49.726673994435501"/>
    <n v="289.92440300731897"/>
    <n v="0"/>
    <n v="0"/>
    <n v="71.148872331079602"/>
    <n v="243.23905778712401"/>
  </r>
  <r>
    <s v="23"/>
    <x v="26"/>
    <s v="Övriga tjänster"/>
    <s v="2018"/>
    <x v="41"/>
    <n v="20.852683496426099"/>
    <n v="20.292448787048698"/>
    <n v="6.2559080965852001"/>
    <n v="0.90798975189615705"/>
    <n v="1.0604650756287599"/>
    <n v="89.129033061351805"/>
    <n v="8.6051438416218803E-2"/>
    <n v="1.2531828376776699"/>
    <n v="8.2229699876137996"/>
    <n v="68.289648629601103"/>
    <n v="29.413320315746802"/>
    <n v="6.8146141590982596"/>
    <n v="56.212212369679499"/>
    <n v="289.92440300731897"/>
    <n v="0"/>
    <n v="0"/>
    <n v="86.886252075280396"/>
    <n v="277.64600926915602"/>
  </r>
  <r>
    <s v="23"/>
    <x v="26"/>
    <s v="Övriga tjänster"/>
    <s v="2018"/>
    <x v="42"/>
    <n v="21.202040840576199"/>
    <n v="20.640459383071502"/>
    <n v="5.79625076870248"/>
    <n v="0.90985654768609103"/>
    <n v="1.0908953343041601"/>
    <n v="89.431149503709605"/>
    <n v="9.0900538452461294E-2"/>
    <n v="1.3220346166718799"/>
    <n v="8.5999580250394203"/>
    <n v="71.906251214939402"/>
    <n v="29.419536813572499"/>
    <n v="6.8207586290227198"/>
    <n v="56.2185008954065"/>
    <n v="289.92440300731897"/>
    <n v="0"/>
    <n v="0"/>
    <n v="80.516595679716403"/>
    <n v="282.439040571627"/>
  </r>
  <r>
    <s v="23"/>
    <x v="26"/>
    <s v="Övriga tjänster"/>
    <s v="2018"/>
    <x v="43"/>
    <n v="19.9621654998463"/>
    <n v="19.412798269113701"/>
    <n v="6.0322172349816299"/>
    <n v="0.87263524358047695"/>
    <n v="1.0069460063036"/>
    <n v="85.601648166870206"/>
    <n v="9.5798299644477294E-2"/>
    <n v="1.1723953191993399"/>
    <n v="7.7224628844043597"/>
    <n v="63.923578430951899"/>
    <n v="28.2811597834019"/>
    <n v="6.5516706467289696"/>
    <n v="54.049289205925099"/>
    <n v="289.92440300731897"/>
    <n v="0"/>
    <n v="0"/>
    <n v="83.811892609525401"/>
    <n v="264.57934834098899"/>
  </r>
  <r>
    <s v="23"/>
    <x v="26"/>
    <s v="Övriga tjänster"/>
    <s v="2019"/>
    <x v="44"/>
    <n v="18.084571242194201"/>
    <n v="17.626963902035801"/>
    <n v="4.5409287418142599"/>
    <n v="0.76245713167831397"/>
    <n v="0.89498624410563499"/>
    <n v="65.360394662421498"/>
    <n v="6.91521913541496E-2"/>
    <n v="1.15438591916183"/>
    <n v="7.4790558269811802"/>
    <n v="60.383020240102702"/>
    <n v="23.636612602442899"/>
    <n v="5.4342986690380597"/>
    <n v="45.213490132914899"/>
    <n v="230.49658542868801"/>
    <n v="0"/>
    <n v="0"/>
    <n v="63.299582689388501"/>
    <n v="239.70677453171001"/>
  </r>
  <r>
    <s v="23"/>
    <x v="26"/>
    <s v="Övriga tjänster"/>
    <s v="2019"/>
    <x v="45"/>
    <n v="20.501450433578"/>
    <n v="20.013744887355799"/>
    <n v="5.5423848588431603"/>
    <n v="0.86251872353883396"/>
    <n v="1.0229106805611901"/>
    <n v="73.973207680684197"/>
    <n v="6.3740185021957302E-2"/>
    <n v="1.3418454472699"/>
    <n v="8.6779270523758107"/>
    <n v="70.299937076642493"/>
    <n v="26.719624994379"/>
    <n v="6.1430577576933096"/>
    <n v="51.110916297314503"/>
    <n v="230.49658542868801"/>
    <n v="0"/>
    <n v="0"/>
    <n v="77.1405203904595"/>
    <n v="274.101553497694"/>
  </r>
  <r>
    <s v="23"/>
    <x v="26"/>
    <s v="Övriga tjänster"/>
    <s v="2019"/>
    <x v="46"/>
    <n v="20.903179157279801"/>
    <n v="20.4140311550616"/>
    <n v="5.1314351861882503"/>
    <n v="0.86467155844392196"/>
    <n v="1.0540519214939199"/>
    <n v="74.301226870290407"/>
    <n v="6.7548589721805802E-2"/>
    <n v="1.4172274769803599"/>
    <n v="9.0830642827429493"/>
    <n v="74.280708909575907"/>
    <n v="26.7254450484632"/>
    <n v="6.1488097982971404"/>
    <n v="51.116804364879101"/>
    <n v="230.49658542868801"/>
    <n v="0"/>
    <n v="0"/>
    <n v="71.418921452483303"/>
    <n v="279.69409869294401"/>
  </r>
  <r>
    <s v="23"/>
    <x v="26"/>
    <s v="Övriga tjänster"/>
    <s v="2019"/>
    <x v="47"/>
    <n v="19.5817646662607"/>
    <n v="19.104519440418802"/>
    <n v="5.3366736917638598"/>
    <n v="0.82859382684924698"/>
    <n v="0.97040272493414104"/>
    <n v="71.006444155483905"/>
    <n v="6.9651345545632501E-2"/>
    <n v="1.25451284897023"/>
    <n v="8.1446405546871894"/>
    <n v="65.675231924000201"/>
    <n v="25.690703136530502"/>
    <n v="5.9055763387652096"/>
    <n v="49.143833844151402"/>
    <n v="230.49658542868801"/>
    <n v="0"/>
    <n v="0"/>
    <n v="74.276392701377404"/>
    <n v="260.77244544394898"/>
  </r>
  <r>
    <s v="23"/>
    <x v="26"/>
    <s v="Övriga tjänster"/>
    <s v="2020"/>
    <x v="48"/>
    <n v="17.947249629350502"/>
    <n v="17.541354079321199"/>
    <n v="4.7565770788046304"/>
    <n v="0.71100133906197605"/>
    <n v="1.0020749782967699"/>
    <n v="56.096217793273397"/>
    <n v="7.07433686234792E-2"/>
    <n v="1.4008928274900501"/>
    <n v="9.7340465177819002"/>
    <n v="74.764440539661805"/>
    <n v="22.820382205499101"/>
    <n v="5.1816959650189496"/>
    <n v="43.738465541590998"/>
    <n v="189.42209578552999"/>
    <n v="0"/>
    <n v="0"/>
    <n v="66.5096359587981"/>
    <n v="238.74706852282901"/>
  </r>
  <r>
    <s v="23"/>
    <x v="26"/>
    <s v="Övriga tjänster"/>
    <s v="2020"/>
    <x v="49"/>
    <n v="18.2328279755864"/>
    <n v="17.826661495731301"/>
    <n v="4.7122520206688199"/>
    <n v="0.71055268363817903"/>
    <n v="1.0159972466237699"/>
    <n v="56.183893047675198"/>
    <n v="6.0883138046193698E-2"/>
    <n v="1.4581773262816899"/>
    <n v="10.131445156994101"/>
    <n v="78.343521940116901"/>
    <n v="22.7589049173374"/>
    <n v="5.1691355875793699"/>
    <n v="43.618966773171799"/>
    <n v="189.42209578552999"/>
    <n v="0"/>
    <n v="0"/>
    <n v="65.897415393879001"/>
    <n v="243.94367503135101"/>
  </r>
  <r>
    <s v="23"/>
    <x v="26"/>
    <s v="Övriga tjänster"/>
    <s v="2020"/>
    <x v="50"/>
    <n v="19.8877832113054"/>
    <n v="19.4677412204381"/>
    <n v="4.6680035496134202"/>
    <n v="0.75258846326097995"/>
    <n v="1.11371258277122"/>
    <n v="59.768970760231397"/>
    <n v="6.7288233070020201E-2"/>
    <n v="1.6493120075954999"/>
    <n v="11.372554084893601"/>
    <n v="89.121551177456396"/>
    <n v="24.011512354087198"/>
    <n v="5.4595180599664701"/>
    <n v="46.012680315604598"/>
    <n v="189.42209578552999"/>
    <n v="0"/>
    <n v="0"/>
    <n v="65.253951345333505"/>
    <n v="266.72678190171501"/>
  </r>
  <r>
    <s v="23"/>
    <x v="26"/>
    <s v="Övriga tjänster"/>
    <s v="2020"/>
    <x v="51"/>
    <n v="18.7182331198015"/>
    <n v="18.298099000105001"/>
    <n v="3.7966799826853199"/>
    <n v="0.76361301284590699"/>
    <n v="1.0126634109599799"/>
    <n v="59.969542375414299"/>
    <n v="6.8953788120739198E-2"/>
    <n v="1.3904274956090901"/>
    <n v="9.9395711342761892"/>
    <n v="74.383013474535502"/>
    <n v="24.602809818688701"/>
    <n v="5.5772361901665501"/>
    <n v="47.165644454597398"/>
    <n v="189.42209578552999"/>
    <n v="0"/>
    <n v="0"/>
    <n v="53.283267317890598"/>
    <n v="249.75733825944801"/>
  </r>
  <r>
    <s v="23"/>
    <x v="26"/>
    <s v="Övriga tjänster"/>
    <s v="2021"/>
    <x v="52"/>
    <n v="22.474406039600101"/>
    <n v="22.016494332596501"/>
    <n v="5.0894188175813202"/>
    <n v="0.82073861688074301"/>
    <n v="1.2037864642299601"/>
    <n v="61.749355128017299"/>
    <n v="8.1876723455174202E-2"/>
    <n v="1.91630104849453"/>
    <n v="13.2145740170865"/>
    <n v="92.822633931931804"/>
    <n v="27.950830924392001"/>
    <n v="6.2338428570679998"/>
    <n v="53.690301422601003"/>
    <n v="206.70995253172501"/>
    <n v="0"/>
    <n v="0"/>
    <n v="71.540957285790796"/>
    <n v="300.48823913252301"/>
  </r>
  <r>
    <s v="23"/>
    <x v="26"/>
    <s v="Övriga tjänster"/>
    <s v="2021"/>
    <x v="53"/>
    <n v="26.373321115171201"/>
    <n v="25.8760004413442"/>
    <n v="5.1635485962846301"/>
    <n v="0.94671520310493995"/>
    <n v="1.4189711597308901"/>
    <n v="71.418250145041597"/>
    <n v="8.0786295964942897E-2"/>
    <n v="2.30964443227841"/>
    <n v="15.8068953019452"/>
    <n v="112.341742439603"/>
    <n v="32.159197395969102"/>
    <n v="7.1749851065009702"/>
    <n v="61.771047658463097"/>
    <n v="206.70995253172501"/>
    <n v="0"/>
    <n v="0"/>
    <n v="72.532326122565294"/>
    <n v="355.235384384692"/>
  </r>
  <r>
    <s v="23"/>
    <x v="26"/>
    <s v="Övriga tjänster"/>
    <s v="2021"/>
    <x v="54"/>
    <n v="27.363694480187899"/>
    <n v="26.869250641417899"/>
    <n v="5.96579992370323"/>
    <n v="0.92873225990018604"/>
    <n v="1.48642276302472"/>
    <n v="70.663205753755307"/>
    <n v="8.6355404388057305E-2"/>
    <n v="2.5234281755347299"/>
    <n v="16.874888598445001"/>
    <n v="123.412586766518"/>
    <n v="31.3025421816461"/>
    <n v="6.9967552085955704"/>
    <n v="60.110285317135002"/>
    <n v="206.70995253172501"/>
    <n v="0"/>
    <n v="0"/>
    <n v="83.622165619719794"/>
    <n v="369.04135984433299"/>
  </r>
  <r>
    <s v="23"/>
    <x v="26"/>
    <s v="Övriga tjänster"/>
    <s v="2021"/>
    <x v="55"/>
    <n v="24.603938570549101"/>
    <n v="24.125187683471601"/>
    <n v="5.9503669129995203"/>
    <n v="0.88715486116843401"/>
    <n v="1.3194605834342701"/>
    <n v="66.871363559823607"/>
    <n v="8.4358451291870806E-2"/>
    <n v="2.1334551195859501"/>
    <n v="14.6432989886253"/>
    <n v="103.658628793538"/>
    <n v="30.156840890015399"/>
    <n v="6.7278294370470899"/>
    <n v="57.9254348524479"/>
    <n v="206.70995253172501"/>
    <n v="0"/>
    <n v="0"/>
    <n v="83.444963891982994"/>
    <n v="330.26397479201898"/>
  </r>
  <r>
    <s v="23"/>
    <x v="26"/>
    <s v="Övriga tjänster"/>
    <s v="2022"/>
    <x v="56"/>
    <n v="21.6154149112777"/>
    <n v="21.1791118097774"/>
    <n v="5.55923283637284"/>
    <n v="0.771750684639122"/>
    <n v="1.16107607152467"/>
    <n v="58.128103761660803"/>
    <n v="8.1523403550798207E-2"/>
    <n v="1.88890959003601"/>
    <n v="12.892885332425999"/>
    <n v="91.809201576544993"/>
    <n v="26.132567931886399"/>
    <n v="5.83283046536366"/>
    <n v="50.192272620246897"/>
    <n v="206.70995253172501"/>
    <n v="0"/>
    <n v="0"/>
    <n v="78.073256128756199"/>
    <n v="289.34337818348098"/>
  </r>
  <r>
    <s v="23"/>
    <x v="26"/>
    <s v="Övriga tjänster"/>
    <s v="2022"/>
    <x v="57"/>
    <n v="23.058316961461699"/>
    <n v="22.618465856898101"/>
    <n v="6.5001138031222396"/>
    <n v="0.77347784877173098"/>
    <n v="1.27144409181725"/>
    <n v="58.884114357584501"/>
    <n v="7.5148681287276795E-2"/>
    <n v="2.1595208062754501"/>
    <n v="14.2684650546864"/>
    <n v="105.36318203652"/>
    <n v="25.978011105908401"/>
    <n v="5.8109756138688597"/>
    <n v="49.880412763584197"/>
    <n v="206.70995253172501"/>
    <n v="0"/>
    <n v="0"/>
    <n v="91.105528219948894"/>
    <n v="310.404261718719"/>
  </r>
  <r>
    <s v="23"/>
    <x v="26"/>
    <s v="Övriga tjänster"/>
    <s v="2022"/>
    <x v="58"/>
    <n v="23.819587505545499"/>
    <n v="23.377259887342198"/>
    <n v="6.59689289765761"/>
    <n v="0.77824061663907196"/>
    <n v="1.3148148116285201"/>
    <n v="59.484062860080101"/>
    <n v="7.9775809290955402E-2"/>
    <n v="2.2775739926702601"/>
    <n v="14.931457750911299"/>
    <n v="111.467851518476"/>
    <n v="26.031337952876498"/>
    <n v="5.8280552237737799"/>
    <n v="49.976691164425297"/>
    <n v="206.70995253172501"/>
    <n v="0"/>
    <n v="0"/>
    <n v="92.369726023292799"/>
    <n v="320.93711879351798"/>
  </r>
  <r>
    <s v="23"/>
    <x v="26"/>
    <s v="Övriga tjänster"/>
    <s v="2022"/>
    <x v="59"/>
    <n v="22.776684999613401"/>
    <n v="22.3325676530518"/>
    <n v="6.0103404349172296"/>
    <n v="0.79239825556361698"/>
    <n v="1.2447417417512201"/>
    <n v="59.949204165798299"/>
    <n v="8.2176191173277804E-2"/>
    <n v="2.0592203330313401"/>
    <n v="13.815047598461801"/>
    <n v="100.14409628425101"/>
    <n v="26.735167118402298"/>
    <n v="5.9734691221618004"/>
    <n v="51.342388476857799"/>
    <n v="206.70995253172501"/>
    <n v="0"/>
    <n v="0"/>
    <n v="84.254740785368696"/>
    <n v="305.820625319501"/>
  </r>
  <r>
    <s v="23"/>
    <x v="26"/>
    <s v="Övriga tjänster"/>
    <s v="2023"/>
    <x v="60"/>
    <n v="21.788156358141698"/>
    <n v="21.355066219827702"/>
    <n v="6.0449391334355198"/>
    <n v="0.75812164438421104"/>
    <n v="1.1753165172826801"/>
    <n v="57.323510816368596"/>
    <n v="8.2198501205894794E-2"/>
    <n v="1.9504374711333301"/>
    <n v="13.1687311151472"/>
    <n v="95.049057754299199"/>
    <n v="25.579853519697298"/>
    <n v="5.7142037750764203"/>
    <n v="49.125059519144799"/>
    <n v="206.70995253172501"/>
    <n v="0"/>
    <n v="0"/>
    <n v="84.801560771086102"/>
    <n v="291.795971624007"/>
  </r>
  <r>
    <s v="24"/>
    <x v="27"/>
    <s v="Övriga tjänster"/>
    <s v="2008"/>
    <x v="0"/>
    <n v="74.377709056399297"/>
    <n v="72.316766294767802"/>
    <n v="39.489467416772499"/>
    <n v="2.3191001970415202"/>
    <n v="18.791519388977601"/>
    <n v="216.827325177539"/>
    <n v="8.1606734022275607"/>
    <n v="6.4266049493608799"/>
    <n v="55.400646269952802"/>
    <n v="449.86646082526897"/>
    <n v="53.7786160218064"/>
    <n v="31.811993299548998"/>
    <n v="79.052315210436703"/>
    <n v="782.43053950860701"/>
    <n v="0"/>
    <n v="137.78812701545601"/>
    <n v="39.312183022347902"/>
    <n v="430.355043807843"/>
  </r>
  <r>
    <s v="24"/>
    <x v="27"/>
    <s v="Övriga tjänster"/>
    <s v="2008"/>
    <x v="1"/>
    <n v="68.001432298659907"/>
    <n v="66.371599942855795"/>
    <n v="19.752515999193399"/>
    <n v="1.5365321341520199"/>
    <n v="10.8011669189186"/>
    <n v="212.86856001252099"/>
    <n v="5.9039233325199101"/>
    <n v="6.3897648482770197"/>
    <n v="52.252104561798397"/>
    <n v="392.52252804960102"/>
    <n v="46.005557954122203"/>
    <n v="22.346315730453899"/>
    <n v="73.672460111068204"/>
    <n v="782.43053950860701"/>
    <n v="0"/>
    <n v="137.78812701545601"/>
    <n v="56.061636862200601"/>
    <n v="482.21535338568799"/>
  </r>
  <r>
    <s v="24"/>
    <x v="27"/>
    <s v="Övriga tjänster"/>
    <s v="2008"/>
    <x v="2"/>
    <n v="64.115239942168998"/>
    <n v="62.616812221849699"/>
    <n v="13.771952984345299"/>
    <n v="1.2948491824925199"/>
    <n v="8.3955007298087594"/>
    <n v="200.77857917429401"/>
    <n v="5.5762506094750499"/>
    <n v="6.3556495224474103"/>
    <n v="50.305468193807897"/>
    <n v="370.94626400983202"/>
    <n v="41.187368813896803"/>
    <n v="18.6328374389918"/>
    <n v="67.668051552412393"/>
    <n v="782.43053950860701"/>
    <n v="0"/>
    <n v="137.78812701545601"/>
    <n v="61.4814739341953"/>
    <n v="476.10685690468398"/>
  </r>
  <r>
    <s v="24"/>
    <x v="27"/>
    <s v="Övriga tjänster"/>
    <s v="2008"/>
    <x v="3"/>
    <n v="69.5493092666905"/>
    <n v="67.580668065476701"/>
    <n v="35.512632964170201"/>
    <n v="2.18927363356203"/>
    <n v="16.7237507784216"/>
    <n v="220.274129048172"/>
    <n v="7.9932400059564399"/>
    <n v="6.3961083596405404"/>
    <n v="55.552960058689102"/>
    <n v="438.82790719973002"/>
    <n v="53.977903709179003"/>
    <n v="30.334252537314999"/>
    <n v="81.325711752440299"/>
    <n v="782.43053950860701"/>
    <n v="0"/>
    <n v="137.78812701545601"/>
    <n v="52.112876694108401"/>
    <n v="460.07114442478797"/>
  </r>
  <r>
    <s v="24"/>
    <x v="27"/>
    <s v="Övriga tjänster"/>
    <s v="2009"/>
    <x v="4"/>
    <n v="69.982439686873605"/>
    <n v="68.208951986944996"/>
    <n v="32.5460669481756"/>
    <n v="2.0733239595701698"/>
    <n v="10.8034343371421"/>
    <n v="194.90569591035799"/>
    <n v="10.212383293153099"/>
    <n v="5.2787205325309401"/>
    <n v="45.646712626293997"/>
    <n v="361.18052740843302"/>
    <n v="48.2747126116601"/>
    <n v="26.808112973368001"/>
    <n v="73.104546373694006"/>
    <n v="785.15044345720003"/>
    <n v="0"/>
    <n v="136.41024574530101"/>
    <n v="12.8728991487987"/>
    <n v="417.38000837598298"/>
  </r>
  <r>
    <s v="24"/>
    <x v="27"/>
    <s v="Övriga tjänster"/>
    <s v="2009"/>
    <x v="5"/>
    <n v="62.108578022396898"/>
    <n v="60.652175611034103"/>
    <n v="13.202558293215899"/>
    <n v="1.33132781020623"/>
    <n v="6.5014233019871801"/>
    <n v="187.59559111396601"/>
    <n v="6.01697504579945"/>
    <n v="5.2175083171053904"/>
    <n v="44.146804777376701"/>
    <n v="322.89551430676698"/>
    <n v="41.1807349644981"/>
    <n v="18.557010236239901"/>
    <n v="67.707947856084303"/>
    <n v="785.15044345720003"/>
    <n v="0"/>
    <n v="136.41024574530101"/>
    <n v="15.127502553071"/>
    <n v="465.105475546854"/>
  </r>
  <r>
    <s v="24"/>
    <x v="27"/>
    <s v="Övriga tjänster"/>
    <s v="2009"/>
    <x v="6"/>
    <n v="61.116312313704199"/>
    <n v="59.739162185613601"/>
    <n v="7.2890508502453804"/>
    <n v="1.1473659661312401"/>
    <n v="5.4120520665455203"/>
    <n v="183.188043931214"/>
    <n v="5.5682702246788702"/>
    <n v="5.1993236880679099"/>
    <n v="43.501587601239798"/>
    <n v="309.81955511158498"/>
    <n v="38.359534524470597"/>
    <n v="15.930060699659199"/>
    <n v="64.755967593937797"/>
    <n v="785.15044345720003"/>
    <n v="0"/>
    <n v="136.41024574530101"/>
    <n v="14.427740188168601"/>
    <n v="471.18018829749298"/>
  </r>
  <r>
    <s v="24"/>
    <x v="27"/>
    <s v="Övriga tjänster"/>
    <s v="2009"/>
    <x v="7"/>
    <n v="75.618952239410305"/>
    <n v="73.900883911393294"/>
    <n v="27.400110424946401"/>
    <n v="1.9450840063032599"/>
    <n v="10.0378706122927"/>
    <n v="207.35334040040999"/>
    <n v="9.5971408044300208"/>
    <n v="5.3480434633354204"/>
    <n v="46.113767581068203"/>
    <n v="354.10210649014101"/>
    <n v="48.845398622456798"/>
    <n v="25.4950339375462"/>
    <n v="75.990241167797805"/>
    <n v="785.15044345720003"/>
    <n v="0"/>
    <n v="136.41024574530101"/>
    <n v="14.748089456470799"/>
    <n v="449.60995250967397"/>
  </r>
  <r>
    <s v="24"/>
    <x v="27"/>
    <s v="Övriga tjänster"/>
    <s v="2010"/>
    <x v="8"/>
    <n v="86.014490619274795"/>
    <n v="84.511217442836596"/>
    <n v="20.416245506893599"/>
    <n v="1.6388524959700099"/>
    <n v="5.9262296191379997"/>
    <n v="201.76588429573599"/>
    <n v="9.7560846928620393"/>
    <n v="4.8396506611800003"/>
    <n v="43.0739101551369"/>
    <n v="327.92610498713202"/>
    <n v="44.366695671063603"/>
    <n v="23.0050017818131"/>
    <n v="69.117566281144903"/>
    <n v="767.99669238249203"/>
    <n v="0"/>
    <n v="135.04614328784899"/>
    <n v="16.568442187689499"/>
    <n v="444.711635828954"/>
  </r>
  <r>
    <s v="24"/>
    <x v="27"/>
    <s v="Övriga tjänster"/>
    <s v="2010"/>
    <x v="9"/>
    <n v="68.382280618159101"/>
    <n v="67.065701403083594"/>
    <n v="8.7090020960503995"/>
    <n v="1.1330507346914001"/>
    <n v="4.0456405254291203"/>
    <n v="191.42253140293599"/>
    <n v="4.2424483542547096"/>
    <n v="4.7464965586608097"/>
    <n v="40.480594890767101"/>
    <n v="289.728321095024"/>
    <n v="38.904332954354899"/>
    <n v="16.539215490881801"/>
    <n v="65.112606901934797"/>
    <n v="767.99669238249203"/>
    <n v="0"/>
    <n v="135.04614328784899"/>
    <n v="18.0038500671509"/>
    <n v="487.522998622881"/>
  </r>
  <r>
    <s v="24"/>
    <x v="27"/>
    <s v="Övriga tjänster"/>
    <s v="2010"/>
    <x v="10"/>
    <n v="66.033566095847505"/>
    <n v="64.748405110200395"/>
    <n v="5.2284418792944596"/>
    <n v="1.0567061095960399"/>
    <n v="3.6461082476364002"/>
    <n v="188.91922552479099"/>
    <n v="4.2278297602639103"/>
    <n v="4.8306172040672299"/>
    <n v="40.391746032220098"/>
    <n v="283.18018322432602"/>
    <n v="37.063314312363602"/>
    <n v="14.658156639743"/>
    <n v="63.399994856041403"/>
    <n v="767.99669238249203"/>
    <n v="0"/>
    <n v="135.04614328784899"/>
    <n v="18.595165975028898"/>
    <n v="499.83367874334698"/>
  </r>
  <r>
    <s v="24"/>
    <x v="27"/>
    <s v="Övriga tjänster"/>
    <s v="2010"/>
    <x v="11"/>
    <n v="86.156523852032194"/>
    <n v="84.664009533123902"/>
    <n v="18.1295498480387"/>
    <n v="1.6288914795581599"/>
    <n v="5.6362586126783301"/>
    <n v="216.760276466432"/>
    <n v="9.2245835467925605"/>
    <n v="4.9075745082577997"/>
    <n v="44.206723200488398"/>
    <n v="326.99432040890002"/>
    <n v="47.142829520304701"/>
    <n v="23.029711719868502"/>
    <n v="75.197851197644297"/>
    <n v="767.99669238249203"/>
    <n v="0"/>
    <n v="135.04614328784899"/>
    <n v="20.4594259159073"/>
    <n v="493.26871314367202"/>
  </r>
  <r>
    <s v="24"/>
    <x v="27"/>
    <s v="Övriga tjänster"/>
    <s v="2011"/>
    <x v="12"/>
    <n v="70.219520863404995"/>
    <n v="68.292003171017299"/>
    <n v="44.286243232935199"/>
    <n v="2.5661174836132301"/>
    <n v="13.3156187333755"/>
    <n v="211.686553622205"/>
    <n v="6.3885115751353103"/>
    <n v="4.8171861374134899"/>
    <n v="40.746688417854998"/>
    <n v="361.66558777305801"/>
    <n v="56.8847715892434"/>
    <n v="30.9249086450939"/>
    <n v="87.064380031587206"/>
    <n v="740.96355284069796"/>
    <n v="0"/>
    <n v="133.69568185496999"/>
    <n v="18.705124502511602"/>
    <n v="452.61196028539098"/>
  </r>
  <r>
    <s v="24"/>
    <x v="27"/>
    <s v="Övriga tjänster"/>
    <s v="2011"/>
    <x v="13"/>
    <n v="61.503698680162401"/>
    <n v="60.054271276383403"/>
    <n v="15.933590941702899"/>
    <n v="1.45675835067328"/>
    <n v="6.7402573626776503"/>
    <n v="197.89928554096099"/>
    <n v="3.50693672202783"/>
    <n v="4.3483670078600802"/>
    <n v="37.324456996237203"/>
    <n v="286.68467409918998"/>
    <n v="46.9716869759541"/>
    <n v="19.787586462605798"/>
    <n v="79.046768221450293"/>
    <n v="740.96355284069796"/>
    <n v="0"/>
    <n v="133.69568185496999"/>
    <n v="20.8092490490248"/>
    <n v="499.70430030582099"/>
  </r>
  <r>
    <s v="24"/>
    <x v="27"/>
    <s v="Övriga tjänster"/>
    <s v="2011"/>
    <x v="14"/>
    <n v="58.411264232636199"/>
    <n v="57.067512599071101"/>
    <n v="9.1788227564249105"/>
    <n v="1.22097744241412"/>
    <n v="5.1976205939192699"/>
    <n v="191.13769916525899"/>
    <n v="3.30309592531263"/>
    <n v="4.1720264427409504"/>
    <n v="36.137770795025503"/>
    <n v="265.17082572756902"/>
    <n v="43.982206128787801"/>
    <n v="16.973287974710601"/>
    <n v="75.954811037931805"/>
    <n v="740.96355284069796"/>
    <n v="0"/>
    <n v="133.69568185496999"/>
    <n v="22.0142669841992"/>
    <n v="502.72426360516698"/>
  </r>
  <r>
    <s v="24"/>
    <x v="27"/>
    <s v="Övriga tjänster"/>
    <s v="2011"/>
    <x v="15"/>
    <n v="62.421201057938497"/>
    <n v="60.735938189473003"/>
    <n v="30.208912326655099"/>
    <n v="2.0304485545991899"/>
    <n v="9.7333845286053506"/>
    <n v="205.93683695368"/>
    <n v="5.0732335781748601"/>
    <n v="4.3419548282559104"/>
    <n v="38.074010936934698"/>
    <n v="313.431700013252"/>
    <n v="53.240140387748298"/>
    <n v="25.7469112268634"/>
    <n v="85.463489926283899"/>
    <n v="740.96355284069796"/>
    <n v="0"/>
    <n v="133.69568185496999"/>
    <n v="22.375163117511502"/>
    <n v="479.56040410602401"/>
  </r>
  <r>
    <s v="24"/>
    <x v="27"/>
    <s v="Övriga tjänster"/>
    <s v="2012"/>
    <x v="16"/>
    <n v="58.354586899753599"/>
    <n v="56.525475364689498"/>
    <n v="54.236689782465703"/>
    <n v="2.8811836083552"/>
    <n v="7.4687338126076597"/>
    <n v="211.64839661430901"/>
    <n v="6.9850447208177098"/>
    <n v="4.7373049128962696"/>
    <n v="43.712615649491703"/>
    <n v="409.38628317432699"/>
    <n v="62.626075801779798"/>
    <n v="38.088134913717802"/>
    <n v="90.595430525580696"/>
    <n v="724.11460706049297"/>
    <n v="0"/>
    <n v="132.35872503642"/>
    <n v="19.804782179504102"/>
    <n v="446.205485163123"/>
  </r>
  <r>
    <s v="24"/>
    <x v="27"/>
    <s v="Övriga tjänster"/>
    <s v="2012"/>
    <x v="17"/>
    <n v="52.492611978779102"/>
    <n v="51.042273889040104"/>
    <n v="25.0244399328631"/>
    <n v="1.77967648373899"/>
    <n v="4.36608890897244"/>
    <n v="193.19102284070399"/>
    <n v="3.7207659678735499"/>
    <n v="4.1293850840049204"/>
    <n v="33.5545170360745"/>
    <n v="289.79182954098701"/>
    <n v="47.6228567740541"/>
    <n v="23.217654619232899"/>
    <n v="76.002291329771097"/>
    <n v="724.11460706049297"/>
    <n v="0"/>
    <n v="132.35872503642"/>
    <n v="28.081952681947101"/>
    <n v="470.83461903376002"/>
  </r>
  <r>
    <s v="24"/>
    <x v="27"/>
    <s v="Övriga tjänster"/>
    <s v="2012"/>
    <x v="18"/>
    <n v="51.591399994158103"/>
    <n v="50.274458371735498"/>
    <n v="13.9394528870708"/>
    <n v="1.3953681378746701"/>
    <n v="3.23913334960596"/>
    <n v="185.15861999254801"/>
    <n v="3.1766871767515901"/>
    <n v="3.90808033970796"/>
    <n v="29.6846491683485"/>
    <n v="243.98776199777799"/>
    <n v="41.487639826156197"/>
    <n v="17.470834174324001"/>
    <n v="69.624939318552705"/>
    <n v="724.11460706049297"/>
    <n v="0"/>
    <n v="132.35872503642"/>
    <n v="32.225707226399898"/>
    <n v="475.00415410436801"/>
  </r>
  <r>
    <s v="24"/>
    <x v="27"/>
    <s v="Övriga tjänster"/>
    <s v="2012"/>
    <x v="19"/>
    <n v="60.642247475074299"/>
    <n v="58.884631713392601"/>
    <n v="48.174005473648101"/>
    <n v="2.6806163063131998"/>
    <n v="6.8135395861327197"/>
    <n v="215.024951854211"/>
    <n v="6.6870915872401797"/>
    <n v="4.5923964384105398"/>
    <n v="41.557329415896703"/>
    <n v="381.15795659670403"/>
    <n v="60.497968121585103"/>
    <n v="35.071871394273799"/>
    <n v="89.649946019167999"/>
    <n v="724.11460706049297"/>
    <n v="0"/>
    <n v="132.35872503642"/>
    <n v="33.1847557306683"/>
    <n v="462.28077643030502"/>
  </r>
  <r>
    <s v="24"/>
    <x v="27"/>
    <s v="Övriga tjänster"/>
    <s v="2013"/>
    <x v="20"/>
    <n v="55.107344900647803"/>
    <n v="53.346501614395002"/>
    <n v="60.865401815172802"/>
    <n v="3.0196823206782"/>
    <n v="5.1809002971995097"/>
    <n v="209.04120986401199"/>
    <n v="7.1242150234866601"/>
    <n v="5.1835123518676198"/>
    <n v="35.443646463342603"/>
    <n v="362.69511152391902"/>
    <n v="62.362279030589796"/>
    <n v="35.031678604595001"/>
    <n v="94.024149377582106"/>
    <n v="684.52712516548297"/>
    <n v="0"/>
    <n v="131.035137786056"/>
    <n v="68.147175132955397"/>
    <n v="421.161268742841"/>
  </r>
  <r>
    <s v="24"/>
    <x v="27"/>
    <s v="Övriga tjänster"/>
    <s v="2013"/>
    <x v="21"/>
    <n v="49.076122021472699"/>
    <n v="47.714006844603098"/>
    <n v="27.588969464374401"/>
    <n v="1.7264456401392201"/>
    <n v="3.1801721171867001"/>
    <n v="194.030024411938"/>
    <n v="3.0595964699783398"/>
    <n v="4.6673743927313804"/>
    <n v="29.792114129022501"/>
    <n v="263.82549521263002"/>
    <n v="49.449556870156798"/>
    <n v="20.808489119735601"/>
    <n v="83.219983022902298"/>
    <n v="684.52712516548297"/>
    <n v="0"/>
    <n v="131.035137786056"/>
    <n v="85.669689847465193"/>
    <n v="464.147077899191"/>
  </r>
  <r>
    <s v="24"/>
    <x v="27"/>
    <s v="Övriga tjänster"/>
    <s v="2013"/>
    <x v="22"/>
    <n v="46.849752318483603"/>
    <n v="45.595092255273698"/>
    <n v="18.691494369349801"/>
    <n v="1.3777219048187801"/>
    <n v="2.6429105529049601"/>
    <n v="186.54314573081999"/>
    <n v="2.2476708142326598"/>
    <n v="4.5339582394455"/>
    <n v="28.215321410647899"/>
    <n v="237.36206672973299"/>
    <n v="45.126902061650597"/>
    <n v="16.742093223811501"/>
    <n v="78.740476784594406"/>
    <n v="684.52712516548297"/>
    <n v="0"/>
    <n v="131.035137786056"/>
    <n v="91.435800442250695"/>
    <n v="469.47075147854702"/>
  </r>
  <r>
    <s v="24"/>
    <x v="27"/>
    <s v="Övriga tjänster"/>
    <s v="2013"/>
    <x v="23"/>
    <n v="50.344554902052998"/>
    <n v="48.799470745549002"/>
    <n v="43.118310505029598"/>
    <n v="2.32820641061859"/>
    <n v="4.0195426692335703"/>
    <n v="201.547885681748"/>
    <n v="4.9839966880322804"/>
    <n v="4.68964975325121"/>
    <n v="31.724833463905199"/>
    <n v="301.90093069540501"/>
    <n v="55.958705361089002"/>
    <n v="27.4963870160407"/>
    <n v="89.264316921451694"/>
    <n v="684.52712516548297"/>
    <n v="0"/>
    <n v="131.035137786056"/>
    <n v="80.972460430258494"/>
    <n v="443.64352317985799"/>
  </r>
  <r>
    <s v="24"/>
    <x v="27"/>
    <s v="Övriga tjänster"/>
    <s v="2014"/>
    <x v="24"/>
    <n v="56.563490072415902"/>
    <n v="55.104822957285499"/>
    <n v="37.294921437640902"/>
    <n v="2.122822464225"/>
    <n v="4.4678732642893397"/>
    <n v="195.301257607705"/>
    <n v="4.9208976752114504"/>
    <n v="4.2067516693764597"/>
    <n v="28.022403625612299"/>
    <n v="268.16388371235098"/>
    <n v="47.941896794101098"/>
    <n v="23.513252474399"/>
    <n v="76.387684612121305"/>
    <n v="641.29392430246503"/>
    <n v="0"/>
    <n v="129.724786408195"/>
    <n v="82.007679155316495"/>
    <n v="408.54969090235102"/>
  </r>
  <r>
    <s v="24"/>
    <x v="27"/>
    <s v="Övriga tjänster"/>
    <s v="2014"/>
    <x v="25"/>
    <n v="50.729904061711601"/>
    <n v="49.478240532830903"/>
    <n v="20.563801016405801"/>
    <n v="1.4924901767435399"/>
    <n v="3.0405329047502998"/>
    <n v="192.616762399647"/>
    <n v="2.3177140790889799"/>
    <n v="4.1564088793303799"/>
    <n v="26.608691322361299"/>
    <n v="231.10456907084099"/>
    <n v="42.984408728239899"/>
    <n v="16.840155144923699"/>
    <n v="73.733355188233304"/>
    <n v="641.29392430246503"/>
    <n v="0"/>
    <n v="129.724786408195"/>
    <n v="100.572599304752"/>
    <n v="455.06802500392098"/>
  </r>
  <r>
    <s v="24"/>
    <x v="27"/>
    <s v="Övriga tjänster"/>
    <s v="2014"/>
    <x v="26"/>
    <n v="49.756132694563597"/>
    <n v="48.572288845939703"/>
    <n v="14.409937927428"/>
    <n v="1.2877941300318001"/>
    <n v="2.5557033376713201"/>
    <n v="187.61479094538601"/>
    <n v="2.13277255714367"/>
    <n v="4.0686538066189097"/>
    <n v="25.5796667378529"/>
    <n v="213.97708392090601"/>
    <n v="40.135385134919403"/>
    <n v="14.2103474164952"/>
    <n v="70.721003732624396"/>
    <n v="641.29392430246503"/>
    <n v="0"/>
    <n v="129.724786408195"/>
    <n v="103.657368335106"/>
    <n v="458.58089181661597"/>
  </r>
  <r>
    <s v="24"/>
    <x v="27"/>
    <s v="Övriga tjänster"/>
    <s v="2014"/>
    <x v="27"/>
    <n v="52.576231648316501"/>
    <n v="51.176422770767601"/>
    <n v="31.9209440981539"/>
    <n v="1.9568107339206799"/>
    <n v="3.9369757981889899"/>
    <n v="201.73461007723901"/>
    <n v="3.9471812012907401"/>
    <n v="4.05296548530794"/>
    <n v="27.790335703996501"/>
    <n v="255.274266924015"/>
    <n v="48.632941760921497"/>
    <n v="21.9773496060971"/>
    <n v="79.804824136969103"/>
    <n v="641.29392430246503"/>
    <n v="0"/>
    <n v="129.724786408195"/>
    <n v="90.086515235329102"/>
    <n v="445.00587646997099"/>
  </r>
  <r>
    <s v="24"/>
    <x v="27"/>
    <s v="Övriga tjänster"/>
    <s v="2015"/>
    <x v="28"/>
    <n v="50.688311889582998"/>
    <n v="49.296008097859897"/>
    <n v="33.728968139567698"/>
    <n v="2.12223611389292"/>
    <n v="4.1267930220891502"/>
    <n v="193.36207707707501"/>
    <n v="4.1468232707754504"/>
    <n v="3.0809540635367898"/>
    <n v="23.9908442793561"/>
    <n v="234.723381140729"/>
    <n v="48.606926997914002"/>
    <n v="22.818164265301899"/>
    <n v="78.694608976496895"/>
    <n v="585.93347837890701"/>
    <n v="0"/>
    <n v="128.42753854411399"/>
    <n v="56.360063540687698"/>
    <n v="426.53953271213402"/>
  </r>
  <r>
    <s v="24"/>
    <x v="27"/>
    <s v="Övriga tjänster"/>
    <s v="2015"/>
    <x v="29"/>
    <n v="48.9129060926644"/>
    <n v="47.6934187613654"/>
    <n v="19.053802865205501"/>
    <n v="1.6077360956417199"/>
    <n v="2.8241517511048899"/>
    <n v="187.638116555159"/>
    <n v="2.5994179417530301"/>
    <n v="2.8037021962261299"/>
    <n v="22.088593520104901"/>
    <n v="196.730349519485"/>
    <n v="43.764438728679401"/>
    <n v="16.8640101840051"/>
    <n v="75.406611154984304"/>
    <n v="585.93347837890701"/>
    <n v="0"/>
    <n v="128.42753854411399"/>
    <n v="71.930733429836394"/>
    <n v="463.10834757783999"/>
  </r>
  <r>
    <s v="24"/>
    <x v="27"/>
    <s v="Övriga tjänster"/>
    <s v="2015"/>
    <x v="30"/>
    <n v="49.937298817114701"/>
    <n v="48.797061133803702"/>
    <n v="12.913024322114399"/>
    <n v="1.3688760639617401"/>
    <n v="2.2544467656443601"/>
    <n v="179.9332476953"/>
    <n v="2.3192989339552699"/>
    <n v="2.6827779472992201"/>
    <n v="20.944047414466301"/>
    <n v="178.08664897897799"/>
    <n v="40.171879252316899"/>
    <n v="13.8263264020514"/>
    <n v="71.263471881304"/>
    <n v="585.93347837890701"/>
    <n v="0"/>
    <n v="128.42753854411399"/>
    <n v="84.517679295030703"/>
    <n v="464.984865556508"/>
  </r>
  <r>
    <s v="24"/>
    <x v="27"/>
    <s v="Övriga tjänster"/>
    <s v="2015"/>
    <x v="31"/>
    <n v="52.222167203428697"/>
    <n v="50.879003302293398"/>
    <n v="29.193279612712701"/>
    <n v="1.9832195445045999"/>
    <n v="3.6874894613759701"/>
    <n v="197.985698258729"/>
    <n v="3.8103071018503298"/>
    <n v="3.0203428028573902"/>
    <n v="23.767266334319601"/>
    <n v="223.60880418486801"/>
    <n v="48.256363344450399"/>
    <n v="21.014097420402901"/>
    <n v="80.155121689215306"/>
    <n v="585.93347837890701"/>
    <n v="0"/>
    <n v="128.42753854411399"/>
    <n v="76.1317907898068"/>
    <n v="455.64374231516803"/>
  </r>
  <r>
    <s v="24"/>
    <x v="27"/>
    <s v="Övriga tjänster"/>
    <s v="2016"/>
    <x v="32"/>
    <n v="50.799876939466003"/>
    <n v="49.3618276336842"/>
    <n v="43.9654906282599"/>
    <n v="2.4759753303585699"/>
    <n v="4.4193932216306999"/>
    <n v="189.56122394413501"/>
    <n v="5.0604655198079804"/>
    <n v="3.3719792578039498"/>
    <n v="25.051365236373499"/>
    <n v="263.81860209484302"/>
    <n v="51.131901837488499"/>
    <n v="25.321104757059601"/>
    <n v="81.146500003441702"/>
    <n v="531.029569872455"/>
    <n v="0"/>
    <n v="127.143263158672"/>
    <n v="99.9548299905981"/>
    <n v="408.35201460549303"/>
  </r>
  <r>
    <s v="24"/>
    <x v="27"/>
    <s v="Övriga tjänster"/>
    <s v="2016"/>
    <x v="33"/>
    <n v="46.904129415869697"/>
    <n v="45.706255877732097"/>
    <n v="22.133701573153498"/>
    <n v="1.73980855571343"/>
    <n v="2.8089799229451899"/>
    <n v="183.56851606628101"/>
    <n v="2.6154424226977699"/>
    <n v="2.80377859428279"/>
    <n v="21.651719425858399"/>
    <n v="200.226689962032"/>
    <n v="44.778280924727298"/>
    <n v="16.9087197782688"/>
    <n v="77.572735400641207"/>
    <n v="531.029569872455"/>
    <n v="0"/>
    <n v="127.143263158672"/>
    <n v="112.773238751165"/>
    <n v="453.45473775653397"/>
  </r>
  <r>
    <s v="24"/>
    <x v="27"/>
    <s v="Övriga tjänster"/>
    <s v="2016"/>
    <x v="34"/>
    <n v="47.592678848155103"/>
    <n v="46.464503076462996"/>
    <n v="14.894871919551299"/>
    <n v="1.5280593711221"/>
    <n v="2.3238287612029001"/>
    <n v="181.620386839709"/>
    <n v="2.2045988275652202"/>
    <n v="2.6080718491241499"/>
    <n v="20.620694736776802"/>
    <n v="178.60164644796501"/>
    <n v="42.588195962986902"/>
    <n v="14.268516422692199"/>
    <n v="76.021724566737205"/>
    <n v="531.029569872455"/>
    <n v="0"/>
    <n v="127.143263158672"/>
    <n v="110.28638066882699"/>
    <n v="463.09832521248399"/>
  </r>
  <r>
    <s v="24"/>
    <x v="27"/>
    <s v="Övriga tjänster"/>
    <s v="2016"/>
    <x v="35"/>
    <n v="52.9618147461672"/>
    <n v="51.574159694783802"/>
    <n v="38.056809362218303"/>
    <n v="2.3386308910612201"/>
    <n v="3.9194654364644599"/>
    <n v="202.255383745757"/>
    <n v="4.3185392970412799"/>
    <n v="3.1432115546541"/>
    <n v="24.5251397055284"/>
    <n v="242.33179934719399"/>
    <n v="52.526247780286802"/>
    <n v="23.560967111752401"/>
    <n v="86.387425390930105"/>
    <n v="531.029569872455"/>
    <n v="0"/>
    <n v="127.143263158672"/>
    <n v="120.480892274545"/>
    <n v="448.58663590485202"/>
  </r>
  <r>
    <s v="24"/>
    <x v="27"/>
    <s v="Övriga tjänster"/>
    <s v="2017"/>
    <x v="36"/>
    <n v="47.701229575506197"/>
    <n v="46.351131769268598"/>
    <n v="43.896602749761399"/>
    <n v="2.5168249835607002"/>
    <n v="3.8771377314317998"/>
    <n v="181.01926748282901"/>
    <n v="5.0281943634597397"/>
    <n v="3.2424745696004602"/>
    <n v="23.845844565342102"/>
    <n v="253.273720107862"/>
    <n v="51.683515349439404"/>
    <n v="24.8609864545191"/>
    <n v="82.926157985945196"/>
    <n v="448.70749858677999"/>
    <n v="0"/>
    <n v="125.871830527086"/>
    <n v="117.294741021381"/>
    <n v="401.58987966805802"/>
  </r>
  <r>
    <s v="24"/>
    <x v="27"/>
    <s v="Övriga tjänster"/>
    <s v="2017"/>
    <x v="37"/>
    <n v="44.710746345125997"/>
    <n v="43.562259371063703"/>
    <n v="24.558446505192499"/>
    <n v="1.8785238274419001"/>
    <n v="2.7178153812982702"/>
    <n v="175.80567276136199"/>
    <n v="2.6504793699423499"/>
    <n v="2.7584791677165899"/>
    <n v="21.085302465566802"/>
    <n v="197.911634811401"/>
    <n v="46.276719877836598"/>
    <n v="17.468502187514201"/>
    <n v="80.170681364509093"/>
    <n v="448.70749858677999"/>
    <n v="0"/>
    <n v="125.871830527086"/>
    <n v="125.922631894939"/>
    <n v="445.75608703641001"/>
  </r>
  <r>
    <s v="24"/>
    <x v="27"/>
    <s v="Övriga tjänster"/>
    <s v="2017"/>
    <x v="38"/>
    <n v="45.5515328259551"/>
    <n v="44.484689220701902"/>
    <n v="17.296853682827098"/>
    <n v="1.61889039908566"/>
    <n v="2.2592257279156298"/>
    <n v="169.45329522683701"/>
    <n v="2.1430249691266701"/>
    <n v="2.52685055324209"/>
    <n v="19.713461946683299"/>
    <n v="172.70855597079901"/>
    <n v="42.863619845862097"/>
    <n v="14.3366032143959"/>
    <n v="76.537253699733796"/>
    <n v="448.70749858677999"/>
    <n v="0"/>
    <n v="125.871830527086"/>
    <n v="129.70377632200899"/>
    <n v="447.86170802853297"/>
  </r>
  <r>
    <s v="24"/>
    <x v="27"/>
    <s v="Övriga tjänster"/>
    <s v="2017"/>
    <x v="39"/>
    <n v="47.519195992564399"/>
    <n v="46.226572029528"/>
    <n v="38.874928218455402"/>
    <n v="2.3453276935717402"/>
    <n v="3.44759982592918"/>
    <n v="184.53269108353899"/>
    <n v="4.27331745603444"/>
    <n v="2.99951297442058"/>
    <n v="23.1828055006001"/>
    <n v="230.459141782865"/>
    <n v="51.261620250514902"/>
    <n v="22.722480213819299"/>
    <n v="84.6397089225689"/>
    <n v="448.70749858677999"/>
    <n v="0"/>
    <n v="125.871830527086"/>
    <n v="142.22501333264501"/>
    <n v="427.42808757312298"/>
  </r>
  <r>
    <s v="24"/>
    <x v="27"/>
    <s v="Övriga tjänster"/>
    <s v="2018"/>
    <x v="40"/>
    <n v="46.175351452469997"/>
    <n v="44.904887064473499"/>
    <n v="42.917050319370603"/>
    <n v="2.52705872229896"/>
    <n v="3.77321090480052"/>
    <n v="166.39319088742999"/>
    <n v="4.91352312313815"/>
    <n v="3.0721280164610199"/>
    <n v="22.559492381048699"/>
    <n v="238.674054495625"/>
    <n v="50.194697952945504"/>
    <n v="23.8684025079557"/>
    <n v="80.883775907517006"/>
    <n v="370.53080903111697"/>
    <n v="0"/>
    <n v="124.613112221815"/>
    <n v="118.876436217791"/>
    <n v="375.05385864548299"/>
  </r>
  <r>
    <s v="24"/>
    <x v="27"/>
    <s v="Övriga tjänster"/>
    <s v="2018"/>
    <x v="41"/>
    <n v="43.6080050370336"/>
    <n v="42.517175863945901"/>
    <n v="25.302920297503899"/>
    <n v="1.9624579682405501"/>
    <n v="2.7012103661087501"/>
    <n v="165.01006010044401"/>
    <n v="2.6217169673942999"/>
    <n v="2.6402982896090901"/>
    <n v="20.002156291919899"/>
    <n v="188.08184300252699"/>
    <n v="46.325244942560303"/>
    <n v="17.055929965811099"/>
    <n v="80.792502699613806"/>
    <n v="370.53080903111697"/>
    <n v="0"/>
    <n v="124.613112221815"/>
    <n v="142.55422184191701"/>
    <n v="428.14483994174299"/>
  </r>
  <r>
    <s v="24"/>
    <x v="27"/>
    <s v="Övriga tjänster"/>
    <s v="2018"/>
    <x v="42"/>
    <n v="44.756302871612803"/>
    <n v="43.740488806441199"/>
    <n v="17.288735116444901"/>
    <n v="1.7197888345255301"/>
    <n v="2.3187893846217502"/>
    <n v="159.82346797027799"/>
    <n v="2.15060607822778"/>
    <n v="2.51084309906512"/>
    <n v="18.985641978937899"/>
    <n v="169.63252411342"/>
    <n v="43.2052163399756"/>
    <n v="14.0861031097243"/>
    <n v="77.603729404579298"/>
    <n v="370.53080903111697"/>
    <n v="0"/>
    <n v="124.613112221815"/>
    <n v="132.496759790792"/>
    <n v="435.91925610493797"/>
  </r>
  <r>
    <s v="24"/>
    <x v="27"/>
    <s v="Övriga tjänster"/>
    <s v="2018"/>
    <x v="43"/>
    <n v="46.315319592415399"/>
    <n v="45.090494941758102"/>
    <n v="37.739972676827897"/>
    <n v="2.3883125492355401"/>
    <n v="3.4563537091762901"/>
    <n v="171.32980829848699"/>
    <n v="4.1938288648639004"/>
    <n v="2.9750271783654001"/>
    <n v="22.191529477487901"/>
    <n v="224.95820802953801"/>
    <n v="50.369485869644002"/>
    <n v="21.9513566244615"/>
    <n v="83.636784407260805"/>
    <n v="370.53080903111697"/>
    <n v="0"/>
    <n v="124.613112221815"/>
    <n v="138.40348081634801"/>
    <n v="407.85637412192398"/>
  </r>
  <r>
    <s v="24"/>
    <x v="27"/>
    <s v="Övriga tjänster"/>
    <s v="2019"/>
    <x v="44"/>
    <n v="45.904115427164299"/>
    <n v="44.856653421787399"/>
    <n v="27.089501322978599"/>
    <n v="1.9821850299011601"/>
    <n v="2.8801945591752101"/>
    <n v="143.55337015148501"/>
    <n v="2.9146435870787402"/>
    <n v="2.6300885393941802"/>
    <n v="18.9673911280093"/>
    <n v="186.426661431718"/>
    <n v="42.747841365486998"/>
    <n v="17.163774243933901"/>
    <n v="72.777607679452302"/>
    <n v="318.17054369656"/>
    <n v="0"/>
    <n v="123.366981099597"/>
    <n v="114.76516835823401"/>
    <n v="385.51753628945499"/>
  </r>
  <r>
    <s v="24"/>
    <x v="27"/>
    <s v="Övriga tjänster"/>
    <s v="2019"/>
    <x v="45"/>
    <n v="43.768558051766398"/>
    <n v="42.801317524996499"/>
    <n v="18.108272954718601"/>
    <n v="1.73981981197181"/>
    <n v="2.3089554214721102"/>
    <n v="146.21479135564601"/>
    <n v="1.5829799622979801"/>
    <n v="2.4442109826765601"/>
    <n v="18.477448593109699"/>
    <n v="165.299944658432"/>
    <n v="42.534649390486699"/>
    <n v="13.8838495936185"/>
    <n v="76.357556759226696"/>
    <n v="318.17054369656"/>
    <n v="0"/>
    <n v="123.366981099597"/>
    <n v="137.865638811938"/>
    <n v="440.25531507755102"/>
  </r>
  <r>
    <s v="24"/>
    <x v="27"/>
    <s v="Övriga tjänster"/>
    <s v="2019"/>
    <x v="46"/>
    <n v="44.697178521045302"/>
    <n v="43.770838373790802"/>
    <n v="13.367073825003899"/>
    <n v="1.60733990525688"/>
    <n v="2.10205527018908"/>
    <n v="142.91832789318599"/>
    <n v="1.3294825621241999"/>
    <n v="2.3998213505491299"/>
    <n v="18.202691531135599"/>
    <n v="157.98955536057099"/>
    <n v="40.810358311080599"/>
    <n v="12.242267386815699"/>
    <n v="74.595408396702197"/>
    <n v="318.17054369656"/>
    <n v="0"/>
    <n v="123.366981099597"/>
    <n v="127.607282087779"/>
    <n v="448.44766347064399"/>
  </r>
  <r>
    <s v="24"/>
    <x v="27"/>
    <s v="Övriga tjänster"/>
    <s v="2019"/>
    <x v="47"/>
    <n v="46.033648457345897"/>
    <n v="44.997957224954597"/>
    <n v="24.767511841332698"/>
    <n v="1.95331498935512"/>
    <n v="2.7330441220012802"/>
    <n v="149.26984158363399"/>
    <n v="2.49994456736838"/>
    <n v="2.6166280844373899"/>
    <n v="19.3031132888546"/>
    <n v="182.72223596381301"/>
    <n v="44.134620164923298"/>
    <n v="16.434574522550299"/>
    <n v="76.725877209157602"/>
    <n v="318.17054369656"/>
    <n v="0"/>
    <n v="123.366981099597"/>
    <n v="132.73325025175399"/>
    <n v="419.278606017154"/>
  </r>
  <r>
    <s v="24"/>
    <x v="27"/>
    <s v="Övriga tjänster"/>
    <s v="2020"/>
    <x v="48"/>
    <n v="44.386203873421202"/>
    <n v="43.391063396174502"/>
    <n v="28.576566143140798"/>
    <n v="1.9927385872585399"/>
    <n v="2.9164808158489199"/>
    <n v="134.98019561200499"/>
    <n v="2.8049546724084"/>
    <n v="2.71647123273419"/>
    <n v="19.2205928361434"/>
    <n v="189.28810161060699"/>
    <n v="42.295487365138399"/>
    <n v="16.826372781335898"/>
    <n v="72.206981670874796"/>
    <n v="268.68911488884697"/>
    <n v="0"/>
    <n v="116.714173890612"/>
    <n v="138.996441377352"/>
    <n v="369.932960048187"/>
  </r>
  <r>
    <s v="24"/>
    <x v="27"/>
    <s v="Övriga tjänster"/>
    <s v="2020"/>
    <x v="49"/>
    <n v="38.644440380492"/>
    <n v="37.772690477541303"/>
    <n v="18.053866502069901"/>
    <n v="1.6025744403806199"/>
    <n v="2.20229955251465"/>
    <n v="123.651564978053"/>
    <n v="1.5535444964832399"/>
    <n v="2.3418497529582698"/>
    <n v="17.142685300312401"/>
    <n v="154.07554326434001"/>
    <n v="37.611775469005003"/>
    <n v="12.4282516463002"/>
    <n v="67.341825356655505"/>
    <n v="268.68911488884697"/>
    <n v="0"/>
    <n v="116.714173890612"/>
    <n v="138.54059176427799"/>
    <n v="374.705697105372"/>
  </r>
  <r>
    <s v="24"/>
    <x v="27"/>
    <s v="Övriga tjänster"/>
    <s v="2020"/>
    <x v="50"/>
    <n v="40.548670537721897"/>
    <n v="39.693883486537203"/>
    <n v="14.119387516654999"/>
    <n v="1.548932822916"/>
    <n v="2.1041630118746202"/>
    <n v="127.364691207795"/>
    <n v="1.3641286891434701"/>
    <n v="2.4343212992641501"/>
    <n v="17.965486416501498"/>
    <n v="154.29883615862599"/>
    <n v="37.788859421880296"/>
    <n v="11.318579285629699"/>
    <n v="69.103567016369396"/>
    <n v="268.68911488884697"/>
    <n v="0"/>
    <n v="116.714173890612"/>
    <n v="138.78659500452599"/>
    <n v="404.72422066076098"/>
  </r>
  <r>
    <s v="24"/>
    <x v="27"/>
    <s v="Övriga tjänster"/>
    <s v="2020"/>
    <x v="51"/>
    <n v="43.109724882408599"/>
    <n v="42.131423160912703"/>
    <n v="23.2274155818547"/>
    <n v="1.9563096063494001"/>
    <n v="2.6598709654950898"/>
    <n v="138.60357024739099"/>
    <n v="2.41991227409066"/>
    <n v="2.5118804590345301"/>
    <n v="18.742733000710501"/>
    <n v="173.135867960637"/>
    <n v="43.377160244031302"/>
    <n v="16.009350214878701"/>
    <n v="75.592978120067798"/>
    <n v="268.68911488884697"/>
    <n v="0"/>
    <n v="116.714173890612"/>
    <n v="114.562078211355"/>
    <n v="390.72135895247601"/>
  </r>
  <r>
    <s v="24"/>
    <x v="27"/>
    <s v="Övriga tjänster"/>
    <s v="2021"/>
    <x v="52"/>
    <n v="42.466346566443299"/>
    <n v="41.544490388833999"/>
    <n v="27.497630450002401"/>
    <n v="1.9322094614135901"/>
    <n v="2.7666709337591802"/>
    <n v="120.379630408954"/>
    <n v="2.79853288418964"/>
    <n v="2.5096141069898801"/>
    <n v="17.9988164742573"/>
    <n v="173.84276709293999"/>
    <n v="39.821517767623298"/>
    <n v="16.029210004877601"/>
    <n v="67.7289005265132"/>
    <n v="222.22598943571501"/>
    <n v="0"/>
    <n v="110.12789475371601"/>
    <n v="124.59774353485599"/>
    <n v="345.978047015774"/>
  </r>
  <r>
    <s v="24"/>
    <x v="27"/>
    <s v="Övriga tjänster"/>
    <s v="2021"/>
    <x v="53"/>
    <n v="40.744703449964298"/>
    <n v="39.891563272929098"/>
    <n v="17.171808941596701"/>
    <n v="1.7255771775583999"/>
    <n v="2.26815502831063"/>
    <n v="123.700714097182"/>
    <n v="1.55794911782145"/>
    <n v="2.39084115950899"/>
    <n v="17.855137069404499"/>
    <n v="155.203417151054"/>
    <n v="39.975661685325697"/>
    <n v="12.8780293848609"/>
    <n v="71.956014186238903"/>
    <n v="222.22598943571501"/>
    <n v="0"/>
    <n v="110.12789475371601"/>
    <n v="126.74812888769399"/>
    <n v="404.20126354242097"/>
  </r>
  <r>
    <s v="24"/>
    <x v="27"/>
    <s v="Övriga tjänster"/>
    <s v="2021"/>
    <x v="54"/>
    <n v="40.888304937296297"/>
    <n v="40.081002273430101"/>
    <n v="14.9517562691024"/>
    <n v="1.5693425635398399"/>
    <n v="2.1097500120978001"/>
    <n v="118.94045857111099"/>
    <n v="1.36603167570101"/>
    <n v="2.4966590365801302"/>
    <n v="18.162156032288198"/>
    <n v="153.36155500079099"/>
    <n v="37.324766109671202"/>
    <n v="11.0398694664083"/>
    <n v="68.401435340752599"/>
    <n v="222.22598943571501"/>
    <n v="0"/>
    <n v="110.12789475371601"/>
    <n v="150.84580058698899"/>
    <n v="408.55419332571398"/>
  </r>
  <r>
    <s v="24"/>
    <x v="27"/>
    <s v="Övriga tjänster"/>
    <s v="2021"/>
    <x v="55"/>
    <n v="42.059248317290098"/>
    <n v="41.148577949158401"/>
    <n v="26.030425637956"/>
    <n v="1.8996301940504601"/>
    <n v="2.6755172328136299"/>
    <n v="124.35634244721901"/>
    <n v="2.4183806111886801"/>
    <n v="2.6900570050640602"/>
    <n v="19.0806169536196"/>
    <n v="176.60695140061199"/>
    <n v="40.749854927477998"/>
    <n v="15.185915958195899"/>
    <n v="70.809628623243199"/>
    <n v="222.22598943571501"/>
    <n v="0"/>
    <n v="110.12789475371601"/>
    <n v="153.80192723805399"/>
    <n v="377.17583154373199"/>
  </r>
  <r>
    <s v="24"/>
    <x v="27"/>
    <s v="Övriga tjänster"/>
    <s v="2022"/>
    <x v="56"/>
    <n v="39.712385218090503"/>
    <n v="38.688413348811103"/>
    <n v="29.552083107121899"/>
    <n v="2.33595483770956"/>
    <n v="2.8778087068981102"/>
    <n v="114.664001039932"/>
    <n v="4.0732334537130903"/>
    <n v="2.5112614442432002"/>
    <n v="18.257383416368899"/>
    <n v="181.17241133423801"/>
    <n v="39.153975788871897"/>
    <n v="16.827350868607301"/>
    <n v="65.283432537210999"/>
    <n v="222.22598943571501"/>
    <n v="0"/>
    <n v="110.12789475371601"/>
    <n v="135.421243271831"/>
    <n v="328.91160727531599"/>
  </r>
  <r>
    <s v="24"/>
    <x v="27"/>
    <s v="Övriga tjänster"/>
    <s v="2022"/>
    <x v="57"/>
    <n v="35.184676399462397"/>
    <n v="34.3505017021347"/>
    <n v="19.953351665983099"/>
    <n v="1.6929734497344"/>
    <n v="2.1846978448161698"/>
    <n v="103.605235790263"/>
    <n v="2.2446541785696499"/>
    <n v="2.3086034808054299"/>
    <n v="16.536056931444701"/>
    <n v="152.35891263724599"/>
    <n v="33.631031181254798"/>
    <n v="11.6980372408501"/>
    <n v="59.474294229227198"/>
    <n v="222.22598943571501"/>
    <n v="0"/>
    <n v="110.12789475371601"/>
    <n v="157.66014246738899"/>
    <n v="341.92533535506101"/>
  </r>
  <r>
    <s v="24"/>
    <x v="27"/>
    <s v="Övriga tjänster"/>
    <s v="2022"/>
    <x v="58"/>
    <n v="35.5260625687146"/>
    <n v="34.751369074458502"/>
    <n v="16.330537705382"/>
    <n v="1.4898934868659801"/>
    <n v="1.9823759551232301"/>
    <n v="101.422505587312"/>
    <n v="1.96291482373141"/>
    <n v="2.34704175941294"/>
    <n v="16.464442209365"/>
    <n v="144.67048930562899"/>
    <n v="31.723986686324299"/>
    <n v="9.8465304221872092"/>
    <n v="57.569460589734803"/>
    <n v="222.22598943571501"/>
    <n v="0"/>
    <n v="110.12789475371601"/>
    <n v="165.902259986112"/>
    <n v="349.01954704908502"/>
  </r>
  <r>
    <s v="24"/>
    <x v="27"/>
    <s v="Övriga tjänster"/>
    <s v="2022"/>
    <x v="59"/>
    <n v="38.288020331108399"/>
    <n v="37.317127092477499"/>
    <n v="27.162158234575202"/>
    <n v="2.15121400060643"/>
    <n v="2.7305833920325902"/>
    <n v="113.316138772334"/>
    <n v="3.5126645439279498"/>
    <n v="2.66565076810679"/>
    <n v="18.662266691799601"/>
    <n v="181.180196178828"/>
    <n v="38.0202747922649"/>
    <n v="15.2810855189786"/>
    <n v="64.699858217201694"/>
    <n v="222.22598943571501"/>
    <n v="0"/>
    <n v="110.12789475371601"/>
    <n v="155.069941746713"/>
    <n v="342.997705457915"/>
  </r>
  <r>
    <s v="24"/>
    <x v="27"/>
    <s v="Övriga tjänster"/>
    <s v="2023"/>
    <x v="60"/>
    <n v="39.606480650227802"/>
    <n v="38.588004430323899"/>
    <n v="30.343191555295501"/>
    <n v="2.3143719610593099"/>
    <n v="2.8858020260714898"/>
    <n v="113.11225748889299"/>
    <n v="4.0730208337254101"/>
    <n v="2.5523638522174998"/>
    <n v="18.466123049667001"/>
    <n v="183.55983697526199"/>
    <n v="38.530617294188197"/>
    <n v="16.6718473571466"/>
    <n v="64.105772294227293"/>
    <n v="222.22598943571501"/>
    <n v="0"/>
    <n v="110.12789475371601"/>
    <n v="146.37499044833899"/>
    <n v="327.52519605119801"/>
  </r>
  <r>
    <s v="25"/>
    <x v="28"/>
    <s v="Övriga tjänster"/>
    <s v="2008"/>
    <x v="0"/>
    <n v="110.241370429418"/>
    <n v="106.85175176048"/>
    <n v="0.84713987810964897"/>
    <n v="1.71113797218991"/>
    <n v="8.6890477925101006"/>
    <n v="365.30441615365697"/>
    <n v="0.37912748048613398"/>
    <n v="17.777912187689999"/>
    <n v="134.91985342583999"/>
    <n v="788.34679323656405"/>
    <n v="103.18569713453699"/>
    <n v="31.036016876055101"/>
    <n v="188.497353650012"/>
    <n v="2692.8737681167099"/>
    <n v="0"/>
    <n v="0"/>
    <n v="12.550640920829901"/>
    <n v="1315.8770233278599"/>
  </r>
  <r>
    <s v="25"/>
    <x v="28"/>
    <s v="Övriga tjänster"/>
    <s v="2008"/>
    <x v="1"/>
    <n v="119.777231209845"/>
    <n v="116.30692289882001"/>
    <n v="2.2307876535211202"/>
    <n v="1.90988611277019"/>
    <n v="9.6898115365815602"/>
    <n v="404.54511349976002"/>
    <n v="0.372185809452103"/>
    <n v="20.273541780299698"/>
    <n v="153.338632161915"/>
    <n v="899.28828898802203"/>
    <n v="114.093582247849"/>
    <n v="34.310750338295001"/>
    <n v="208.43086360337799"/>
    <n v="2692.8737681167099"/>
    <n v="0"/>
    <n v="0"/>
    <n v="30.908443362996898"/>
    <n v="1481.99053534924"/>
  </r>
  <r>
    <s v="25"/>
    <x v="28"/>
    <s v="Övriga tjänster"/>
    <s v="2008"/>
    <x v="2"/>
    <n v="117.969493484604"/>
    <n v="114.50002769695401"/>
    <n v="2.3063003582433299"/>
    <n v="1.8882506981915601"/>
    <n v="9.8644851611503395"/>
    <n v="394.292781981583"/>
    <n v="0.37585054823842301"/>
    <n v="20.864264959963201"/>
    <n v="155.73912077232899"/>
    <n v="921.73844256202005"/>
    <n v="109.531734150787"/>
    <n v="32.983308169765401"/>
    <n v="200.04454587427301"/>
    <n v="2692.8737681167099"/>
    <n v="0"/>
    <n v="0"/>
    <n v="31.998530855876002"/>
    <n v="1478.1843287183699"/>
  </r>
  <r>
    <s v="25"/>
    <x v="28"/>
    <s v="Övriga tjänster"/>
    <s v="2008"/>
    <x v="3"/>
    <n v="113.030983574207"/>
    <n v="109.606857273363"/>
    <n v="2.4335990033249599"/>
    <n v="1.8196166965510201"/>
    <n v="8.8947895764767093"/>
    <n v="389.57333867741499"/>
    <n v="0.39504258307607198"/>
    <n v="18.4570157146503"/>
    <n v="141.55998546617801"/>
    <n v="821.48329232367996"/>
    <n v="111.96445023994499"/>
    <n v="33.633735582607201"/>
    <n v="204.58473619154199"/>
    <n v="2692.8737681167099"/>
    <n v="0"/>
    <n v="0"/>
    <n v="33.921553481847099"/>
    <n v="1397.98620084045"/>
  </r>
  <r>
    <s v="25"/>
    <x v="28"/>
    <s v="Övriga tjänster"/>
    <s v="2009"/>
    <x v="4"/>
    <n v="103.968384974957"/>
    <n v="100.601650295629"/>
    <n v="2.3371405710859601"/>
    <n v="1.6659916244528901"/>
    <n v="7.5863408495561098"/>
    <n v="339.97416900571199"/>
    <n v="0.44800839075646598"/>
    <n v="15.541997841519301"/>
    <n v="117.34413250584799"/>
    <n v="682.90436864669596"/>
    <n v="100.51863305535601"/>
    <n v="29.085933203234099"/>
    <n v="184.973658859945"/>
    <n v="2712.8293550603098"/>
    <n v="0"/>
    <n v="0"/>
    <n v="32.787341069454101"/>
    <n v="1293.78239755295"/>
  </r>
  <r>
    <s v="25"/>
    <x v="28"/>
    <s v="Övriga tjänster"/>
    <s v="2009"/>
    <x v="5"/>
    <n v="114.963829295812"/>
    <n v="111.517195174536"/>
    <n v="2.7552638300687602"/>
    <n v="1.8449115739937401"/>
    <n v="8.7465428252780697"/>
    <n v="372.549487758368"/>
    <n v="0.38624261942538701"/>
    <n v="18.264867966669801"/>
    <n v="135.72135539768601"/>
    <n v="798.93745004526897"/>
    <n v="108.31954116206499"/>
    <n v="31.371685518219799"/>
    <n v="199.29511427742401"/>
    <n v="2712.8293550603098"/>
    <n v="0"/>
    <n v="0"/>
    <n v="38.395423724421299"/>
    <n v="1459.2391139716201"/>
  </r>
  <r>
    <s v="25"/>
    <x v="28"/>
    <s v="Övriga tjänster"/>
    <s v="2009"/>
    <x v="6"/>
    <n v="116.35999972610399"/>
    <n v="112.899359906488"/>
    <n v="2.62002426121439"/>
    <n v="1.8671630786553499"/>
    <n v="9.0361517396894904"/>
    <n v="374.66773750069001"/>
    <n v="0.39163885092689499"/>
    <n v="18.9427064844113"/>
    <n v="139.69628384965199"/>
    <n v="826.40979142914"/>
    <n v="108.05933649270899"/>
    <n v="31.321267328722499"/>
    <n v="198.786863600944"/>
    <n v="2712.8293550603098"/>
    <n v="0"/>
    <n v="0"/>
    <n v="36.732974941078098"/>
    <n v="1486.1239506827701"/>
  </r>
  <r>
    <s v="25"/>
    <x v="28"/>
    <s v="Övriga tjänster"/>
    <s v="2009"/>
    <x v="7"/>
    <n v="112.09886783339201"/>
    <n v="108.68499131880399"/>
    <n v="2.6680832332143098"/>
    <n v="1.7960655783824699"/>
    <n v="8.0389207591708196"/>
    <n v="369.77565488629301"/>
    <n v="0.455075167818634"/>
    <n v="16.238383065853"/>
    <n v="123.65786288571699"/>
    <n v="714.96237881097295"/>
    <n v="110.18100282538499"/>
    <n v="31.848393258468601"/>
    <n v="202.79382334729101"/>
    <n v="2712.8293550603098"/>
    <n v="0"/>
    <n v="0"/>
    <n v="37.7038897623558"/>
    <n v="1384.21306653804"/>
  </r>
  <r>
    <s v="25"/>
    <x v="28"/>
    <s v="Övriga tjänster"/>
    <s v="2010"/>
    <x v="8"/>
    <n v="105.064449125365"/>
    <n v="102.01853390527199"/>
    <n v="2.6484971165231901"/>
    <n v="1.6690577467158001"/>
    <n v="6.0566383962706603"/>
    <n v="333.96707345639197"/>
    <n v="0.52889352089313801"/>
    <n v="12.484981823699799"/>
    <n v="94.928012438489603"/>
    <n v="555.46126085596495"/>
    <n v="92.427340204153396"/>
    <n v="26.783998340019298"/>
    <n v="169.89681595466399"/>
    <n v="2434.0290421177101"/>
    <n v="0"/>
    <n v="0"/>
    <n v="37.518967294003602"/>
    <n v="1233.3936321296501"/>
  </r>
  <r>
    <s v="25"/>
    <x v="28"/>
    <s v="Övriga tjänster"/>
    <s v="2010"/>
    <x v="9"/>
    <n v="111.057119662057"/>
    <n v="107.95254516574001"/>
    <n v="2.8658830122355399"/>
    <n v="1.80564076033085"/>
    <n v="6.8589518825393103"/>
    <n v="358.10924159222498"/>
    <n v="0.35111031616322702"/>
    <n v="14.4094824157415"/>
    <n v="108.10424689906"/>
    <n v="638.60051360747696"/>
    <n v="98.393290542771098"/>
    <n v="28.5140702787075"/>
    <n v="180.862670802857"/>
    <n v="2434.0290421177101"/>
    <n v="0"/>
    <n v="0"/>
    <n v="40.7046888182891"/>
    <n v="1364.73512010697"/>
  </r>
  <r>
    <s v="25"/>
    <x v="28"/>
    <s v="Övriga tjänster"/>
    <s v="2010"/>
    <x v="10"/>
    <n v="112.536958905798"/>
    <n v="109.412505189904"/>
    <n v="2.95958095866682"/>
    <n v="1.8441071981755199"/>
    <n v="7.2048666521261904"/>
    <n v="362.87480355966801"/>
    <n v="0.37328156874370799"/>
    <n v="15.2472802562253"/>
    <n v="113.354079220543"/>
    <n v="673.46128013263603"/>
    <n v="99.048323864447298"/>
    <n v="28.723803193839501"/>
    <n v="182.04338038045299"/>
    <n v="2434.0290421177101"/>
    <n v="0"/>
    <n v="0"/>
    <n v="42.039249398275999"/>
    <n v="1406.8979454518201"/>
  </r>
  <r>
    <s v="25"/>
    <x v="28"/>
    <s v="Övriga tjänster"/>
    <s v="2010"/>
    <x v="11"/>
    <n v="113.018574929621"/>
    <n v="109.91464773322301"/>
    <n v="3.2282097357032402"/>
    <n v="1.85226591842037"/>
    <n v="6.3945602106861399"/>
    <n v="372.44453583576598"/>
    <n v="0.53239059965894298"/>
    <n v="13.123455352593201"/>
    <n v="101.612598161779"/>
    <n v="588.16289899835397"/>
    <n v="104.91027738364799"/>
    <n v="30.350210110431899"/>
    <n v="192.90332983699199"/>
    <n v="2434.0290421177101"/>
    <n v="0"/>
    <n v="0"/>
    <n v="46.1022294513931"/>
    <n v="1357.0200877862001"/>
  </r>
  <r>
    <s v="25"/>
    <x v="28"/>
    <s v="Övriga tjänster"/>
    <s v="2011"/>
    <x v="12"/>
    <n v="107.532092609031"/>
    <n v="104.458268113617"/>
    <n v="3.3680618254341201"/>
    <n v="1.8203163215186899"/>
    <n v="5.7206654401083101"/>
    <n v="357.16773458715801"/>
    <n v="0.30972017648377698"/>
    <n v="10.4211990742703"/>
    <n v="81.450067466950401"/>
    <n v="483.86906343099702"/>
    <n v="112.140080240258"/>
    <n v="30.245165744897101"/>
    <n v="209.49942693777601"/>
    <n v="2431.26203788881"/>
    <n v="0"/>
    <n v="0"/>
    <n v="47.354996375652803"/>
    <n v="1272.8554886597501"/>
  </r>
  <r>
    <s v="25"/>
    <x v="28"/>
    <s v="Övriga tjänster"/>
    <s v="2011"/>
    <x v="13"/>
    <n v="114.503989363736"/>
    <n v="111.37045931054401"/>
    <n v="3.7571133244624502"/>
    <n v="1.97269117438415"/>
    <n v="6.4108876461101501"/>
    <n v="384.67240247950599"/>
    <n v="0.29364230546224002"/>
    <n v="12.1400722068426"/>
    <n v="93.593449747637706"/>
    <n v="560.76820866060996"/>
    <n v="120.35360281921"/>
    <n v="32.469810516264303"/>
    <n v="224.83268366082501"/>
    <n v="2431.26203788881"/>
    <n v="0"/>
    <n v="0"/>
    <n v="52.650518262968703"/>
    <n v="1415.4070204808299"/>
  </r>
  <r>
    <s v="25"/>
    <x v="28"/>
    <s v="Övriga tjänster"/>
    <s v="2011"/>
    <x v="14"/>
    <n v="113.41753099626401"/>
    <n v="110.281917382708"/>
    <n v="3.98412723857356"/>
    <n v="1.97629156603661"/>
    <n v="6.4512253809480304"/>
    <n v="383.96942300850901"/>
    <n v="0.30276895907719997"/>
    <n v="12.3559245301643"/>
    <n v="94.995646403524205"/>
    <n v="570.12468143588103"/>
    <n v="120.22702500982901"/>
    <n v="32.439843740098198"/>
    <n v="224.59124196840199"/>
    <n v="2431.26203788881"/>
    <n v="0"/>
    <n v="0"/>
    <n v="55.680344898492599"/>
    <n v="1426.32929351648"/>
  </r>
  <r>
    <s v="25"/>
    <x v="28"/>
    <s v="Övriga tjänster"/>
    <s v="2011"/>
    <x v="15"/>
    <n v="109.010975146936"/>
    <n v="105.90698281675"/>
    <n v="4.03610997723605"/>
    <n v="1.92965495290643"/>
    <n v="5.7632760634556197"/>
    <n v="377.95095455170798"/>
    <n v="0.30617217547903802"/>
    <n v="10.635570542225601"/>
    <n v="84.297292489385299"/>
    <n v="497.21375899968098"/>
    <n v="120.320413203987"/>
    <n v="32.412085422646904"/>
    <n v="224.82872091657799"/>
    <n v="2431.26203788881"/>
    <n v="0"/>
    <n v="0"/>
    <n v="56.630490975347101"/>
    <n v="1343.60781758844"/>
  </r>
  <r>
    <s v="25"/>
    <x v="28"/>
    <s v="Övriga tjänster"/>
    <s v="2012"/>
    <x v="16"/>
    <n v="99.6051584838808"/>
    <n v="96.5491291839366"/>
    <n v="5.0795081803697997"/>
    <n v="2.0743772695233602"/>
    <n v="4.2222175779351501"/>
    <n v="378.68109354826902"/>
    <n v="0.27567574944019502"/>
    <n v="9.3443631581550104"/>
    <n v="56.898000498910697"/>
    <n v="378.29141682303799"/>
    <n v="103.732503876377"/>
    <n v="27.559142023073601"/>
    <n v="193.72198349178501"/>
    <n v="2388.09723133834"/>
    <n v="0"/>
    <n v="0"/>
    <n v="71.792179705770707"/>
    <n v="1239.77343497325"/>
  </r>
  <r>
    <s v="25"/>
    <x v="28"/>
    <s v="Övriga tjänster"/>
    <s v="2012"/>
    <x v="17"/>
    <n v="103.01152630615999"/>
    <n v="99.923469829778995"/>
    <n v="7.1190350030272898"/>
    <n v="2.1559756613515502"/>
    <n v="4.5937748137421597"/>
    <n v="391.51295745356902"/>
    <n v="0.25802833672719899"/>
    <n v="10.5449759746024"/>
    <n v="62.584835055903199"/>
    <n v="421.65920080757502"/>
    <n v="106.605474479629"/>
    <n v="28.340922998776001"/>
    <n v="199.06539823777001"/>
    <n v="2388.09723133834"/>
    <n v="0"/>
    <n v="0"/>
    <n v="99.605710546799898"/>
    <n v="1313.7753515269101"/>
  </r>
  <r>
    <s v="25"/>
    <x v="28"/>
    <s v="Övriga tjänster"/>
    <s v="2012"/>
    <x v="18"/>
    <n v="103.25423050716699"/>
    <n v="100.16187479460901"/>
    <n v="7.87174016691469"/>
    <n v="2.1615005897625199"/>
    <n v="4.6950294619072501"/>
    <n v="391.22805295244802"/>
    <n v="0.27697480320823098"/>
    <n v="10.908993779185099"/>
    <n v="64.256631892253694"/>
    <n v="435.20437765436498"/>
    <n v="106.19778358297199"/>
    <n v="28.244560169673999"/>
    <n v="198.289891843856"/>
    <n v="2388.09723133834"/>
    <n v="0"/>
    <n v="0"/>
    <n v="109.77848754461399"/>
    <n v="1328.1006313970599"/>
  </r>
  <r>
    <s v="25"/>
    <x v="28"/>
    <s v="Övriga tjänster"/>
    <s v="2012"/>
    <x v="19"/>
    <n v="102.869630882065"/>
    <n v="99.788786561533001"/>
    <n v="7.6254057892579796"/>
    <n v="2.1605918883667701"/>
    <n v="4.2925085277225401"/>
    <n v="394.70364595016002"/>
    <n v="0.29322251677458699"/>
    <n v="9.4426603180728996"/>
    <n v="58.168646495296997"/>
    <n v="384.56978102801901"/>
    <n v="108.501125065294"/>
    <n v="28.811422080530999"/>
    <n v="202.64474340907501"/>
    <n v="2388.09723133834"/>
    <n v="0"/>
    <n v="0"/>
    <n v="106.420736656193"/>
    <n v="1282.58106162633"/>
  </r>
  <r>
    <s v="25"/>
    <x v="28"/>
    <s v="Övriga tjänster"/>
    <s v="2013"/>
    <x v="20"/>
    <n v="95.473885154219502"/>
    <n v="92.4653388973109"/>
    <n v="6.7204171382975399"/>
    <n v="2.1657777161212199"/>
    <n v="4.2122122038750298"/>
    <n v="378.84323003254002"/>
    <n v="0.23946816156468601"/>
    <n v="7.46194844827306"/>
    <n v="47.559460776891598"/>
    <n v="326.92877529736398"/>
    <n v="117.753003814211"/>
    <n v="29.494827293774001"/>
    <n v="222.83853739143001"/>
    <n v="2316.6732204280001"/>
    <n v="0"/>
    <n v="0"/>
    <n v="95.327302081665906"/>
    <n v="1177.85571039294"/>
  </r>
  <r>
    <s v="25"/>
    <x v="28"/>
    <s v="Övriga tjänster"/>
    <s v="2013"/>
    <x v="21"/>
    <n v="101.64880443264801"/>
    <n v="98.579830957109294"/>
    <n v="8.0104834299398107"/>
    <n v="2.3474267675704099"/>
    <n v="4.6511486322985602"/>
    <n v="408.74567692164902"/>
    <n v="0.227515572611904"/>
    <n v="8.6582031124550305"/>
    <n v="54.234532261694703"/>
    <n v="376.19580211690698"/>
    <n v="127.006317262849"/>
    <n v="31.813710959389098"/>
    <n v="240.34836542059099"/>
    <n v="2316.6732204280001"/>
    <n v="0"/>
    <n v="0"/>
    <n v="113.14036802221599"/>
    <n v="1300.85551362051"/>
  </r>
  <r>
    <s v="25"/>
    <x v="28"/>
    <s v="Övriga tjänster"/>
    <s v="2013"/>
    <x v="22"/>
    <n v="101.77640152266299"/>
    <n v="98.703991516385202"/>
    <n v="8.6109868044463305"/>
    <n v="2.3524044500148298"/>
    <n v="4.7267716641436897"/>
    <n v="408.72117175497198"/>
    <n v="0.23480009036423599"/>
    <n v="9.0349342157417496"/>
    <n v="55.980081720888101"/>
    <n v="390.492347055305"/>
    <n v="126.770436127705"/>
    <n v="31.7648667364974"/>
    <n v="239.88976304163199"/>
    <n v="2316.6732204280001"/>
    <n v="0"/>
    <n v="0"/>
    <n v="121.19741547499"/>
    <n v="1317.4835452959801"/>
  </r>
  <r>
    <s v="25"/>
    <x v="28"/>
    <s v="Övriga tjänster"/>
    <s v="2013"/>
    <x v="23"/>
    <n v="97.873929057889598"/>
    <n v="94.8304778234602"/>
    <n v="8.6476319829883792"/>
    <n v="2.2847227621480499"/>
    <n v="4.3330886440048104"/>
    <n v="398.58348322037801"/>
    <n v="0.234341249794846"/>
    <n v="7.71656052908269"/>
    <n v="49.712052474487301"/>
    <n v="340.20425725350901"/>
    <n v="124.62569612826501"/>
    <n v="31.189832008484299"/>
    <n v="235.876106035986"/>
    <n v="2316.6732204280001"/>
    <n v="0"/>
    <n v="0"/>
    <n v="122.002951056038"/>
    <n v="1239.9522063770701"/>
  </r>
  <r>
    <s v="25"/>
    <x v="28"/>
    <s v="Övriga tjänster"/>
    <s v="2014"/>
    <x v="24"/>
    <n v="90.515804772401793"/>
    <n v="87.675695586296698"/>
    <n v="10.717961710283999"/>
    <n v="2.2827681933560702"/>
    <n v="4.2255635178943498"/>
    <n v="377.27986208761001"/>
    <n v="0.26116875184714"/>
    <n v="6.3201056969621696"/>
    <n v="41.683852539018503"/>
    <n v="296.56976224506599"/>
    <n v="104.500850525489"/>
    <n v="26.246912454006001"/>
    <n v="197.18173177964999"/>
    <n v="2116.8598363647502"/>
    <n v="0"/>
    <n v="0"/>
    <n v="151.97335478588701"/>
    <n v="1107.8635319032601"/>
  </r>
  <r>
    <s v="25"/>
    <x v="28"/>
    <s v="Övriga tjänster"/>
    <s v="2014"/>
    <x v="25"/>
    <n v="97.441996792909606"/>
    <n v="94.535927691701801"/>
    <n v="12.678740505610101"/>
    <n v="2.4871336987906001"/>
    <n v="4.64710123798345"/>
    <n v="410.501291691608"/>
    <n v="0.23527608022938201"/>
    <n v="7.4644423646303402"/>
    <n v="48.231337280578799"/>
    <n v="346.35558902738097"/>
    <n v="113.68701866040399"/>
    <n v="28.556538192504501"/>
    <n v="214.51222473398599"/>
    <n v="2116.8598363647502"/>
    <n v="0"/>
    <n v="0"/>
    <n v="178.90006145540599"/>
    <n v="1235.08933538717"/>
  </r>
  <r>
    <s v="25"/>
    <x v="28"/>
    <s v="Övriga tjänster"/>
    <s v="2014"/>
    <x v="26"/>
    <n v="97.406245853925299"/>
    <n v="94.498166118651895"/>
    <n v="13.0385189196609"/>
    <n v="2.48519699022359"/>
    <n v="4.7372391606923401"/>
    <n v="409.818092138797"/>
    <n v="0.25411749659274102"/>
    <n v="7.7166529592978499"/>
    <n v="49.383252407728399"/>
    <n v="356.23515276668297"/>
    <n v="113.318313818468"/>
    <n v="28.474652040000802"/>
    <n v="213.80381196513"/>
    <n v="2116.8598363647502"/>
    <n v="0"/>
    <n v="0"/>
    <n v="183.58795806726599"/>
    <n v="1245.7118599343901"/>
  </r>
  <r>
    <s v="25"/>
    <x v="28"/>
    <s v="Övriga tjänster"/>
    <s v="2014"/>
    <x v="27"/>
    <n v="95.635671441314102"/>
    <n v="92.734107133803604"/>
    <n v="12.3445130486929"/>
    <n v="2.4929853183854198"/>
    <n v="4.4308343490542201"/>
    <n v="411.369660481783"/>
    <n v="0.25510265657750902"/>
    <n v="6.6514337213507799"/>
    <n v="44.697430472868703"/>
    <n v="315.81062666477999"/>
    <n v="114.789074226297"/>
    <n v="28.800304780282001"/>
    <n v="216.63084412062801"/>
    <n v="2116.8598363647502"/>
    <n v="0"/>
    <n v="0"/>
    <n v="174.51322571065401"/>
    <n v="1205.4175430626799"/>
  </r>
  <r>
    <s v="25"/>
    <x v="28"/>
    <s v="Övriga tjänster"/>
    <s v="2015"/>
    <x v="28"/>
    <n v="90.1805260913833"/>
    <n v="87.500070267743297"/>
    <n v="11.422438470006901"/>
    <n v="2.5611523166177999"/>
    <n v="4.2323491666586399"/>
    <n v="378.12900122783901"/>
    <n v="0.22651035583387499"/>
    <n v="5.2856691355933201"/>
    <n v="36.720001799910001"/>
    <n v="268.68995343453702"/>
    <n v="106.70002258524801"/>
    <n v="26.0132154600647"/>
    <n v="202.27723042088201"/>
    <n v="1883.24468306976"/>
    <n v="0"/>
    <n v="0"/>
    <n v="162.37985686781201"/>
    <n v="1124.9836964226199"/>
  </r>
  <r>
    <s v="25"/>
    <x v="28"/>
    <s v="Övriga tjänster"/>
    <s v="2015"/>
    <x v="29"/>
    <n v="95.537180481035605"/>
    <n v="92.805220366928594"/>
    <n v="14.3143644037351"/>
    <n v="2.71577603674625"/>
    <n v="4.6083850464092002"/>
    <n v="400.57916726409599"/>
    <n v="0.227833674812562"/>
    <n v="6.1490797113901996"/>
    <n v="41.6515575683542"/>
    <n v="308.50706286763"/>
    <n v="112.816328606238"/>
    <n v="27.518202824235999"/>
    <n v="213.85584964181999"/>
    <n v="1883.24468306976"/>
    <n v="0"/>
    <n v="0"/>
    <n v="202.04697558230899"/>
    <n v="1223.16706977442"/>
  </r>
  <r>
    <s v="25"/>
    <x v="28"/>
    <s v="Övriga tjänster"/>
    <s v="2015"/>
    <x v="30"/>
    <n v="94.974531268903604"/>
    <n v="92.250224433788304"/>
    <n v="16.6524161508781"/>
    <n v="2.68513277864432"/>
    <n v="4.62507020374"/>
    <n v="395.35476021515802"/>
    <n v="0.23882101521374199"/>
    <n v="6.4797963583039202"/>
    <n v="43.124288223633897"/>
    <n v="322.035748385408"/>
    <n v="111.105425095388"/>
    <n v="27.117577980431001"/>
    <n v="210.592839156352"/>
    <n v="1883.24468306976"/>
    <n v="0"/>
    <n v="0"/>
    <n v="234.112752366271"/>
    <n v="1229.20993761981"/>
  </r>
  <r>
    <s v="25"/>
    <x v="28"/>
    <s v="Övriga tjänster"/>
    <s v="2015"/>
    <x v="31"/>
    <n v="94.433414130174398"/>
    <n v="91.703329039575607"/>
    <n v="15.085943019913"/>
    <n v="2.7179925769237498"/>
    <n v="4.5204419515814296"/>
    <n v="401.15619451211802"/>
    <n v="0.24276939416688201"/>
    <n v="5.7025328548183598"/>
    <n v="39.546042526430497"/>
    <n v="289.84252760973698"/>
    <n v="113.378257050724"/>
    <n v="27.636572879570199"/>
    <n v="214.94321828148699"/>
    <n v="1883.24468306976"/>
    <n v="0"/>
    <n v="0"/>
    <n v="212.57106296700201"/>
    <n v="1202.2386422964901"/>
  </r>
  <r>
    <s v="25"/>
    <x v="28"/>
    <s v="Övriga tjänster"/>
    <s v="2016"/>
    <x v="32"/>
    <n v="82.426420512345899"/>
    <n v="79.962144568443307"/>
    <n v="16.1763275509133"/>
    <n v="2.64217552033882"/>
    <n v="3.75534482085083"/>
    <n v="344.863587961429"/>
    <n v="0.280774535574141"/>
    <n v="5.1176203624032901"/>
    <n v="35.489485814074598"/>
    <n v="262.37416849498197"/>
    <n v="102.562093512803"/>
    <n v="24.5172495429618"/>
    <n v="195.032805414949"/>
    <n v="1658.9497760289601"/>
    <n v="0"/>
    <n v="0"/>
    <n v="224.66127902795401"/>
    <n v="1023.80899202394"/>
  </r>
  <r>
    <s v="25"/>
    <x v="28"/>
    <s v="Övriga tjänster"/>
    <s v="2016"/>
    <x v="33"/>
    <n v="89.001925137516807"/>
    <n v="86.454943039369198"/>
    <n v="18.372372429600201"/>
    <n v="2.9109898875765698"/>
    <n v="4.1650000682428399"/>
    <n v="378.92639944933802"/>
    <n v="0.27884235683511899"/>
    <n v="5.8405929031095498"/>
    <n v="40.419523107033697"/>
    <n v="299.91199294788402"/>
    <n v="112.902494650028"/>
    <n v="26.980128261345701"/>
    <n v="214.70682804648601"/>
    <n v="1658.9497760289601"/>
    <n v="0"/>
    <n v="0"/>
    <n v="255.101460120014"/>
    <n v="1143.04162435748"/>
  </r>
  <r>
    <s v="25"/>
    <x v="28"/>
    <s v="Övriga tjänster"/>
    <s v="2016"/>
    <x v="34"/>
    <n v="90.643563955329498"/>
    <n v="88.076758033196"/>
    <n v="17.9227342298549"/>
    <n v="2.9760170009559301"/>
    <n v="4.2575586018276903"/>
    <n v="387.05424118150302"/>
    <n v="0.28974263375159298"/>
    <n v="6.0358220468789696"/>
    <n v="41.795819364297699"/>
    <n v="310.25371531808099"/>
    <n v="115.339640247814"/>
    <n v="27.560883482809299"/>
    <n v="219.34349923445399"/>
    <n v="1658.9497760289601"/>
    <n v="0"/>
    <n v="0"/>
    <n v="248.87974662197399"/>
    <n v="1173.0681371860401"/>
  </r>
  <r>
    <s v="25"/>
    <x v="28"/>
    <s v="Övriga tjänster"/>
    <s v="2016"/>
    <x v="35"/>
    <n v="90.509143540244807"/>
    <n v="87.948993155999403"/>
    <n v="19.5704768271703"/>
    <n v="2.9767550256167401"/>
    <n v="4.0128759438562698"/>
    <n v="387.960802406845"/>
    <n v="0.29591402022844399"/>
    <n v="5.3323808398275396"/>
    <n v="38.043516586731101"/>
    <n v="277.10885103845698"/>
    <n v="116.055642438701"/>
    <n v="27.708701446688501"/>
    <n v="220.732745952519"/>
    <n v="1658.9497760289601"/>
    <n v="0"/>
    <n v="0"/>
    <n v="271.764895652029"/>
    <n v="1132.5620422280699"/>
  </r>
  <r>
    <s v="25"/>
    <x v="28"/>
    <s v="Övriga tjänster"/>
    <s v="2017"/>
    <x v="36"/>
    <n v="80.337300992714106"/>
    <n v="78.110597929602804"/>
    <n v="17.959243463360099"/>
    <n v="2.8105144616509801"/>
    <n v="3.9140908960229099"/>
    <n v="324.24922927184701"/>
    <n v="0.203367690812324"/>
    <n v="5.0665689759727002"/>
    <n v="34.086014502829599"/>
    <n v="253.55147844379499"/>
    <n v="103.958648541195"/>
    <n v="24.378817698031199"/>
    <n v="198.27575591885699"/>
    <n v="1372.3221856851301"/>
    <n v="0"/>
    <n v="0"/>
    <n v="249.782578076654"/>
    <n v="1007.07470609465"/>
  </r>
  <r>
    <s v="25"/>
    <x v="28"/>
    <s v="Övriga tjänster"/>
    <s v="2017"/>
    <x v="37"/>
    <n v="86.980810729275106"/>
    <n v="84.671840377748595"/>
    <n v="19.458473333929401"/>
    <n v="3.0744196810700699"/>
    <n v="4.3545339413492599"/>
    <n v="354.01505183862997"/>
    <n v="0.19064815820550299"/>
    <n v="5.8493572439255503"/>
    <n v="39.179061849745501"/>
    <n v="293.58072738951898"/>
    <n v="113.509063565191"/>
    <n v="26.617521220618102"/>
    <n v="216.49189204261401"/>
    <n v="1372.3221856851301"/>
    <n v="0"/>
    <n v="0"/>
    <n v="270.55316298563503"/>
    <n v="1123.83106072694"/>
  </r>
  <r>
    <s v="25"/>
    <x v="28"/>
    <s v="Övriga tjänster"/>
    <s v="2017"/>
    <x v="38"/>
    <n v="87.345335714221207"/>
    <n v="85.037143634656601"/>
    <n v="20.122250450043602"/>
    <n v="3.0667915173303402"/>
    <n v="4.3989336352493096"/>
    <n v="353.20216261929698"/>
    <n v="0.197972673951825"/>
    <n v="6.0234685024946097"/>
    <n v="40.170196428104802"/>
    <n v="302.305062838617"/>
    <n v="113.017283002074"/>
    <n v="26.510027220065101"/>
    <n v="215.54463867840801"/>
    <n v="1372.3221856851301"/>
    <n v="0"/>
    <n v="0"/>
    <n v="279.746142816884"/>
    <n v="1132.92204397254"/>
  </r>
  <r>
    <s v="25"/>
    <x v="28"/>
    <s v="Övriga tjänster"/>
    <s v="2017"/>
    <x v="39"/>
    <n v="84.351898564523395"/>
    <n v="82.068195011059501"/>
    <n v="22.062919616768301"/>
    <n v="3.0067852366165799"/>
    <n v="4.0922600026919902"/>
    <n v="346.04733143351501"/>
    <n v="0.203605370624965"/>
    <n v="5.32208337911303"/>
    <n v="36.317351841202502"/>
    <n v="268.43200208529998"/>
    <n v="111.333170496335"/>
    <n v="26.0897041368918"/>
    <n v="212.362756958772"/>
    <n v="1372.3221856851301"/>
    <n v="0"/>
    <n v="0"/>
    <n v="306.72632381942299"/>
    <n v="1076.1693725028799"/>
  </r>
  <r>
    <s v="25"/>
    <x v="28"/>
    <s v="Övriga tjänster"/>
    <s v="2018"/>
    <x v="40"/>
    <n v="76.645803686120104"/>
    <n v="74.6405192959635"/>
    <n v="18.943692023225001"/>
    <n v="2.8994842561974399"/>
    <n v="4.0284661662452903"/>
    <n v="295.89362418255899"/>
    <n v="0.265879569873819"/>
    <n v="5.3525739641342804"/>
    <n v="34.505997184599202"/>
    <n v="258.97849698716698"/>
    <n v="100.83303643947001"/>
    <n v="23.313804576652601"/>
    <n v="192.75856824549999"/>
    <n v="1124.12400960943"/>
    <n v="0"/>
    <n v="0"/>
    <n v="262.95570634557902"/>
    <n v="957.53562947953401"/>
  </r>
  <r>
    <s v="25"/>
    <x v="28"/>
    <s v="Övriga tjänster"/>
    <s v="2018"/>
    <x v="41"/>
    <n v="84.801484876295703"/>
    <n v="82.680303712328595"/>
    <n v="23.224265063969401"/>
    <n v="3.2779875509438501"/>
    <n v="4.5853733342001899"/>
    <n v="333.53648255799499"/>
    <n v="0.26617413267424"/>
    <n v="6.2271512738091701"/>
    <n v="40.112311078395201"/>
    <n v="302.26680445934198"/>
    <n v="113.971992863401"/>
    <n v="26.341460696314201"/>
    <n v="217.88790757498899"/>
    <n v="1124.12400960943"/>
    <n v="0"/>
    <n v="0"/>
    <n v="322.15789527640902"/>
    <n v="1096.19110202102"/>
  </r>
  <r>
    <s v="25"/>
    <x v="28"/>
    <s v="Övriga tjänster"/>
    <s v="2018"/>
    <x v="42"/>
    <n v="86.252300295073894"/>
    <n v="84.124663227538704"/>
    <n v="21.577126638656001"/>
    <n v="3.2872585509012699"/>
    <n v="4.7281979263204903"/>
    <n v="334.86330511248798"/>
    <n v="0.27737554026052202"/>
    <n v="6.57416207348792"/>
    <n v="41.965266956071403"/>
    <n v="319.23221944483799"/>
    <n v="113.99485190918099"/>
    <n v="26.3641496336516"/>
    <n v="217.91093672921099"/>
    <n v="1124.12400960943"/>
    <n v="0"/>
    <n v="0"/>
    <n v="299.353839916955"/>
    <n v="1120.6527467030601"/>
  </r>
  <r>
    <s v="25"/>
    <x v="28"/>
    <s v="Övriga tjänster"/>
    <s v="2018"/>
    <x v="43"/>
    <n v="81.711152778494693"/>
    <n v="79.630852575738899"/>
    <n v="22.228105402164701"/>
    <n v="3.1491928104001401"/>
    <n v="4.3442892282259304"/>
    <n v="320.50016011367097"/>
    <n v="0.27558477489775501"/>
    <n v="5.7790185689101099"/>
    <n v="37.489179570473901"/>
    <n v="280.90317608614902"/>
    <n v="109.585893019168"/>
    <n v="25.325850989651801"/>
    <n v="209.50495672608901"/>
    <n v="1124.12400960943"/>
    <n v="0"/>
    <n v="0"/>
    <n v="308.387979131816"/>
    <n v="1041.81872961318"/>
  </r>
  <r>
    <s v="25"/>
    <x v="28"/>
    <s v="Övriga tjänster"/>
    <s v="2019"/>
    <x v="44"/>
    <n v="77.178450190092306"/>
    <n v="75.3627973436042"/>
    <n v="18.217324176475799"/>
    <n v="2.91002141054132"/>
    <n v="4.0173080558088996"/>
    <n v="259.53120203637002"/>
    <n v="0.20344613989091501"/>
    <n v="5.6355725684289002"/>
    <n v="35.635519943053197"/>
    <n v="267.43685461776403"/>
    <n v="95.564008676573394"/>
    <n v="21.956364668305302"/>
    <n v="182.81669479126501"/>
    <n v="932.01254713192702"/>
    <n v="0"/>
    <n v="0"/>
    <n v="252.85009008419999"/>
    <n v="964.91511427965099"/>
  </r>
  <r>
    <s v="25"/>
    <x v="28"/>
    <s v="Övriga tjänster"/>
    <s v="2019"/>
    <x v="45"/>
    <n v="85.356649780392999"/>
    <n v="83.424258535516003"/>
    <n v="22.367020134202701"/>
    <n v="3.2907088353874401"/>
    <n v="4.5836020131197897"/>
    <n v="292.46940463910897"/>
    <n v="0.20853524136371601"/>
    <n v="6.5845098833646398"/>
    <n v="41.533830554408297"/>
    <n v="313.360022465432"/>
    <n v="108.01696004713099"/>
    <n v="24.808228204800599"/>
    <n v="206.65052209672299"/>
    <n v="932.01254713192702"/>
    <n v="0"/>
    <n v="0"/>
    <n v="310.25060733557899"/>
    <n v="1105.3303223104599"/>
  </r>
  <r>
    <s v="25"/>
    <x v="28"/>
    <s v="Övriga tjänster"/>
    <s v="2019"/>
    <x v="46"/>
    <n v="86.866540258290101"/>
    <n v="84.927639022822802"/>
    <n v="20.837721011318699"/>
    <n v="3.3003360297184998"/>
    <n v="4.7249871592828603"/>
    <n v="293.75905090583001"/>
    <n v="0.21841755117157299"/>
    <n v="6.9265979458239997"/>
    <n v="43.389266266236497"/>
    <n v="330.70823738892102"/>
    <n v="108.038899060543"/>
    <n v="24.830006590624201"/>
    <n v="206.67262173772201"/>
    <n v="932.01254713192702"/>
    <n v="0"/>
    <n v="0"/>
    <n v="289.06100554455401"/>
    <n v="1131.18020487072"/>
  </r>
  <r>
    <s v="25"/>
    <x v="28"/>
    <s v="Övriga tjänster"/>
    <s v="2019"/>
    <x v="47"/>
    <n v="82.227210437390298"/>
    <n v="80.3366210169943"/>
    <n v="21.231079266125398"/>
    <n v="3.1601672751537602"/>
    <n v="4.3261623338652004"/>
    <n v="280.84756764613002"/>
    <n v="0.212306681026978"/>
    <n v="6.0605986909413101"/>
    <n v="38.629626332120999"/>
    <n v="289.28446867780099"/>
    <n v="103.857695927028"/>
    <n v="23.849380238580299"/>
    <n v="198.697579122457"/>
    <n v="932.01254713192702"/>
    <n v="0"/>
    <n v="0"/>
    <n v="294.42916003328497"/>
    <n v="1049.90862544677"/>
  </r>
  <r>
    <s v="25"/>
    <x v="28"/>
    <s v="Övriga tjänster"/>
    <s v="2020"/>
    <x v="48"/>
    <n v="74.287745675322697"/>
    <n v="72.658858576819995"/>
    <n v="19.959440788636801"/>
    <n v="2.8616933362822499"/>
    <n v="3.9741984578176299"/>
    <n v="232.855283340092"/>
    <n v="0.20146713423197599"/>
    <n v="5.4918451173541198"/>
    <n v="36.711133573665101"/>
    <n v="265.57147842085402"/>
    <n v="91.638420110912804"/>
    <n v="20.930762165415"/>
    <n v="175.490889261397"/>
    <n v="759.260807569029"/>
    <n v="0"/>
    <n v="0"/>
    <n v="277.22300619847601"/>
    <n v="931.17635215072301"/>
  </r>
  <r>
    <s v="25"/>
    <x v="28"/>
    <s v="Övriga tjänster"/>
    <s v="2020"/>
    <x v="49"/>
    <n v="73.702361846695993"/>
    <n v="72.073225049096905"/>
    <n v="19.860459676502799"/>
    <n v="2.8571200677431601"/>
    <n v="4.0263990027900096"/>
    <n v="231.97787601975"/>
    <n v="0.187606596671196"/>
    <n v="5.7149513514429202"/>
    <n v="38.1742622480566"/>
    <n v="278.44040807826599"/>
    <n v="91.381799954002105"/>
    <n v="20.870321443359298"/>
    <n v="175.001595812939"/>
    <n v="759.260807569029"/>
    <n v="0"/>
    <n v="0"/>
    <n v="275.87363594017302"/>
    <n v="949.90926504113702"/>
  </r>
  <r>
    <s v="25"/>
    <x v="28"/>
    <s v="Övriga tjänster"/>
    <s v="2020"/>
    <x v="50"/>
    <n v="79.645732254935993"/>
    <n v="77.961213888980595"/>
    <n v="19.909817070896398"/>
    <n v="3.0244434457282199"/>
    <n v="4.4207159024471796"/>
    <n v="246.228050958658"/>
    <n v="0.206781086735778"/>
    <n v="6.4802566668342303"/>
    <n v="42.836571996163102"/>
    <n v="317.00746802622098"/>
    <n v="96.406590172545705"/>
    <n v="22.038015456152898"/>
    <n v="184.60049172471901"/>
    <n v="759.260807569029"/>
    <n v="0"/>
    <n v="0"/>
    <n v="276.549384947585"/>
    <n v="1036.1066237221601"/>
  </r>
  <r>
    <s v="25"/>
    <x v="28"/>
    <s v="Övriga tjänster"/>
    <s v="2020"/>
    <x v="51"/>
    <n v="76.537017441788507"/>
    <n v="74.849790882722999"/>
    <n v="15.987730189950501"/>
    <n v="3.0738731763499998"/>
    <n v="4.0496199915630697"/>
    <n v="248.374131338713"/>
    <n v="0.20222572290347801"/>
    <n v="5.4686224690359602"/>
    <n v="37.468348480633303"/>
    <n v="265.52115319139699"/>
    <n v="98.796778175271697"/>
    <n v="22.5294339168574"/>
    <n v="189.242529857134"/>
    <n v="759.260807569029"/>
    <n v="0"/>
    <n v="0"/>
    <n v="222.40605349966401"/>
    <n v="976.51643506267999"/>
  </r>
  <r>
    <s v="25"/>
    <x v="28"/>
    <s v="Övriga tjänster"/>
    <s v="2021"/>
    <x v="52"/>
    <n v="59.054185670827202"/>
    <n v="57.885508017646401"/>
    <n v="13.9756720889053"/>
    <n v="2.1737866054513799"/>
    <n v="3.0331714760197901"/>
    <n v="166.71773927888299"/>
    <n v="0.16980277506772701"/>
    <n v="4.3122281197188599"/>
    <n v="30.228934850716001"/>
    <n v="212.04013234102001"/>
    <n v="69.243461330702601"/>
    <n v="15.879864698706699"/>
    <n v="132.48658145632399"/>
    <n v="507.69540140766298"/>
    <n v="0"/>
    <n v="0"/>
    <n v="195.71282063820999"/>
    <n v="727.20459053758998"/>
  </r>
  <r>
    <s v="25"/>
    <x v="28"/>
    <s v="Övriga tjänster"/>
    <s v="2021"/>
    <x v="53"/>
    <n v="66.573464277449403"/>
    <n v="65.303902919878396"/>
    <n v="14.2510430332865"/>
    <n v="2.5020553894294801"/>
    <n v="3.5293313558731398"/>
    <n v="190.82992019719001"/>
    <n v="0.17441510295861501"/>
    <n v="5.1331181360576901"/>
    <n v="36.029430034144198"/>
    <n v="254.991493528365"/>
    <n v="79.649892058565499"/>
    <n v="18.2579844243864"/>
    <n v="152.40763133031001"/>
    <n v="507.69540140766298"/>
    <n v="0"/>
    <n v="0"/>
    <n v="199.47660726348499"/>
    <n v="856.37298358649002"/>
  </r>
  <r>
    <s v="25"/>
    <x v="28"/>
    <s v="Övriga tjänster"/>
    <s v="2021"/>
    <x v="54"/>
    <n v="68.078943307853507"/>
    <n v="66.817680482475694"/>
    <n v="16.9562901405377"/>
    <n v="2.4517532371054198"/>
    <n v="3.7090291477601398"/>
    <n v="188.36665444930199"/>
    <n v="0.18449142191711301"/>
    <n v="5.6890222886511799"/>
    <n v="38.739721240034498"/>
    <n v="282.37159684922602"/>
    <n v="77.530851059777206"/>
    <n v="17.8060005952293"/>
    <n v="148.312849054065"/>
    <n v="507.69540140766298"/>
    <n v="0"/>
    <n v="0"/>
    <n v="237.030721662925"/>
    <n v="881.67454644680197"/>
  </r>
  <r>
    <s v="25"/>
    <x v="28"/>
    <s v="Övriga tjänster"/>
    <s v="2021"/>
    <x v="55"/>
    <n v="63.088970262383199"/>
    <n v="61.865081122283797"/>
    <n v="17.122401734500301"/>
    <n v="2.3489406676912701"/>
    <n v="3.3473022054839801"/>
    <n v="179.959914401329"/>
    <n v="0.177308745897931"/>
    <n v="4.9459851177153098"/>
    <n v="34.067720405125797"/>
    <n v="241.70828844393401"/>
    <n v="74.7033866514886"/>
    <n v="17.1329607650698"/>
    <n v="142.93215799781501"/>
    <n v="507.69540140766298"/>
    <n v="0"/>
    <n v="0"/>
    <n v="239.442941638782"/>
    <n v="797.14612538229301"/>
  </r>
  <r>
    <s v="25"/>
    <x v="28"/>
    <s v="Övriga tjänster"/>
    <s v="2022"/>
    <x v="56"/>
    <n v="55.609817394229303"/>
    <n v="54.498470421015902"/>
    <n v="15.282602289050899"/>
    <n v="2.0395688154693299"/>
    <n v="2.90774011402462"/>
    <n v="156.10771098735"/>
    <n v="0.16764592850106799"/>
    <n v="4.2372048203847497"/>
    <n v="29.479112055950701"/>
    <n v="209.37829007191999"/>
    <n v="64.733120750688997"/>
    <n v="14.8520364680956"/>
    <n v="123.84897116133099"/>
    <n v="507.69540140766298"/>
    <n v="0"/>
    <n v="0"/>
    <n v="213.87949309093"/>
    <n v="697.27721392142098"/>
  </r>
  <r>
    <s v="25"/>
    <x v="28"/>
    <s v="Övriga tjänster"/>
    <s v="2022"/>
    <x v="57"/>
    <n v="57.257207040509797"/>
    <n v="56.139627706374597"/>
    <n v="17.9876546089952"/>
    <n v="2.0388521393166701"/>
    <n v="3.1371072605375998"/>
    <n v="156.660804883325"/>
    <n v="0.15904968650149801"/>
    <n v="4.8033236136278497"/>
    <n v="32.566401324691199"/>
    <n v="238.914139296694"/>
    <n v="64.340201426639496"/>
    <n v="14.7852073341804"/>
    <n v="123.06953957771999"/>
    <n v="507.69540140766298"/>
    <n v="0"/>
    <n v="0"/>
    <n v="251.39959513258"/>
    <n v="740.20965414371801"/>
  </r>
  <r>
    <s v="25"/>
    <x v="28"/>
    <s v="Övriga tjänster"/>
    <s v="2022"/>
    <x v="58"/>
    <n v="58.6146855462693"/>
    <n v="57.490365104938597"/>
    <n v="18.775217156090399"/>
    <n v="2.0505071211627199"/>
    <n v="3.2675550107614999"/>
    <n v="158.17174251353401"/>
    <n v="0.16759936153368199"/>
    <n v="5.1615434005309702"/>
    <n v="34.412276400833299"/>
    <n v="255.74527311157701"/>
    <n v="64.474014207566896"/>
    <n v="14.829957279500199"/>
    <n v="123.30888150742599"/>
    <n v="507.69540140766298"/>
    <n v="0"/>
    <n v="0"/>
    <n v="262.27253571907198"/>
    <n v="762.19992706632502"/>
  </r>
  <r>
    <s v="25"/>
    <x v="28"/>
    <s v="Övriga tjänster"/>
    <s v="2022"/>
    <x v="59"/>
    <n v="57.4340522288675"/>
    <n v="56.302396148611599"/>
    <n v="17.303275147894201"/>
    <n v="2.0931098490767899"/>
    <n v="3.1263377260445502"/>
    <n v="160.63248026845301"/>
    <n v="0.17033316121271799"/>
    <n v="4.7515970610060201"/>
    <n v="32.129868318398003"/>
    <n v="232.70914786760801"/>
    <n v="66.222726804261498"/>
    <n v="15.2065049590657"/>
    <n v="126.68384718042"/>
    <n v="507.69540140766298"/>
    <n v="0"/>
    <n v="0"/>
    <n v="241.91358052385101"/>
    <n v="733.60175873175399"/>
  </r>
  <r>
    <s v="25"/>
    <x v="28"/>
    <s v="Övriga tjänster"/>
    <s v="2023"/>
    <x v="60"/>
    <n v="55.8134545685745"/>
    <n v="54.711032691691997"/>
    <n v="16.6395864874411"/>
    <n v="2.0022819315886098"/>
    <n v="2.9418803960803901"/>
    <n v="153.79040257889801"/>
    <n v="0.16879864782118401"/>
    <n v="4.3739515927458603"/>
    <n v="30.095552462562001"/>
    <n v="216.565151052018"/>
    <n v="63.365771779141198"/>
    <n v="14.551344237591699"/>
    <n v="121.217469983841"/>
    <n v="507.69540140766298"/>
    <n v="0"/>
    <n v="0"/>
    <n v="232.695472734643"/>
    <n v="700.254913607606"/>
  </r>
  <r>
    <s v="26"/>
    <x v="29"/>
    <s v="Övriga tjänster"/>
    <s v="2008"/>
    <x v="0"/>
    <n v="21.2498454180393"/>
    <n v="20.577572325135598"/>
    <n v="0.14795252782568899"/>
    <n v="0.33787453655337002"/>
    <n v="2.3978332090480898"/>
    <n v="65.616701831138201"/>
    <n v="0.17664179347216999"/>
    <n v="4.6010721593096999"/>
    <n v="34.658279614295999"/>
    <n v="200.24979037342499"/>
    <n v="19.315193581549401"/>
    <n v="5.4991200923603101"/>
    <n v="35.651353862593901"/>
    <n v="515.59701086372104"/>
    <n v="0"/>
    <n v="0"/>
    <n v="2.24320059466528"/>
    <n v="275.93506998342201"/>
  </r>
  <r>
    <s v="26"/>
    <x v="29"/>
    <s v="Övriga tjänster"/>
    <s v="2008"/>
    <x v="1"/>
    <n v="23.708641234386299"/>
    <n v="23.019489302171699"/>
    <n v="0.35939606055088902"/>
    <n v="0.37801327085640202"/>
    <n v="2.6207644490691102"/>
    <n v="73.239039932047902"/>
    <n v="0.16008427286687099"/>
    <n v="5.2640762619229697"/>
    <n v="39.432039225794703"/>
    <n v="228.937800921812"/>
    <n v="21.358365866812399"/>
    <n v="6.0806015007404097"/>
    <n v="39.422829972753703"/>
    <n v="515.59701086372104"/>
    <n v="0"/>
    <n v="0"/>
    <n v="5.0521296537457099"/>
    <n v="312.23711200944302"/>
  </r>
  <r>
    <s v="26"/>
    <x v="29"/>
    <s v="Övriga tjänster"/>
    <s v="2008"/>
    <x v="2"/>
    <n v="23.8369652723107"/>
    <n v="23.146072750974"/>
    <n v="0.37230385619176898"/>
    <n v="0.37788609289790498"/>
    <n v="2.6841319948222799"/>
    <n v="72.100629855113795"/>
    <n v="0.16236894868667301"/>
    <n v="5.4265636011090699"/>
    <n v="40.127032457631501"/>
    <n v="235.257936407561"/>
    <n v="20.5131331155394"/>
    <n v="5.8547214385154103"/>
    <n v="37.845266684992801"/>
    <n v="515.59701086372104"/>
    <n v="0"/>
    <n v="0"/>
    <n v="5.2423597038361498"/>
    <n v="314.38797793559701"/>
  </r>
  <r>
    <s v="26"/>
    <x v="29"/>
    <s v="Övriga tjänster"/>
    <s v="2008"/>
    <x v="3"/>
    <n v="22.317391599782098"/>
    <n v="21.637583559158301"/>
    <n v="0.39427781676946499"/>
    <n v="0.35810193753725"/>
    <n v="2.4755005825969598"/>
    <n v="70.121951449254695"/>
    <n v="0.18208501826284601"/>
    <n v="4.7884618930884404"/>
    <n v="36.3372925434441"/>
    <n v="208.656867902258"/>
    <n v="20.956749178563499"/>
    <n v="5.9570636635629803"/>
    <n v="38.692418954347502"/>
    <n v="515.59701086372104"/>
    <n v="0"/>
    <n v="0"/>
    <n v="5.5834084593869102"/>
    <n v="291.46437367969997"/>
  </r>
  <r>
    <s v="26"/>
    <x v="29"/>
    <s v="Övriga tjänster"/>
    <s v="2009"/>
    <x v="4"/>
    <n v="21.051957345270601"/>
    <n v="20.3822861496201"/>
    <n v="0.37789434322819199"/>
    <n v="0.32677306376502202"/>
    <n v="1.9908791654245199"/>
    <n v="62.291717964"/>
    <n v="0.177165121437284"/>
    <n v="4.1130996562595898"/>
    <n v="30.756593231021501"/>
    <n v="177.68089612511699"/>
    <n v="19.2376619624402"/>
    <n v="5.3507438983519702"/>
    <n v="35.655917094454303"/>
    <n v="527.33171712078797"/>
    <n v="0"/>
    <n v="0"/>
    <n v="5.3350906369930904"/>
    <n v="274.32416366385502"/>
  </r>
  <r>
    <s v="26"/>
    <x v="29"/>
    <s v="Övriga tjänster"/>
    <s v="2009"/>
    <x v="5"/>
    <n v="23.665268056941599"/>
    <n v="22.977318281759398"/>
    <n v="0.44457834055380901"/>
    <n v="0.365246970170295"/>
    <n v="2.2795575345063299"/>
    <n v="68.925656878561796"/>
    <n v="0.13681967702054099"/>
    <n v="4.8447754937210199"/>
    <n v="35.658328210741097"/>
    <n v="208.59296668167701"/>
    <n v="20.73481282617"/>
    <n v="5.7757050227053899"/>
    <n v="38.420690128696599"/>
    <n v="527.33171712078797"/>
    <n v="0"/>
    <n v="0"/>
    <n v="6.23146193053209"/>
    <n v="313.16759655722802"/>
  </r>
  <r>
    <s v="26"/>
    <x v="29"/>
    <s v="Övriga tjänster"/>
    <s v="2009"/>
    <x v="6"/>
    <n v="24.189427663721698"/>
    <n v="23.497555929714501"/>
    <n v="0.42408566578602602"/>
    <n v="0.37159470013462598"/>
    <n v="2.3595507625256"/>
    <n v="69.667634311761304"/>
    <n v="0.13840258884426901"/>
    <n v="5.0282964851837297"/>
    <n v="36.742756199162798"/>
    <n v="216.07521763646801"/>
    <n v="20.688478332707898"/>
    <n v="5.7701484409072004"/>
    <n v="38.326140668169103"/>
    <n v="527.33171712078797"/>
    <n v="0"/>
    <n v="0"/>
    <n v="5.9831529324252601"/>
    <n v="320.59090560917201"/>
  </r>
  <r>
    <s v="26"/>
    <x v="29"/>
    <s v="Övriga tjänster"/>
    <s v="2009"/>
    <x v="7"/>
    <n v="22.320431051651699"/>
    <n v="21.642302187869198"/>
    <n v="0.43287082870688798"/>
    <n v="0.34930135450924399"/>
    <n v="2.0797245613128799"/>
    <n v="67.227670345666695"/>
    <n v="0.17630541445532499"/>
    <n v="4.2904391351571496"/>
    <n v="32.357595610946902"/>
    <n v="185.58428676350599"/>
    <n v="21.0821311763853"/>
    <n v="5.8538386068615296"/>
    <n v="39.086274040250402"/>
    <n v="527.33171712078797"/>
    <n v="0"/>
    <n v="0"/>
    <n v="6.1590785217182802"/>
    <n v="291.45425312582103"/>
  </r>
  <r>
    <s v="26"/>
    <x v="29"/>
    <s v="Övriga tjänster"/>
    <s v="2010"/>
    <x v="8"/>
    <n v="20.5225586059058"/>
    <n v="19.9112681798693"/>
    <n v="0.50940603596202605"/>
    <n v="0.32626414913384"/>
    <n v="1.65057630648488"/>
    <n v="61.940999450882302"/>
    <n v="0.22725609183560799"/>
    <n v="3.4640616430926801"/>
    <n v="25.896450392463301"/>
    <n v="150.01938874294501"/>
    <n v="17.935481003137799"/>
    <n v="5.0261410618181497"/>
    <n v="33.169690443119201"/>
    <n v="478.61428993450301"/>
    <n v="0"/>
    <n v="0"/>
    <n v="7.4731656529453696"/>
    <n v="263.85480145044801"/>
  </r>
  <r>
    <s v="26"/>
    <x v="29"/>
    <s v="Övriga tjänster"/>
    <s v="2010"/>
    <x v="9"/>
    <n v="22.396499039122801"/>
    <n v="21.7709321534936"/>
    <n v="0.55461737479540096"/>
    <n v="0.35619473486543102"/>
    <n v="1.8771782484054"/>
    <n v="67.219357054874905"/>
    <n v="0.12696015378345801"/>
    <n v="4.0191449373966099"/>
    <n v="29.5793744333461"/>
    <n v="173.391798254073"/>
    <n v="19.0943305252624"/>
    <n v="5.3523224484588603"/>
    <n v="35.311773085095901"/>
    <n v="478.61428993450301"/>
    <n v="0"/>
    <n v="0"/>
    <n v="8.1630128250002603"/>
    <n v="295.56490812213099"/>
  </r>
  <r>
    <s v="26"/>
    <x v="29"/>
    <s v="Övriga tjänster"/>
    <s v="2010"/>
    <x v="10"/>
    <n v="23.2029329667523"/>
    <n v="22.571560711426699"/>
    <n v="0.57281611236848295"/>
    <n v="0.36664537243950801"/>
    <n v="1.9856050605239599"/>
    <n v="68.673155677136606"/>
    <n v="0.136736162955306"/>
    <n v="4.2637954046088398"/>
    <n v="31.077058631357101"/>
    <n v="183.39753656013701"/>
    <n v="19.227907116224898"/>
    <n v="5.39827302660595"/>
    <n v="35.548730831215899"/>
    <n v="478.61428993450301"/>
    <n v="0"/>
    <n v="0"/>
    <n v="8.4318668405684907"/>
    <n v="306.94842850301302"/>
  </r>
  <r>
    <s v="26"/>
    <x v="29"/>
    <s v="Övriga tjänster"/>
    <s v="2010"/>
    <x v="11"/>
    <n v="22.1651174934503"/>
    <n v="21.5425815370286"/>
    <n v="0.63131532833664294"/>
    <n v="0.35894910213477699"/>
    <n v="1.7428626579083899"/>
    <n v="68.859065908515703"/>
    <n v="0.22370477865454699"/>
    <n v="3.6458591598978898"/>
    <n v="27.650694208547701"/>
    <n v="158.452790435455"/>
    <n v="20.35310618798"/>
    <n v="5.6903112529330899"/>
    <n v="37.656744187377498"/>
    <n v="478.61428993450301"/>
    <n v="0"/>
    <n v="0"/>
    <n v="9.3562113449361703"/>
    <n v="287.24132084437002"/>
  </r>
  <r>
    <s v="26"/>
    <x v="29"/>
    <s v="Övriga tjänster"/>
    <s v="2011"/>
    <x v="12"/>
    <n v="20.864871771451899"/>
    <n v="20.247931520631301"/>
    <n v="0.59662101825676495"/>
    <n v="0.338903576318416"/>
    <n v="1.6885266267972201"/>
    <n v="63.267709567740503"/>
    <n v="0.108420544743469"/>
    <n v="3.1034201686374399"/>
    <n v="23.683642996022201"/>
    <n v="137.827351119778"/>
    <n v="21.893862611366"/>
    <n v="5.7295771754085099"/>
    <n v="41.1103240346674"/>
    <n v="479.85205754594398"/>
    <n v="0"/>
    <n v="0"/>
    <n v="8.5819141740559797"/>
    <n v="274.71400053644999"/>
  </r>
  <r>
    <s v="26"/>
    <x v="29"/>
    <s v="Övriga tjänster"/>
    <s v="2011"/>
    <x v="13"/>
    <n v="23.243917133531301"/>
    <n v="22.6135777418014"/>
    <n v="0.66282484577784695"/>
    <n v="0.37066020303255698"/>
    <n v="1.86651358501089"/>
    <n v="69.089998405191693"/>
    <n v="9.3616581334039897E-2"/>
    <n v="3.6451125371400401"/>
    <n v="27.3432035939169"/>
    <n v="161.02876616092999"/>
    <n v="23.507011724994101"/>
    <n v="6.1606374062853799"/>
    <n v="44.128756294522702"/>
    <n v="479.85205754594398"/>
    <n v="0"/>
    <n v="0"/>
    <n v="9.4946927285012208"/>
    <n v="310.06886873498303"/>
  </r>
  <r>
    <s v="26"/>
    <x v="29"/>
    <s v="Övriga tjänster"/>
    <s v="2011"/>
    <x v="14"/>
    <n v="23.4871801122531"/>
    <n v="22.8551917040371"/>
    <n v="0.69998423640032903"/>
    <n v="0.37298252615272398"/>
    <n v="1.9034279014134701"/>
    <n v="69.345751786659406"/>
    <n v="9.8022634710847698E-2"/>
    <n v="3.7205710937514902"/>
    <n v="27.7883730297211"/>
    <n v="164.09519424864001"/>
    <n v="23.486200010504"/>
    <n v="6.1588912437992498"/>
    <n v="44.0852765090861"/>
    <n v="479.85205754594398"/>
    <n v="0"/>
    <n v="0"/>
    <n v="9.9928694193113294"/>
    <n v="313.55384228669902"/>
  </r>
  <r>
    <s v="26"/>
    <x v="29"/>
    <s v="Övriga tjänster"/>
    <s v="2011"/>
    <x v="15"/>
    <n v="21.697268198719101"/>
    <n v="21.075055959996099"/>
    <n v="0.71279300440438798"/>
    <n v="0.357938955254956"/>
    <n v="1.6966556440889999"/>
    <n v="67.153639250657505"/>
    <n v="0.102722113247048"/>
    <n v="3.1812624200611799"/>
    <n v="24.4734060585482"/>
    <n v="141.534125735495"/>
    <n v="23.4911343724768"/>
    <n v="6.13993792885113"/>
    <n v="44.118626995246302"/>
    <n v="479.85205754594398"/>
    <n v="0"/>
    <n v="0"/>
    <n v="10.2266255274273"/>
    <n v="287.791543662283"/>
  </r>
  <r>
    <s v="26"/>
    <x v="29"/>
    <s v="Övriga tjänster"/>
    <s v="2012"/>
    <x v="16"/>
    <n v="19.645413064964199"/>
    <n v="19.059816628930399"/>
    <n v="0.59322309114904603"/>
    <n v="0.37443681039717203"/>
    <n v="1.16228006955769"/>
    <n v="64.961701662850999"/>
    <n v="9.46124023140337E-2"/>
    <n v="2.8050829610160002"/>
    <n v="16.762087935761301"/>
    <n v="108.125179325036"/>
    <n v="19.553639573872498"/>
    <n v="5.0762951603555102"/>
    <n v="36.656557591981297"/>
    <n v="453.82683933095501"/>
    <n v="0"/>
    <n v="0"/>
    <n v="8.4360401738437591"/>
    <n v="260.00505153412098"/>
  </r>
  <r>
    <s v="26"/>
    <x v="29"/>
    <s v="Övriga tjänster"/>
    <s v="2012"/>
    <x v="17"/>
    <n v="21.011027035452699"/>
    <n v="20.417145573007801"/>
    <n v="0.84468229058556898"/>
    <n v="0.39320399875707401"/>
    <n v="1.28055583726202"/>
    <n v="67.872469618753001"/>
    <n v="8.1100118311765806E-2"/>
    <n v="3.1659334801730399"/>
    <n v="18.485750476240899"/>
    <n v="121.196437840526"/>
    <n v="20.103270022350799"/>
    <n v="5.2284623527333798"/>
    <n v="37.675723687779303"/>
    <n v="453.82683933095501"/>
    <n v="0"/>
    <n v="0"/>
    <n v="11.8348868824503"/>
    <n v="280.23809369644698"/>
  </r>
  <r>
    <s v="26"/>
    <x v="29"/>
    <s v="Övriga tjänster"/>
    <s v="2012"/>
    <x v="18"/>
    <n v="21.420823198191499"/>
    <n v="20.8247478916898"/>
    <n v="0.97023812928351805"/>
    <n v="0.39659461841764798"/>
    <n v="1.3268176175011701"/>
    <n v="68.213786985034602"/>
    <n v="9.1929927846722798E-2"/>
    <n v="3.2945664050386601"/>
    <n v="19.0449450241044"/>
    <n v="125.751671043626"/>
    <n v="20.032103082469799"/>
    <n v="5.2164577375613304"/>
    <n v="37.534659721374602"/>
    <n v="453.82683933095501"/>
    <n v="0"/>
    <n v="0"/>
    <n v="13.5366059222298"/>
    <n v="285.57262411532901"/>
  </r>
  <r>
    <s v="26"/>
    <x v="29"/>
    <s v="Övriga tjänster"/>
    <s v="2012"/>
    <x v="19"/>
    <n v="20.218056084889898"/>
    <n v="19.628098293832799"/>
    <n v="0.99818686095442299"/>
    <n v="0.38883238883043703"/>
    <n v="1.1817988816434699"/>
    <n v="67.560812341137904"/>
    <n v="0.102670737982119"/>
    <n v="2.8371315250520999"/>
    <n v="17.116417865543099"/>
    <n v="109.728002919071"/>
    <n v="20.4511416961256"/>
    <n v="5.3054944843177996"/>
    <n v="38.343567655993098"/>
    <n v="453.82683933095501"/>
    <n v="0"/>
    <n v="0"/>
    <n v="13.951425060418901"/>
    <n v="267.45933522123102"/>
  </r>
  <r>
    <s v="26"/>
    <x v="29"/>
    <s v="Övriga tjänster"/>
    <s v="2013"/>
    <x v="20"/>
    <n v="18.215813153832801"/>
    <n v="17.6736296689336"/>
    <n v="1.1777302845781701"/>
    <n v="0.36900373276683501"/>
    <n v="1.0047403605787699"/>
    <n v="62.695480624943698"/>
    <n v="7.8650010107756907E-2"/>
    <n v="2.37333364572584"/>
    <n v="14.486708173833801"/>
    <n v="96.273812341409297"/>
    <n v="21.106624686337899"/>
    <n v="5.2458445780370697"/>
    <n v="39.9909800574234"/>
    <n v="416.26476561977501"/>
    <n v="0"/>
    <n v="0"/>
    <n v="16.466362701598101"/>
    <n v="241.08025701046699"/>
  </r>
  <r>
    <s v="26"/>
    <x v="29"/>
    <s v="Övriga tjänster"/>
    <s v="2013"/>
    <x v="21"/>
    <n v="20.2486018856649"/>
    <n v="19.6928772756293"/>
    <n v="1.4372658315173701"/>
    <n v="0.40403278284264899"/>
    <n v="1.1568270343756299"/>
    <n v="68.437953343629005"/>
    <n v="6.6036269896854904E-2"/>
    <n v="2.7765248008097601"/>
    <n v="16.599905490777498"/>
    <n v="111.841750690941"/>
    <n v="22.7743055376576"/>
    <n v="5.6673299127007004"/>
    <n v="43.142411430355303"/>
    <n v="416.26476561977501"/>
    <n v="0"/>
    <n v="0"/>
    <n v="20.0576990098699"/>
    <n v="270.60983146841897"/>
  </r>
  <r>
    <s v="26"/>
    <x v="29"/>
    <s v="Övriga tjänster"/>
    <s v="2013"/>
    <x v="22"/>
    <n v="20.682589131529301"/>
    <n v="20.124666891461601"/>
    <n v="1.5474514560742201"/>
    <n v="0.40750656166675397"/>
    <n v="1.2024369859367301"/>
    <n v="68.867586512861095"/>
    <n v="6.9982419718679204E-2"/>
    <n v="2.9088741205520501"/>
    <n v="17.187039660198"/>
    <n v="116.701173119443"/>
    <n v="22.737593668849399"/>
    <n v="5.6642197044577101"/>
    <n v="43.065686064481604"/>
    <n v="416.26476561977501"/>
    <n v="0"/>
    <n v="0"/>
    <n v="21.558306921021298"/>
    <n v="276.75744508366603"/>
  </r>
  <r>
    <s v="26"/>
    <x v="29"/>
    <s v="Övriga tjänster"/>
    <s v="2013"/>
    <x v="23"/>
    <n v="19.0127723025244"/>
    <n v="18.464193528198301"/>
    <n v="1.48564363953456"/>
    <n v="0.38896436705287601"/>
    <n v="1.04423040847612"/>
    <n v="66.124271644135405"/>
    <n v="7.2564423481706206E-2"/>
    <n v="2.46495141522258"/>
    <n v="15.132991017833501"/>
    <n v="100.22826503059299"/>
    <n v="22.340314692835999"/>
    <n v="5.5490614380642098"/>
    <n v="42.332523378719301"/>
    <n v="416.26476561977501"/>
    <n v="0"/>
    <n v="0"/>
    <n v="20.707853842444901"/>
    <n v="252.96933318237399"/>
  </r>
  <r>
    <s v="26"/>
    <x v="29"/>
    <s v="Övriga tjänster"/>
    <s v="2014"/>
    <x v="24"/>
    <n v="17.503501727706201"/>
    <n v="16.994427480475199"/>
    <n v="1.6728483002381"/>
    <n v="0.380665979181954"/>
    <n v="0.96829502373885701"/>
    <n v="61.8691440415218"/>
    <n v="9.5498172468654996E-2"/>
    <n v="2.0689368433817399"/>
    <n v="13.169538442970101"/>
    <n v="89.364001916390293"/>
    <n v="18.773186184334101"/>
    <n v="4.6832669709661099"/>
    <n v="35.460253847822202"/>
    <n v="381.08550208304098"/>
    <n v="0"/>
    <n v="0"/>
    <n v="23.215830880858"/>
    <n v="229.69468449830899"/>
  </r>
  <r>
    <s v="26"/>
    <x v="29"/>
    <s v="Övriga tjänster"/>
    <s v="2014"/>
    <x v="25"/>
    <n v="19.607539875402601"/>
    <n v="19.0841813041318"/>
    <n v="2.0151714712520601"/>
    <n v="0.41912422190917098"/>
    <n v="1.1144696564922001"/>
    <n v="68.069227338364499"/>
    <n v="7.1274372743266506E-2"/>
    <n v="2.4633031107189298"/>
    <n v="15.322498431860099"/>
    <n v="105.555095194556"/>
    <n v="20.431005116522101"/>
    <n v="5.1029446736100201"/>
    <n v="38.584466321988501"/>
    <n v="381.08550208304098"/>
    <n v="0"/>
    <n v="0"/>
    <n v="27.924958612003799"/>
    <n v="261.06087314132202"/>
  </r>
  <r>
    <s v="26"/>
    <x v="29"/>
    <s v="Övriga tjänster"/>
    <s v="2014"/>
    <x v="26"/>
    <n v="19.939529398196001"/>
    <n v="19.414632153893098"/>
    <n v="2.0815452927078999"/>
    <n v="0.421047541205676"/>
    <n v="1.1512194214409099"/>
    <n v="68.275108166968494"/>
    <n v="8.3047548756743306E-2"/>
    <n v="2.5561754232915099"/>
    <n v="15.735897203764299"/>
    <n v="109.09966996153101"/>
    <n v="20.369788127602501"/>
    <n v="5.0933521545202201"/>
    <n v="38.462093962321198"/>
    <n v="381.08550208304098"/>
    <n v="0"/>
    <n v="0"/>
    <n v="28.823575275241399"/>
    <n v="265.42790325769403"/>
  </r>
  <r>
    <s v="26"/>
    <x v="29"/>
    <s v="Övriga tjänster"/>
    <s v="2014"/>
    <x v="27"/>
    <n v="18.756995598565901"/>
    <n v="18.2372145491432"/>
    <n v="1.9151435862861399"/>
    <n v="0.415330420941113"/>
    <n v="1.02260663536793"/>
    <n v="67.556968714796497"/>
    <n v="8.5200949558150205E-2"/>
    <n v="2.1937122885036699"/>
    <n v="14.117635802149"/>
    <n v="95.199540104439095"/>
    <n v="20.6207586408641"/>
    <n v="5.1381735216478104"/>
    <n v="38.957225458500702"/>
    <n v="381.08550208304098"/>
    <n v="0"/>
    <n v="0"/>
    <n v="26.5397606103685"/>
    <n v="248.367956168521"/>
  </r>
  <r>
    <s v="26"/>
    <x v="29"/>
    <s v="Övriga tjänster"/>
    <s v="2015"/>
    <x v="28"/>
    <n v="17.682616516741199"/>
    <n v="17.2018695605685"/>
    <n v="1.82258602223678"/>
    <n v="0.42562710131557702"/>
    <n v="0.93497653585765095"/>
    <n v="62.555967655088502"/>
    <n v="7.7203065655443007E-2"/>
    <n v="1.8266421963358801"/>
    <n v="12.013590348039401"/>
    <n v="82.567720721898993"/>
    <n v="19.358454413958601"/>
    <n v="4.7129124292924303"/>
    <n v="36.706301575774702"/>
    <n v="341.77643132002402"/>
    <n v="0"/>
    <n v="0"/>
    <n v="25.3339856154812"/>
    <n v="233.144602408515"/>
  </r>
  <r>
    <s v="26"/>
    <x v="29"/>
    <s v="Övriga tjänster"/>
    <s v="2015"/>
    <x v="29"/>
    <n v="19.470317521439799"/>
    <n v="18.9780210531184"/>
    <n v="2.3306268171021398"/>
    <n v="0.455641020731748"/>
    <n v="1.06339880383942"/>
    <n v="66.985531909785607"/>
    <n v="7.2937743244743197E-2"/>
    <n v="2.1530586150842801"/>
    <n v="13.747159377020701"/>
    <n v="96.304340331316098"/>
    <n v="20.476245388499699"/>
    <n v="4.9936927588284696"/>
    <n v="38.815557229978097"/>
    <n v="341.77643132002402"/>
    <n v="0"/>
    <n v="0"/>
    <n v="32.3300867276444"/>
    <n v="259.20204564569099"/>
  </r>
  <r>
    <s v="26"/>
    <x v="29"/>
    <s v="Övriga tjänster"/>
    <s v="2015"/>
    <x v="30"/>
    <n v="19.807551772438401"/>
    <n v="19.3146982530359"/>
    <n v="2.6993166875658998"/>
    <n v="0.453289188341093"/>
    <n v="1.10555189900353"/>
    <n v="66.614165965437394"/>
    <n v="8.0875445000450102E-2"/>
    <n v="2.2844806969819902"/>
    <n v="14.3138445157078"/>
    <n v="101.509281697798"/>
    <n v="20.1716005406318"/>
    <n v="4.9268654620676902"/>
    <n v="38.229211044786403"/>
    <n v="341.77643132002402"/>
    <n v="0"/>
    <n v="0"/>
    <n v="37.3937946439288"/>
    <n v="264.63588043424301"/>
  </r>
  <r>
    <s v="26"/>
    <x v="29"/>
    <s v="Övriga tjänster"/>
    <s v="2015"/>
    <x v="31"/>
    <n v="18.845914014903901"/>
    <n v="18.3559507815391"/>
    <n v="2.4146517149691999"/>
    <n v="0.45323302862685999"/>
    <n v="1.0028589092386899"/>
    <n v="66.5880329897455"/>
    <n v="8.2950861484029595E-2"/>
    <n v="1.98308027607486"/>
    <n v="12.965123362979"/>
    <n v="89.456065886674907"/>
    <n v="20.572151702998902"/>
    <n v="5.0090997339013299"/>
    <n v="39.006816818372101"/>
    <n v="341.77643132002402"/>
    <n v="0"/>
    <n v="0"/>
    <n v="33.467930538946497"/>
    <n v="250.21356503718999"/>
  </r>
  <r>
    <s v="26"/>
    <x v="29"/>
    <s v="Övriga tjänster"/>
    <s v="2016"/>
    <x v="32"/>
    <n v="16.430643656803198"/>
    <n v="15.9848789486659"/>
    <n v="2.59965596721239"/>
    <n v="0.451062881003708"/>
    <n v="0.95132452574542303"/>
    <n v="58.344686642518496"/>
    <n v="9.2393405509662602E-2"/>
    <n v="1.6867836656628901"/>
    <n v="11.4945227047376"/>
    <n v="80.1182286393759"/>
    <n v="18.544802389984799"/>
    <n v="4.4482691093371196"/>
    <n v="35.246528093653403"/>
    <n v="299.595957950382"/>
    <n v="0"/>
    <n v="0"/>
    <n v="36.198344389420903"/>
    <n v="216.57839315713599"/>
  </r>
  <r>
    <s v="26"/>
    <x v="29"/>
    <s v="Övriga tjänster"/>
    <s v="2016"/>
    <x v="33"/>
    <n v="18.3239097811059"/>
    <n v="17.862217891084999"/>
    <n v="2.9509830954001601"/>
    <n v="0.498507528138457"/>
    <n v="1.0711227540658601"/>
    <n v="64.550977148967306"/>
    <n v="8.1234257171751104E-2"/>
    <n v="1.94910081860398"/>
    <n v="13.1497273794695"/>
    <n v="92.420031386101996"/>
    <n v="20.418338553907699"/>
    <n v="4.8989626373614996"/>
    <n v="38.805880339699797"/>
    <n v="299.595957950382"/>
    <n v="0"/>
    <n v="0"/>
    <n v="41.074013522889601"/>
    <n v="244.27740010673099"/>
  </r>
  <r>
    <s v="26"/>
    <x v="29"/>
    <s v="Övriga tjänster"/>
    <s v="2016"/>
    <x v="34"/>
    <n v="18.825282722705499"/>
    <n v="18.359725736359401"/>
    <n v="2.87946638797469"/>
    <n v="0.51016730807222199"/>
    <n v="1.0988104198766599"/>
    <n v="66.063522644992005"/>
    <n v="8.6203900269853598E-2"/>
    <n v="2.0215818362446099"/>
    <n v="13.616519610784399"/>
    <n v="95.901410751895895"/>
    <n v="20.860169631102501"/>
    <n v="5.0054889265126299"/>
    <n v="39.644986092778197"/>
    <n v="299.595957950382"/>
    <n v="0"/>
    <n v="0"/>
    <n v="40.084535631299502"/>
    <n v="251.55786432289199"/>
  </r>
  <r>
    <s v="26"/>
    <x v="29"/>
    <s v="Övriga tjänster"/>
    <s v="2016"/>
    <x v="35"/>
    <n v="17.836413733862202"/>
    <n v="17.374868032729101"/>
    <n v="3.1438875591278301"/>
    <n v="0.50583600956103203"/>
    <n v="0.99654288032148897"/>
    <n v="65.311047625979498"/>
    <n v="9.1912846265454706E-2"/>
    <n v="1.7481222755349699"/>
    <n v="12.252323218375199"/>
    <n v="83.909188737165707"/>
    <n v="20.9792150311666"/>
    <n v="5.0219283672795498"/>
    <n v="39.885598371358697"/>
    <n v="299.595957950382"/>
    <n v="0"/>
    <n v="0"/>
    <n v="43.766653606858704"/>
    <n v="235.69273957019499"/>
  </r>
  <r>
    <s v="26"/>
    <x v="29"/>
    <s v="Övriga tjänster"/>
    <s v="2017"/>
    <x v="36"/>
    <n v="15.9420872425758"/>
    <n v="15.539855975206599"/>
    <n v="2.98911442908897"/>
    <n v="0.48150962800532499"/>
    <n v="0.93755573508976797"/>
    <n v="55.240618923354901"/>
    <n v="7.9468491221617699E-2"/>
    <n v="1.57790547449313"/>
    <n v="10.7314632070026"/>
    <n v="75.169402271080401"/>
    <n v="18.849742244751301"/>
    <n v="4.4444243443116802"/>
    <n v="35.922392718287597"/>
    <n v="248.37965536525499"/>
    <n v="0"/>
    <n v="0"/>
    <n v="41.7071985104253"/>
    <n v="210.30396712209799"/>
  </r>
  <r>
    <s v="26"/>
    <x v="29"/>
    <s v="Övriga tjänster"/>
    <s v="2017"/>
    <x v="37"/>
    <n v="17.844158779385701"/>
    <n v="17.4258732076642"/>
    <n v="3.2455861321485999"/>
    <n v="0.52859001650956705"/>
    <n v="1.06534149933178"/>
    <n v="60.793203517177098"/>
    <n v="6.5247682791043898E-2"/>
    <n v="1.8510710537569099"/>
    <n v="12.4152045420612"/>
    <n v="88.113514791200799"/>
    <n v="20.585910195936901"/>
    <n v="4.8570306229554703"/>
    <n v="39.2271875613257"/>
    <n v="248.37965536525499"/>
    <n v="0"/>
    <n v="0"/>
    <n v="45.263392394542599"/>
    <n v="238.06195264801499"/>
  </r>
  <r>
    <s v="26"/>
    <x v="29"/>
    <s v="Övriga tjänster"/>
    <s v="2017"/>
    <x v="38"/>
    <n v="18.107125585794002"/>
    <n v="17.6883836845189"/>
    <n v="3.3498159279663402"/>
    <n v="0.52832072779287997"/>
    <n v="1.084187608743"/>
    <n v="60.836747842273397"/>
    <n v="6.99068994116923E-2"/>
    <n v="1.9137380511139099"/>
    <n v="12.756728254798"/>
    <n v="91.127422380787195"/>
    <n v="20.499107727997199"/>
    <n v="4.83978130255612"/>
    <n v="39.057947789649504"/>
    <n v="248.37965536525499"/>
    <n v="0"/>
    <n v="0"/>
    <n v="46.706158626581299"/>
    <n v="241.90757083383201"/>
  </r>
  <r>
    <s v="26"/>
    <x v="29"/>
    <s v="Övriga tjänster"/>
    <s v="2017"/>
    <x v="39"/>
    <n v="16.909466421921898"/>
    <n v="16.497237948668701"/>
    <n v="3.6611043058268899"/>
    <n v="0.51497145670352895"/>
    <n v="0.97790649505518301"/>
    <n v="59.0204936320862"/>
    <n v="7.6418221877961198E-2"/>
    <n v="1.6638833928115699"/>
    <n v="11.4347923447187"/>
    <n v="79.724330563804202"/>
    <n v="20.186027028510701"/>
    <n v="4.7554950079386202"/>
    <n v="38.473724160626098"/>
    <n v="248.37965536525499"/>
    <n v="0"/>
    <n v="0"/>
    <n v="51.045422390134902"/>
    <n v="224.41003467619299"/>
  </r>
  <r>
    <s v="26"/>
    <x v="29"/>
    <s v="Övriga tjänster"/>
    <s v="2018"/>
    <x v="40"/>
    <n v="15.307198720477301"/>
    <n v="14.9378033751297"/>
    <n v="3.66965072981652"/>
    <n v="0.515478835371596"/>
    <n v="0.94252561942242297"/>
    <n v="52.1748958232739"/>
    <n v="9.1161355207151198E-2"/>
    <n v="1.61184673311101"/>
    <n v="10.4423168478775"/>
    <n v="75.958457476102396"/>
    <n v="18.562642198543902"/>
    <n v="4.32753158150134"/>
    <n v="35.442923372906797"/>
    <n v="206.40273663029001"/>
    <n v="0"/>
    <n v="0"/>
    <n v="51.1533637173833"/>
    <n v="202.06845802572599"/>
  </r>
  <r>
    <s v="26"/>
    <x v="29"/>
    <s v="Övriga tjänster"/>
    <s v="2018"/>
    <x v="41"/>
    <n v="17.422867660283401"/>
    <n v="17.031199089581701"/>
    <n v="4.5102473051572201"/>
    <n v="0.58382650630347299"/>
    <n v="1.09113606789472"/>
    <n v="59.212464648404499"/>
    <n v="7.9525829588619701E-2"/>
    <n v="1.9057322310479401"/>
    <n v="12.2139626868655"/>
    <n v="89.560462060609396"/>
    <n v="20.9846049743268"/>
    <n v="4.89271538999252"/>
    <n v="40.066687362588503"/>
    <n v="206.40273663029001"/>
    <n v="0"/>
    <n v="0"/>
    <n v="62.803961644367199"/>
    <n v="232.75285009123999"/>
  </r>
  <r>
    <s v="26"/>
    <x v="29"/>
    <s v="Övriga tjänster"/>
    <s v="2018"/>
    <x v="42"/>
    <n v="17.9625151352834"/>
    <n v="17.568744994418498"/>
    <n v="4.2295743472490397"/>
    <n v="0.58678483081468902"/>
    <n v="1.13819371674112"/>
    <n v="59.688201017623001"/>
    <n v="8.52386014243256E-2"/>
    <n v="2.0165074766215199"/>
    <n v="12.799049831128899"/>
    <n v="94.861564538436497"/>
    <n v="20.992559456704999"/>
    <n v="4.9006249187873197"/>
    <n v="40.074686798549997"/>
    <n v="206.40273663029001"/>
    <n v="0"/>
    <n v="0"/>
    <n v="58.912176708908802"/>
    <n v="240.44700670992"/>
  </r>
  <r>
    <s v="26"/>
    <x v="29"/>
    <s v="Övriga tjänster"/>
    <s v="2018"/>
    <x v="43"/>
    <n v="16.547400142465499"/>
    <n v="16.164117741349699"/>
    <n v="4.2278500471838703"/>
    <n v="0.55990432171536897"/>
    <n v="1.01803640110313"/>
    <n v="56.616353236416401"/>
    <n v="9.0228179445472095E-2"/>
    <n v="1.7373879397668099"/>
    <n v="11.3183699159068"/>
    <n v="82.226144157350603"/>
    <n v="20.174248719817701"/>
    <n v="4.7013004424417897"/>
    <n v="38.522382385585402"/>
    <n v="206.40273663029001"/>
    <n v="0"/>
    <n v="0"/>
    <n v="58.880837231317102"/>
    <n v="219.96000052984201"/>
  </r>
  <r>
    <s v="26"/>
    <x v="29"/>
    <s v="Övriga tjänster"/>
    <s v="2019"/>
    <x v="44"/>
    <n v="14.814245780234"/>
    <n v="14.4864055368761"/>
    <n v="2.8889809903068699"/>
    <n v="0.50868683352435695"/>
    <n v="0.83756366051282405"/>
    <n v="44.762330968337899"/>
    <n v="6.7070688447721905E-2"/>
    <n v="1.2969300533655199"/>
    <n v="9.0919137670991095"/>
    <n v="65.1428770321249"/>
    <n v="17.4263121892374"/>
    <n v="4.0312059083675704"/>
    <n v="33.304232953422499"/>
    <n v="169.58644997961201"/>
    <n v="0"/>
    <n v="0"/>
    <n v="40.192075025130002"/>
    <n v="196.46211665086199"/>
  </r>
  <r>
    <s v="26"/>
    <x v="29"/>
    <s v="Övriga tjänster"/>
    <s v="2019"/>
    <x v="45"/>
    <n v="16.8777275073457"/>
    <n v="16.528473634983001"/>
    <n v="3.5301566239297202"/>
    <n v="0.57598461321240801"/>
    <n v="0.96541071006366697"/>
    <n v="50.742274167431503"/>
    <n v="6.05699858723266E-2"/>
    <n v="1.5175698967227"/>
    <n v="10.5727243164591"/>
    <n v="76.344230911217707"/>
    <n v="19.7001064508217"/>
    <n v="4.5577884017651602"/>
    <n v="37.649084350582399"/>
    <n v="169.58644997961201"/>
    <n v="0"/>
    <n v="0"/>
    <n v="49.051689711970802"/>
    <n v="226.222782113866"/>
  </r>
  <r>
    <s v="26"/>
    <x v="29"/>
    <s v="Övriga tjänster"/>
    <s v="2019"/>
    <x v="46"/>
    <n v="17.391595085015901"/>
    <n v="17.040401957328701"/>
    <n v="3.2684703117334299"/>
    <n v="0.578763472562562"/>
    <n v="1.00836990994424"/>
    <n v="51.165163545148197"/>
    <n v="6.4954361878162198E-2"/>
    <n v="1.61632935293615"/>
    <n v="11.1049713086033"/>
    <n v="81.308021099097303"/>
    <n v="19.707397706672801"/>
    <n v="4.5650372094866203"/>
    <n v="37.656418054563098"/>
    <n v="169.58644997961201"/>
    <n v="0"/>
    <n v="0"/>
    <n v="45.414593650018404"/>
    <n v="233.56750222046901"/>
  </r>
  <r>
    <s v="26"/>
    <x v="29"/>
    <s v="Övriga tjänster"/>
    <s v="2019"/>
    <x v="47"/>
    <n v="16.0248972418112"/>
    <n v="15.6834009485548"/>
    <n v="3.3991659706247499"/>
    <n v="0.55270913771722596"/>
    <n v="0.90864006363244298"/>
    <n v="48.612258337050299"/>
    <n v="6.7050323348868304E-2"/>
    <n v="1.4111964744949701"/>
    <n v="9.9022836564826306"/>
    <n v="70.958344836388406"/>
    <n v="18.940047596685499"/>
    <n v="4.3801476197343696"/>
    <n v="36.1986589685445"/>
    <n v="169.58644997961201"/>
    <n v="0"/>
    <n v="0"/>
    <n v="47.231064493985599"/>
    <n v="213.85432025732999"/>
  </r>
  <r>
    <s v="26"/>
    <x v="29"/>
    <s v="Övriga tjänster"/>
    <s v="2020"/>
    <x v="48"/>
    <n v="14.1569094714129"/>
    <n v="13.8573109858565"/>
    <n v="3.4377992054297901"/>
    <n v="0.51089200782890498"/>
    <n v="0.82077484874175699"/>
    <n v="41.143841802546099"/>
    <n v="6.4798043033395994E-2"/>
    <n v="1.2293899474357599"/>
    <n v="8.8267412547782094"/>
    <n v="64.138112837042698"/>
    <n v="17.077557204281799"/>
    <n v="3.9238226350980798"/>
    <n v="32.6763633843482"/>
    <n v="141.23040771696799"/>
    <n v="0"/>
    <n v="0"/>
    <n v="47.849230431824097"/>
    <n v="187.84235655034001"/>
  </r>
  <r>
    <s v="26"/>
    <x v="29"/>
    <s v="Övriga tjänster"/>
    <s v="2020"/>
    <x v="49"/>
    <n v="14.415316901919599"/>
    <n v="14.1151458007709"/>
    <n v="3.41445546851374"/>
    <n v="0.51083732650685298"/>
    <n v="0.84174292526523997"/>
    <n v="41.244819082244703"/>
    <n v="5.4315942729261497E-2"/>
    <n v="1.2897316040426801"/>
    <n v="9.1914752338390198"/>
    <n v="67.572257960765796"/>
    <n v="17.0328793305519"/>
    <n v="3.9156301498013901"/>
    <n v="32.588411885246501"/>
    <n v="141.23040771696799"/>
    <n v="0"/>
    <n v="0"/>
    <n v="47.5285893009464"/>
    <n v="192.78490402873101"/>
  </r>
  <r>
    <s v="26"/>
    <x v="29"/>
    <s v="Övriga tjänster"/>
    <s v="2020"/>
    <x v="50"/>
    <n v="15.8030417409517"/>
    <n v="15.4921295694633"/>
    <n v="3.4064051134377999"/>
    <n v="0.54162929587742603"/>
    <n v="0.93392858442790105"/>
    <n v="43.951956722480297"/>
    <n v="6.04865942974607E-2"/>
    <n v="1.46990953678988"/>
    <n v="10.3244536036235"/>
    <n v="77.276820856313904"/>
    <n v="17.9729670892632"/>
    <n v="4.1381665967098797"/>
    <n v="34.379422178462001"/>
    <n v="141.23040771696799"/>
    <n v="0"/>
    <n v="0"/>
    <n v="47.408432932336098"/>
    <n v="212.10752498648799"/>
  </r>
  <r>
    <s v="26"/>
    <x v="29"/>
    <s v="Övriga tjänster"/>
    <s v="2020"/>
    <x v="51"/>
    <n v="14.663455473111"/>
    <n v="14.3537026441363"/>
    <n v="2.74774055034653"/>
    <n v="0.54819382428501495"/>
    <n v="0.83039492222051303"/>
    <n v="43.911462050236999"/>
    <n v="6.26779529770536E-2"/>
    <n v="1.2223719238713"/>
    <n v="9.0063602993175103"/>
    <n v="63.879065582397999"/>
    <n v="18.409434751559001"/>
    <n v="4.2214453477485998"/>
    <n v="35.2347554139157"/>
    <n v="141.23040771696799"/>
    <n v="0"/>
    <n v="0"/>
    <n v="38.330255572458498"/>
    <n v="195.46044560087401"/>
  </r>
  <r>
    <s v="26"/>
    <x v="29"/>
    <s v="Övriga tjänster"/>
    <s v="2021"/>
    <x v="52"/>
    <n v="12.806936628909099"/>
    <n v="12.5474724851963"/>
    <n v="2.8850842110105899"/>
    <n v="0.47154875907720201"/>
    <n v="0.71320504320237899"/>
    <n v="35.324561688119303"/>
    <n v="6.1648042603417198E-2"/>
    <n v="1.05010737862458"/>
    <n v="7.7188584196645902"/>
    <n v="53.875693704930796"/>
    <n v="15.5932415881627"/>
    <n v="3.5556854358710601"/>
    <n v="29.8595773520195"/>
    <n v="114.533981347674"/>
    <n v="0"/>
    <n v="0"/>
    <n v="40.402983461547898"/>
    <n v="169.65739581123299"/>
  </r>
  <r>
    <s v="26"/>
    <x v="29"/>
    <s v="Övriga tjänster"/>
    <s v="2021"/>
    <x v="53"/>
    <n v="14.9535207861824"/>
    <n v="14.671347716509899"/>
    <n v="2.929134726115"/>
    <n v="0.54356868756313803"/>
    <n v="0.84262093287778606"/>
    <n v="40.802633394232501"/>
    <n v="5.5615793571802401E-2"/>
    <n v="1.26555701383369"/>
    <n v="9.2274061387184201"/>
    <n v="65.180486983389301"/>
    <n v="17.940656140646901"/>
    <n v="4.0920998198351803"/>
    <n v="34.353297038881003"/>
    <n v="114.533981347674"/>
    <n v="0"/>
    <n v="0"/>
    <n v="40.998979982575499"/>
    <n v="200.44957761736899"/>
  </r>
  <r>
    <s v="26"/>
    <x v="29"/>
    <s v="Övriga tjänster"/>
    <s v="2021"/>
    <x v="54"/>
    <n v="15.4770924868604"/>
    <n v="15.196424792657901"/>
    <n v="3.3914335200665899"/>
    <n v="0.53314000754786295"/>
    <n v="0.88755753052416597"/>
    <n v="40.338753188574799"/>
    <n v="5.9998445845526202E-2"/>
    <n v="1.3831138066984201"/>
    <n v="9.8438390556368098"/>
    <n v="71.566667576992799"/>
    <n v="17.465502653585201"/>
    <n v="3.99298389418222"/>
    <n v="33.432468133242899"/>
    <n v="114.533981347674"/>
    <n v="0"/>
    <n v="0"/>
    <n v="47.395851343625203"/>
    <n v="207.95253211267399"/>
  </r>
  <r>
    <s v="26"/>
    <x v="29"/>
    <s v="Övriga tjänster"/>
    <s v="2021"/>
    <x v="55"/>
    <n v="13.9723424538938"/>
    <n v="13.700857894960199"/>
    <n v="3.3811206980517001"/>
    <n v="0.509508975330762"/>
    <n v="0.78323925439986697"/>
    <n v="38.221234594189198"/>
    <n v="6.1684701395928403E-2"/>
    <n v="1.1692585710252299"/>
    <n v="8.5498264778472297"/>
    <n v="60.153058674766697"/>
    <n v="16.823801085606501"/>
    <n v="3.8372816225117798"/>
    <n v="32.214799172532302"/>
    <n v="114.533981347674"/>
    <n v="0"/>
    <n v="0"/>
    <n v="47.267833844682201"/>
    <n v="186.393830173222"/>
  </r>
  <r>
    <s v="26"/>
    <x v="29"/>
    <s v="Övriga tjänster"/>
    <s v="2022"/>
    <x v="56"/>
    <n v="12.195194456572599"/>
    <n v="11.948469682369501"/>
    <n v="3.15427693189014"/>
    <n v="0.44174892064467097"/>
    <n v="0.68730905593473401"/>
    <n v="33.169494033544801"/>
    <n v="3.0445613752361801E-2"/>
    <n v="1.03399170276979"/>
    <n v="7.5204312520682803"/>
    <n v="53.235349718614799"/>
    <n v="14.5759041897867"/>
    <n v="3.32391590895149"/>
    <n v="27.911217488984299"/>
    <n v="114.533981347674"/>
    <n v="0"/>
    <n v="0"/>
    <n v="44.143174734941802"/>
    <n v="163.25895530104901"/>
  </r>
  <r>
    <s v="26"/>
    <x v="29"/>
    <s v="Övriga tjänster"/>
    <s v="2022"/>
    <x v="57"/>
    <n v="12.9858220068493"/>
    <n v="12.7368630753615"/>
    <n v="3.6953733735107099"/>
    <n v="0.44302480249000697"/>
    <n v="0.75502507721013101"/>
    <n v="33.570310748649703"/>
    <n v="3.20558622087566E-2"/>
    <n v="1.1806980201611099"/>
    <n v="8.3179225268193697"/>
    <n v="61.030696263489297"/>
    <n v="14.4929106012265"/>
    <n v="3.3144698348400801"/>
    <n v="27.741045417182399"/>
    <n v="114.533981347674"/>
    <n v="0"/>
    <n v="0"/>
    <n v="51.640929913634302"/>
    <n v="174.857464505482"/>
  </r>
  <r>
    <s v="26"/>
    <x v="29"/>
    <s v="Övriga tjänster"/>
    <s v="2022"/>
    <x v="58"/>
    <n v="13.3996012538621"/>
    <n v="13.1491605135183"/>
    <n v="3.7541252326449901"/>
    <n v="0.44559883981139697"/>
    <n v="0.78358539741707001"/>
    <n v="33.899128033404601"/>
    <n v="3.3400551595253597E-2"/>
    <n v="1.24603144200734"/>
    <n v="8.7018846054954597"/>
    <n v="64.565420607398806"/>
    <n v="14.5238679034619"/>
    <n v="3.3253319968553599"/>
    <n v="27.795812591739999"/>
    <n v="114.533981347674"/>
    <n v="0"/>
    <n v="0"/>
    <n v="52.424047227764703"/>
    <n v="180.679190337074"/>
  </r>
  <r>
    <s v="26"/>
    <x v="29"/>
    <s v="Övriga tjänster"/>
    <s v="2022"/>
    <x v="59"/>
    <n v="12.8346767376889"/>
    <n v="12.583435837662201"/>
    <n v="3.41644670445466"/>
    <n v="0.45359051663800598"/>
    <n v="0.73652701612469196"/>
    <n v="34.189390012533003"/>
    <n v="3.2083400390777103E-2"/>
    <n v="1.12569071390455"/>
    <n v="8.0559187126583804"/>
    <n v="58.023583498573998"/>
    <n v="14.913187450045999"/>
    <n v="3.4051344876446001"/>
    <n v="28.551970431227499"/>
    <n v="114.533981347674"/>
    <n v="0"/>
    <n v="0"/>
    <n v="47.748824924421697"/>
    <n v="172.43151950466199"/>
  </r>
  <r>
    <s v="26"/>
    <x v="29"/>
    <s v="Övriga tjänster"/>
    <s v="2023"/>
    <x v="60"/>
    <n v="12.285074624163"/>
    <n v="12.040136940649599"/>
    <n v="3.4335717960768601"/>
    <n v="0.43390478701517599"/>
    <n v="0.69772351029322899"/>
    <n v="32.701956074772603"/>
    <n v="3.081402818416E-2"/>
    <n v="1.0679692357411901"/>
    <n v="7.6791557249150202"/>
    <n v="55.104091450908101"/>
    <n v="14.2687390794697"/>
    <n v="3.25735920182357"/>
    <n v="27.318889815975801"/>
    <n v="114.533981347674"/>
    <n v="0"/>
    <n v="0"/>
    <n v="48.013540509570902"/>
    <n v="164.53722377897401"/>
  </r>
  <r>
    <s v="27"/>
    <x v="30"/>
    <s v="Övriga tjänster"/>
    <s v="2008"/>
    <x v="0"/>
    <n v="103.603284149674"/>
    <n v="100.75113893228"/>
    <n v="1.19742370686614"/>
    <n v="1.7525856213676301"/>
    <n v="6.2426491747348001"/>
    <n v="546.78912505086305"/>
    <n v="0.390403424953772"/>
    <n v="11.585484169651"/>
    <n v="101.080026798077"/>
    <n v="670.06150228113802"/>
    <n v="91.713249495228695"/>
    <n v="32.379115604462498"/>
    <n v="161.86346514295701"/>
    <n v="2212.9158508391101"/>
    <n v="0"/>
    <n v="0"/>
    <n v="17.734743392125399"/>
    <n v="1340.79992152402"/>
  </r>
  <r>
    <s v="27"/>
    <x v="30"/>
    <s v="Övriga tjänster"/>
    <s v="2008"/>
    <x v="1"/>
    <n v="114.46424875356"/>
    <n v="111.540506413861"/>
    <n v="3.16923227454798"/>
    <n v="1.95243674089289"/>
    <n v="6.9082411615325103"/>
    <n v="606.22173464692401"/>
    <n v="0.37630618446324199"/>
    <n v="13.2243130428937"/>
    <n v="114.554052430863"/>
    <n v="762.44299640678503"/>
    <n v="101.419031570383"/>
    <n v="35.8075606735839"/>
    <n v="178.990873908536"/>
    <n v="2212.9158508391101"/>
    <n v="0"/>
    <n v="0"/>
    <n v="43.8938009477896"/>
    <n v="1499.43210733004"/>
  </r>
  <r>
    <s v="27"/>
    <x v="30"/>
    <s v="Övriga tjänster"/>
    <s v="2008"/>
    <x v="2"/>
    <n v="112.378940347694"/>
    <n v="109.46196548645599"/>
    <n v="3.27562565031845"/>
    <n v="1.9148064449437701"/>
    <n v="7.0226893746078902"/>
    <n v="586.39298817580095"/>
    <n v="0.37752660906896401"/>
    <n v="13.6149537805076"/>
    <n v="115.660613871385"/>
    <n v="776.55736729565297"/>
    <n v="97.3592035403164"/>
    <n v="34.407587080927499"/>
    <n v="171.78629522067999"/>
    <n v="2212.9158508391101"/>
    <n v="0"/>
    <n v="0"/>
    <n v="45.429229310628997"/>
    <n v="1474.71250717876"/>
  </r>
  <r>
    <s v="27"/>
    <x v="30"/>
    <s v="Övriga tjänster"/>
    <s v="2008"/>
    <x v="3"/>
    <n v="109.95442990096601"/>
    <n v="107.06332710707299"/>
    <n v="3.4588029218664298"/>
    <n v="1.87848015845656"/>
    <n v="6.4424893236771101"/>
    <n v="590.32806191304496"/>
    <n v="0.40820700657687098"/>
    <n v="12.084286565826799"/>
    <n v="106.49638555217901"/>
    <n v="702.23103003568895"/>
    <n v="99.538579755122797"/>
    <n v="35.121332692875797"/>
    <n v="175.69852439983501"/>
    <n v="2212.9158508391101"/>
    <n v="0"/>
    <n v="0"/>
    <n v="48.192317152192203"/>
    <n v="1436.81968259716"/>
  </r>
  <r>
    <s v="27"/>
    <x v="30"/>
    <s v="Övriga tjänster"/>
    <s v="2009"/>
    <x v="4"/>
    <n v="106.582190217033"/>
    <n v="103.53744400953801"/>
    <n v="4.6226102884404003"/>
    <n v="1.9656823856185099"/>
    <n v="5.3684563225530404"/>
    <n v="541.23560566021195"/>
    <n v="0.38886862263836802"/>
    <n v="10.680904088224001"/>
    <n v="90.497797067556704"/>
    <n v="610.32591751779398"/>
    <n v="94.876234302801905"/>
    <n v="32.335130211916997"/>
    <n v="168.810903527058"/>
    <n v="2373.5235982742802"/>
    <n v="0"/>
    <n v="0"/>
    <n v="64.500013838774606"/>
    <n v="1400.7865519790801"/>
  </r>
  <r>
    <s v="27"/>
    <x v="30"/>
    <s v="Övriga tjänster"/>
    <s v="2009"/>
    <x v="5"/>
    <n v="117.083110859534"/>
    <n v="113.96420997551"/>
    <n v="5.6846763212116196"/>
    <n v="2.1595206197203201"/>
    <n v="6.1822971972673102"/>
    <n v="588.04962494279096"/>
    <n v="0.34527532191142302"/>
    <n v="12.576263848350299"/>
    <n v="104.039358022546"/>
    <n v="707.45625128819404"/>
    <n v="102.24030272056601"/>
    <n v="34.8704968317385"/>
    <n v="181.88331642707499"/>
    <n v="2373.5235982742802"/>
    <n v="0"/>
    <n v="0"/>
    <n v="79.019541016444904"/>
    <n v="1551.06045918265"/>
  </r>
  <r>
    <s v="27"/>
    <x v="30"/>
    <s v="Övriga tjänster"/>
    <s v="2009"/>
    <x v="6"/>
    <n v="118.12401971201299"/>
    <n v="114.995354842259"/>
    <n v="5.5949950499179701"/>
    <n v="2.1749140747562801"/>
    <n v="6.3853229167710497"/>
    <n v="588.91922677517198"/>
    <n v="0.34875533454069602"/>
    <n v="13.0550012481977"/>
    <n v="106.78569505464699"/>
    <n v="728.83509571609102"/>
    <n v="101.98891081925299"/>
    <n v="34.802757055861598"/>
    <n v="181.414798164046"/>
    <n v="2373.5235982742802"/>
    <n v="0"/>
    <n v="0"/>
    <n v="78.0932493103452"/>
    <n v="1566.90308159957"/>
  </r>
  <r>
    <s v="27"/>
    <x v="30"/>
    <s v="Övriga tjänster"/>
    <s v="2009"/>
    <x v="7"/>
    <n v="115.090916640863"/>
    <n v="111.992690881573"/>
    <n v="5.3841910675163502"/>
    <n v="2.1336753159486501"/>
    <n v="5.6885072246308201"/>
    <n v="591.05069645724097"/>
    <n v="0.40035523087678798"/>
    <n v="11.2444126077351"/>
    <n v="95.989568917361197"/>
    <n v="644.256728781324"/>
    <n v="104.01294533956801"/>
    <n v="35.430823406377499"/>
    <n v="185.08918807942899"/>
    <n v="2373.5235982742802"/>
    <n v="0"/>
    <n v="0"/>
    <n v="75.492201425788096"/>
    <n v="1514.31503106995"/>
  </r>
  <r>
    <s v="27"/>
    <x v="30"/>
    <s v="Övriga tjänster"/>
    <s v="2010"/>
    <x v="8"/>
    <n v="118.569805057484"/>
    <n v="115.376565729071"/>
    <n v="4.3509917768679403"/>
    <n v="2.3162454130625001"/>
    <n v="4.8718434211044199"/>
    <n v="581.04969100594599"/>
    <n v="0.46750373364121001"/>
    <n v="9.5146164801694297"/>
    <n v="83.024101246059999"/>
    <n v="569.62646329199902"/>
    <n v="99.808598129725596"/>
    <n v="33.884776557792698"/>
    <n v="177.60263996048599"/>
    <n v="2443.0226781606898"/>
    <n v="0"/>
    <n v="0"/>
    <n v="61.5019742720552"/>
    <n v="1551.02904413023"/>
  </r>
  <r>
    <s v="27"/>
    <x v="30"/>
    <s v="Övriga tjänster"/>
    <s v="2010"/>
    <x v="9"/>
    <n v="127.56971283186201"/>
    <n v="124.31067799223"/>
    <n v="4.7038347307680102"/>
    <n v="2.4957053903574802"/>
    <n v="5.5232226080932998"/>
    <n v="622.24443597136894"/>
    <n v="0.33832426111256397"/>
    <n v="10.992301516522"/>
    <n v="93.811963575639894"/>
    <n v="647.56339663489405"/>
    <n v="106.26892972405101"/>
    <n v="36.0910097985427"/>
    <n v="189.083847155266"/>
    <n v="2443.0226781606898"/>
    <n v="0"/>
    <n v="0"/>
    <n v="66.660169129835495"/>
    <n v="1688.9376137161901"/>
  </r>
  <r>
    <s v="27"/>
    <x v="30"/>
    <s v="Övriga tjänster"/>
    <s v="2010"/>
    <x v="10"/>
    <n v="129.91895691649401"/>
    <n v="126.641428335322"/>
    <n v="4.8578448532904703"/>
    <n v="2.5353089795167798"/>
    <n v="5.8088936942921396"/>
    <n v="628.98146187107204"/>
    <n v="0.35551777342955199"/>
    <n v="11.6382803612285"/>
    <n v="97.9191846999408"/>
    <n v="678.37550121658899"/>
    <n v="106.976633213"/>
    <n v="36.351361312402503"/>
    <n v="190.319444458379"/>
    <n v="2443.0226781606898"/>
    <n v="0"/>
    <n v="0"/>
    <n v="68.848700435564993"/>
    <n v="1724.4512349096699"/>
  </r>
  <r>
    <s v="27"/>
    <x v="30"/>
    <s v="Övriga tjänster"/>
    <s v="2010"/>
    <x v="11"/>
    <n v="131.35175497081801"/>
    <n v="128.07447033274499"/>
    <n v="5.2985013805081396"/>
    <n v="2.5977807942126301"/>
    <n v="5.2089303373749498"/>
    <n v="655.74278089306097"/>
    <n v="0.48066427799883799"/>
    <n v="10.064156075188"/>
    <n v="89.576467787963793"/>
    <n v="611.26586696648997"/>
    <n v="113.322357992966"/>
    <n v="38.443614209506499"/>
    <n v="201.68404592504601"/>
    <n v="2443.0226781606898"/>
    <n v="0"/>
    <n v="0"/>
    <n v="75.490470708500993"/>
    <n v="1730.1046730931901"/>
  </r>
  <r>
    <s v="27"/>
    <x v="30"/>
    <s v="Övriga tjänster"/>
    <s v="2011"/>
    <x v="12"/>
    <n v="124.30898315771699"/>
    <n v="120.94665265240801"/>
    <n v="5.8077882320988703"/>
    <n v="2.72843357643867"/>
    <n v="4.59359502397042"/>
    <n v="620.84885556186703"/>
    <n v="0.33151637016059798"/>
    <n v="7.7359255689272102"/>
    <n v="70.604648651294696"/>
    <n v="517.25176375732997"/>
    <n v="123.056495924808"/>
    <n v="38.449651591976497"/>
    <n v="223.63289100644201"/>
    <n v="2510.67494688121"/>
    <n v="0"/>
    <n v="0"/>
    <n v="82.244071497271094"/>
    <n v="1639.56436201678"/>
  </r>
  <r>
    <s v="27"/>
    <x v="30"/>
    <s v="Övriga tjänster"/>
    <s v="2011"/>
    <x v="13"/>
    <n v="134.874233806506"/>
    <n v="131.438115367774"/>
    <n v="6.4687427531610204"/>
    <n v="2.9498113099338199"/>
    <n v="5.1336962399631796"/>
    <n v="669.19678668792994"/>
    <n v="0.32315193278767401"/>
    <n v="9.0121822127585194"/>
    <n v="80.391560257894497"/>
    <n v="590.60116898316699"/>
    <n v="132.08557311703299"/>
    <n v="41.291510204217801"/>
    <n v="240.01698055338699"/>
    <n v="2510.67494688121"/>
    <n v="0"/>
    <n v="0"/>
    <n v="91.274848138834997"/>
    <n v="1793.5733445261999"/>
  </r>
  <r>
    <s v="27"/>
    <x v="30"/>
    <s v="Övriga tjänster"/>
    <s v="2011"/>
    <x v="14"/>
    <n v="135.18493682044499"/>
    <n v="131.74595155883799"/>
    <n v="6.8512138780477398"/>
    <n v="2.9535289940848002"/>
    <n v="5.2008975461696201"/>
    <n v="669.20819819753297"/>
    <n v="0.33056747461818398"/>
    <n v="9.1912104584740604"/>
    <n v="81.438150791752307"/>
    <n v="598.77906843493304"/>
    <n v="131.95262936859399"/>
    <n v="41.258371740054102"/>
    <n v="239.765382473529"/>
    <n v="2510.67494688121"/>
    <n v="0"/>
    <n v="0"/>
    <n v="96.386201955207397"/>
    <n v="1800.69622031483"/>
  </r>
  <r>
    <s v="27"/>
    <x v="30"/>
    <s v="Övriga tjänster"/>
    <s v="2011"/>
    <x v="15"/>
    <n v="131.46016559663801"/>
    <n v="128.044673083568"/>
    <n v="6.9532285949731403"/>
    <n v="2.9142251280776601"/>
    <n v="4.73385383031522"/>
    <n v="664.41790556411695"/>
    <n v="0.33687719622257001"/>
    <n v="7.9958596320265301"/>
    <n v="73.520823127972093"/>
    <n v="538.10279772215097"/>
    <n v="132.07354840761499"/>
    <n v="41.254168097285699"/>
    <n v="240.035117870173"/>
    <n v="2510.67494688121"/>
    <n v="0"/>
    <n v="0"/>
    <n v="98.243937660872902"/>
    <n v="1745.9993565085699"/>
  </r>
  <r>
    <s v="27"/>
    <x v="30"/>
    <s v="Övriga tjänster"/>
    <s v="2012"/>
    <x v="16"/>
    <n v="120.632672094884"/>
    <n v="117.251119579516"/>
    <n v="6.0192963907713297"/>
    <n v="3.09853287201001"/>
    <n v="3.4479043834240599"/>
    <n v="621.05512568508698"/>
    <n v="0.29772551831847899"/>
    <n v="6.5467404455226097"/>
    <n v="49.453792653176798"/>
    <n v="421.74182660690502"/>
    <n v="113.377182616349"/>
    <n v="34.748481510143797"/>
    <n v="206.260551351841"/>
    <n v="2463.8999815502402"/>
    <n v="0"/>
    <n v="0"/>
    <n v="85.364034234301201"/>
    <n v="1594.3014327798701"/>
  </r>
  <r>
    <s v="27"/>
    <x v="30"/>
    <s v="Övriga tjänster"/>
    <s v="2012"/>
    <x v="17"/>
    <n v="125.37585529507"/>
    <n v="121.958791030572"/>
    <n v="8.5937673655386497"/>
    <n v="3.2045830678445801"/>
    <n v="3.71249178459728"/>
    <n v="640.63242278343102"/>
    <n v="0.286356960463656"/>
    <n v="7.3005018428677699"/>
    <n v="53.672245697016201"/>
    <n v="459.02125510403198"/>
    <n v="116.517237104918"/>
    <n v="35.729917953714903"/>
    <n v="211.950516660549"/>
    <n v="2463.8999815502402"/>
    <n v="0"/>
    <n v="0"/>
    <n v="120.125765613114"/>
    <n v="1663.92755586404"/>
  </r>
  <r>
    <s v="27"/>
    <x v="30"/>
    <s v="Övriga tjänster"/>
    <s v="2012"/>
    <x v="18"/>
    <n v="125.754538894118"/>
    <n v="122.33584593384199"/>
    <n v="9.8831189195180809"/>
    <n v="3.2033933070803702"/>
    <n v="3.78191972676023"/>
    <n v="639.401641331885"/>
    <n v="0.29879099266284098"/>
    <n v="7.5510707308613298"/>
    <n v="54.885909460471602"/>
    <n v="469.92164964103699"/>
    <n v="116.06988835878499"/>
    <n v="35.603921700303196"/>
    <n v="211.12353497349"/>
    <n v="2463.8999815502402"/>
    <n v="0"/>
    <n v="0"/>
    <n v="137.58307836117999"/>
    <n v="1669.64815908952"/>
  </r>
  <r>
    <s v="27"/>
    <x v="30"/>
    <s v="Övriga tjänster"/>
    <s v="2012"/>
    <x v="19"/>
    <n v="125.278024475601"/>
    <n v="121.858748850708"/>
    <n v="10.172772460900701"/>
    <n v="3.2342031520594001"/>
    <n v="3.5111360016934299"/>
    <n v="648.70325529341596"/>
    <n v="0.31434365282123"/>
    <n v="6.6271380554485502"/>
    <n v="50.783806123763803"/>
    <n v="432.32416917252903"/>
    <n v="118.595801309899"/>
    <n v="36.337422109950197"/>
    <n v="215.76689064537899"/>
    <n v="2463.8999815502402"/>
    <n v="0"/>
    <n v="0"/>
    <n v="141.86121815579301"/>
    <n v="1657.29318595884"/>
  </r>
  <r>
    <s v="27"/>
    <x v="30"/>
    <s v="Övriga tjänster"/>
    <s v="2013"/>
    <x v="20"/>
    <n v="125.727023994685"/>
    <n v="122.290435444823"/>
    <n v="10.4443132249516"/>
    <n v="3.6686662107478498"/>
    <n v="3.2874381533800201"/>
    <n v="663.81828645220298"/>
    <n v="0.27301260374217701"/>
    <n v="5.6097528857319796"/>
    <n v="43.9149205675484"/>
    <n v="425.01226835851099"/>
    <n v="127.488421529113"/>
    <n v="37.072826648797403"/>
    <n v="235.135741087025"/>
    <n v="2372.3437357196999"/>
    <n v="0"/>
    <n v="0"/>
    <n v="146.16644400724499"/>
    <n v="1664.59306374738"/>
  </r>
  <r>
    <s v="27"/>
    <x v="30"/>
    <s v="Övriga tjänster"/>
    <s v="2013"/>
    <x v="21"/>
    <n v="136.27652670867101"/>
    <n v="132.74981606297399"/>
    <n v="12.4280718174403"/>
    <n v="3.96945136159278"/>
    <n v="3.6593678269754699"/>
    <n v="717.59120654451601"/>
    <n v="0.27113206430098302"/>
    <n v="6.4645690399588904"/>
    <n v="49.539601644307602"/>
    <n v="478.03645581020101"/>
    <n v="137.52254798224499"/>
    <n v="40.002994001990899"/>
    <n v="253.62768162481299"/>
    <n v="2372.3437357196999"/>
    <n v="0"/>
    <n v="0"/>
    <n v="173.36715185326099"/>
    <n v="1815.1953710438199"/>
  </r>
  <r>
    <s v="27"/>
    <x v="30"/>
    <s v="Övriga tjänster"/>
    <s v="2013"/>
    <x v="22"/>
    <n v="136.813727002425"/>
    <n v="133.28493040178699"/>
    <n v="13.4454231851782"/>
    <n v="3.97020617619369"/>
    <n v="3.7267224366771798"/>
    <n v="717.33114670953501"/>
    <n v="0.27550400404136"/>
    <n v="6.7155029004731901"/>
    <n v="50.822135093649599"/>
    <n v="489.54826536896002"/>
    <n v="137.26693023127001"/>
    <n v="39.938971748058698"/>
    <n v="253.143926537532"/>
    <n v="2372.3437357196999"/>
    <n v="0"/>
    <n v="0"/>
    <n v="187.06437909893299"/>
    <n v="1824.0658308373499"/>
  </r>
  <r>
    <s v="27"/>
    <x v="30"/>
    <s v="Övriga tjänster"/>
    <s v="2013"/>
    <x v="23"/>
    <n v="132.14884042079899"/>
    <n v="128.652662604532"/>
    <n v="13.703776756675801"/>
    <n v="3.8796613503113599"/>
    <n v="3.4187079540747098"/>
    <n v="701.99916566532602"/>
    <n v="0.27480992997947201"/>
    <n v="5.8264960420575802"/>
    <n v="46.033963109078599"/>
    <n v="445.51521970011697"/>
    <n v="134.95461748080399"/>
    <n v="39.234773870680499"/>
    <n v="248.917097010421"/>
    <n v="2372.3437357196999"/>
    <n v="0"/>
    <n v="0"/>
    <n v="190.995697792946"/>
    <n v="1756.88862002407"/>
  </r>
  <r>
    <s v="27"/>
    <x v="30"/>
    <s v="Övriga tjänster"/>
    <s v="2014"/>
    <x v="24"/>
    <n v="109.288052588561"/>
    <n v="106.158468056845"/>
    <n v="14.214212254944099"/>
    <n v="3.4121461913503901"/>
    <n v="3.07826381343282"/>
    <n v="580.26066399496096"/>
    <n v="0.279597388192041"/>
    <n v="4.8956806226454503"/>
    <n v="38.199457398934598"/>
    <n v="372.75175157822503"/>
    <n v="110.837410747064"/>
    <n v="31.720330729511598"/>
    <n v="204.53353682970899"/>
    <n v="2139.1744042321102"/>
    <n v="0"/>
    <n v="0"/>
    <n v="196.37664839937801"/>
    <n v="1436.70252336156"/>
  </r>
  <r>
    <s v="27"/>
    <x v="30"/>
    <s v="Övriga tjänster"/>
    <s v="2014"/>
    <x v="25"/>
    <n v="119.558245688604"/>
    <n v="116.335703168976"/>
    <n v="16.938072731373001"/>
    <n v="3.7237270757387"/>
    <n v="3.4493014401949198"/>
    <n v="632.79904118499906"/>
    <n v="0.26383049583137602"/>
    <n v="5.7327850240100204"/>
    <n v="43.743877784791401"/>
    <n v="425.69152643941101"/>
    <n v="120.592909289077"/>
    <n v="34.523402349287799"/>
    <n v="222.52260186040201"/>
    <n v="2139.1744042321102"/>
    <n v="0"/>
    <n v="0"/>
    <n v="233.53585433503901"/>
    <n v="1584.1896943905199"/>
  </r>
  <r>
    <s v="27"/>
    <x v="30"/>
    <s v="Övriga tjänster"/>
    <s v="2014"/>
    <x v="26"/>
    <n v="119.88433136301499"/>
    <n v="116.661090198973"/>
    <n v="17.5241858361391"/>
    <n v="3.7186765592940998"/>
    <n v="3.5220525570354"/>
    <n v="631.59505687665296"/>
    <n v="0.27877407272327798"/>
    <n v="5.9228844164394303"/>
    <n v="44.614052006440502"/>
    <n v="433.88161996533501"/>
    <n v="120.202949450719"/>
    <n v="34.4234008554578"/>
    <n v="221.789225217367"/>
    <n v="2139.1744042321102"/>
    <n v="0"/>
    <n v="0"/>
    <n v="241.40821808793501"/>
    <n v="1589.7646998493301"/>
  </r>
  <r>
    <s v="27"/>
    <x v="30"/>
    <s v="Övriga tjänster"/>
    <s v="2014"/>
    <x v="27"/>
    <n v="118.617319979378"/>
    <n v="115.39469833942"/>
    <n v="16.689011091791699"/>
    <n v="3.7422242444929901"/>
    <n v="3.27706467627667"/>
    <n v="636.46385809585399"/>
    <n v="0.28137087483103501"/>
    <n v="5.1975455850243399"/>
    <n v="41.197474772471601"/>
    <n v="401.96027532641699"/>
    <n v="121.772503330136"/>
    <n v="34.835274837726402"/>
    <n v="224.729858913588"/>
    <n v="2139.1744042321102"/>
    <n v="0"/>
    <n v="0"/>
    <n v="230.27493867980601"/>
    <n v="1569.5946011410799"/>
  </r>
  <r>
    <s v="27"/>
    <x v="30"/>
    <s v="Övriga tjänster"/>
    <s v="2015"/>
    <x v="28"/>
    <n v="114.482269211966"/>
    <n v="111.30623051662"/>
    <n v="18.378944103736"/>
    <n v="3.9960625179906999"/>
    <n v="3.3961749766775799"/>
    <n v="583.68984684494797"/>
    <n v="0.439746969065682"/>
    <n v="4.7828996759429501"/>
    <n v="36.538211469471797"/>
    <n v="369.51568874717299"/>
    <n v="120.04306627487399"/>
    <n v="33.342796518891298"/>
    <n v="222.711818597865"/>
    <n v="2021.9892287310499"/>
    <n v="0"/>
    <n v="0"/>
    <n v="231.93555337888299"/>
    <n v="1508.79221007046"/>
  </r>
  <r>
    <s v="27"/>
    <x v="30"/>
    <s v="Övriga tjänster"/>
    <s v="2015"/>
    <x v="29"/>
    <n v="122.400032970276"/>
    <n v="119.162168159171"/>
    <n v="22.05915358679"/>
    <n v="4.1998142385358301"/>
    <n v="3.6758860415113901"/>
    <n v="618.23654168736198"/>
    <n v="0.33387449066443903"/>
    <n v="5.4978604015523098"/>
    <n v="40.788840736638498"/>
    <n v="410.41976928420598"/>
    <n v="126.49527840310201"/>
    <n v="34.860644875056998"/>
    <n v="235.022203823322"/>
    <n v="2021.9892287310499"/>
    <n v="0"/>
    <n v="0"/>
    <n v="294.79685070762002"/>
    <n v="1622.2065215858299"/>
  </r>
  <r>
    <s v="27"/>
    <x v="30"/>
    <s v="Övriga tjänster"/>
    <s v="2015"/>
    <x v="30"/>
    <n v="121.84666461588399"/>
    <n v="118.626244338953"/>
    <n v="25.364685479875401"/>
    <n v="4.13118769354808"/>
    <n v="3.7023681932011998"/>
    <n v="609.92671049236196"/>
    <n v="0.28337248990522101"/>
    <n v="5.7463388609199502"/>
    <n v="41.851521348533502"/>
    <n v="419.90508362677201"/>
    <n v="124.402766096574"/>
    <n v="34.183812145515802"/>
    <n v="231.258886657837"/>
    <n v="2021.9892287310499"/>
    <n v="0"/>
    <n v="0"/>
    <n v="345.65448872193798"/>
    <n v="1617.1799699866799"/>
  </r>
  <r>
    <s v="27"/>
    <x v="30"/>
    <s v="Övriga tjänster"/>
    <s v="2015"/>
    <x v="31"/>
    <n v="121.510720012569"/>
    <n v="118.266294966578"/>
    <n v="23.861763730083599"/>
    <n v="4.2312892073615203"/>
    <n v="3.6122920467240198"/>
    <n v="620.18484031275705"/>
    <n v="0.41020471215269999"/>
    <n v="5.1628663195232702"/>
    <n v="39.178785945853903"/>
    <n v="395.643811750091"/>
    <n v="127.37334395697199"/>
    <n v="35.250691287370103"/>
    <n v="236.469900058485"/>
    <n v="2021.9892287310499"/>
    <n v="0"/>
    <n v="0"/>
    <n v="311.76884020997602"/>
    <n v="1608.77811932092"/>
  </r>
  <r>
    <s v="27"/>
    <x v="30"/>
    <s v="Övriga tjänster"/>
    <s v="2016"/>
    <x v="32"/>
    <n v="107.958758786161"/>
    <n v="104.856457125093"/>
    <n v="30.237007950142701"/>
    <n v="4.4177864021755102"/>
    <n v="4.1965742757510096"/>
    <n v="551.57675077429303"/>
    <n v="0.59119278566739997"/>
    <n v="4.9846116573125396"/>
    <n v="35.907881628120599"/>
    <n v="372.59422271060401"/>
    <n v="117.41286425078501"/>
    <n v="31.990600692154501"/>
    <n v="218.58471181079699"/>
    <n v="1814.0841847699201"/>
    <n v="0"/>
    <n v="0"/>
    <n v="391.85340681128201"/>
    <n v="1419.8595804154299"/>
  </r>
  <r>
    <s v="27"/>
    <x v="30"/>
    <s v="Övriga tjänster"/>
    <s v="2016"/>
    <x v="33"/>
    <n v="118.810762736347"/>
    <n v="115.599406404137"/>
    <n v="32.563483385952303"/>
    <n v="4.8043530743220497"/>
    <n v="4.43280652661511"/>
    <n v="606.24504568513203"/>
    <n v="0.45280882128282302"/>
    <n v="5.5957615440832802"/>
    <n v="40.321244831608901"/>
    <n v="413.93002977471002"/>
    <n v="128.557595082717"/>
    <n v="34.546638241100702"/>
    <n v="239.92600216699901"/>
    <n v="1814.0841847699201"/>
    <n v="0"/>
    <n v="0"/>
    <n v="443.60141743271498"/>
    <n v="1573.7571304605899"/>
  </r>
  <r>
    <s v="27"/>
    <x v="30"/>
    <s v="Övriga tjänster"/>
    <s v="2016"/>
    <x v="34"/>
    <n v="121.352858448435"/>
    <n v="118.12118613711201"/>
    <n v="31.381571864263599"/>
    <n v="4.8901752164801797"/>
    <n v="4.3461319352103303"/>
    <n v="618.65621069371502"/>
    <n v="0.411261617249088"/>
    <n v="5.7131801207028099"/>
    <n v="41.507907106527597"/>
    <n v="423.156090137825"/>
    <n v="131.12948455928799"/>
    <n v="35.096694994374097"/>
    <n v="244.89979145247199"/>
    <n v="1814.0841847699201"/>
    <n v="0"/>
    <n v="0"/>
    <n v="433.25782517212099"/>
    <n v="1609.21513054156"/>
  </r>
  <r>
    <s v="27"/>
    <x v="30"/>
    <s v="Övriga tjänster"/>
    <s v="2016"/>
    <x v="35"/>
    <n v="119.70620588634"/>
    <n v="116.461677172381"/>
    <n v="35.6117616294068"/>
    <n v="4.9563050877195298"/>
    <n v="4.1794171765560204"/>
    <n v="620.72070390270903"/>
    <n v="0.56552583472621698"/>
    <n v="5.1291375027079003"/>
    <n v="38.625123192701501"/>
    <n v="397.09847155995197"/>
    <n v="132.528313754343"/>
    <n v="35.845605200858301"/>
    <n v="247.04803635385801"/>
    <n v="1814.0841847699201"/>
    <n v="0"/>
    <n v="0"/>
    <n v="473.24296345621502"/>
    <n v="1579.3406883406301"/>
  </r>
  <r>
    <s v="27"/>
    <x v="30"/>
    <s v="Övriga tjänster"/>
    <s v="2017"/>
    <x v="36"/>
    <n v="107.889778712853"/>
    <n v="104.97596709510501"/>
    <n v="33.447591279884897"/>
    <n v="4.7461211154037803"/>
    <n v="4.1780155119949098"/>
    <n v="518.76723780158397"/>
    <n v="0.44157731553089902"/>
    <n v="5.3505353122131698"/>
    <n v="35.244042177692201"/>
    <n v="358.10651441533798"/>
    <n v="121.296531378392"/>
    <n v="31.9727050682725"/>
    <n v="227.12749949645399"/>
    <n v="1539.1050878298399"/>
    <n v="0"/>
    <n v="0"/>
    <n v="441.79972742218001"/>
    <n v="1416.7338949008799"/>
  </r>
  <r>
    <s v="27"/>
    <x v="30"/>
    <s v="Övriga tjänster"/>
    <s v="2017"/>
    <x v="37"/>
    <n v="118.405919142324"/>
    <n v="115.379761600951"/>
    <n v="35.072319337541501"/>
    <n v="5.1408856597290402"/>
    <n v="4.45420548982682"/>
    <n v="566.45276246630101"/>
    <n v="0.31258301933115801"/>
    <n v="6.0522030167612"/>
    <n v="40.066330390303499"/>
    <n v="401.57967522270701"/>
    <n v="131.90293462398401"/>
    <n v="34.397600722026098"/>
    <n v="247.44583828740801"/>
    <n v="1539.1050878298399"/>
    <n v="0"/>
    <n v="0"/>
    <n v="479.06464271415899"/>
    <n v="1565.5676540051099"/>
  </r>
  <r>
    <s v="27"/>
    <x v="30"/>
    <s v="Övriga tjänster"/>
    <s v="2017"/>
    <x v="38"/>
    <n v="118.623914274711"/>
    <n v="115.609438726192"/>
    <n v="35.7446173524675"/>
    <n v="5.1066858039994401"/>
    <n v="4.3606686653577897"/>
    <n v="564.122118384332"/>
    <n v="0.25885376547778999"/>
    <n v="6.0981912008699704"/>
    <n v="40.726067723453198"/>
    <n v="405.155949691111"/>
    <n v="131.14411735194599"/>
    <n v="34.078193121637902"/>
    <n v="246.17225126785601"/>
    <n v="1539.1050878298399"/>
    <n v="0"/>
    <n v="0"/>
    <n v="493.91578278112598"/>
    <n v="1569.3000744656599"/>
  </r>
  <r>
    <s v="27"/>
    <x v="30"/>
    <s v="Övriga tjänster"/>
    <s v="2017"/>
    <x v="39"/>
    <n v="114.768677329805"/>
    <n v="111.77257627907299"/>
    <n v="40.106850671203702"/>
    <n v="5.0603322530588501"/>
    <n v="4.1431398514720001"/>
    <n v="554.28079586655997"/>
    <n v="0.39792462038142201"/>
    <n v="5.4905661751197004"/>
    <n v="37.4738665776771"/>
    <n v="374.90615640141402"/>
    <n v="129.67295397977799"/>
    <n v="34.002252843944802"/>
    <n v="243.03114819917801"/>
    <n v="1539.1050878298399"/>
    <n v="0"/>
    <n v="0"/>
    <n v="539.51178625921602"/>
    <n v="1513.1121211969701"/>
  </r>
  <r>
    <s v="27"/>
    <x v="30"/>
    <s v="Övriga tjänster"/>
    <s v="2018"/>
    <x v="40"/>
    <n v="108.72407994241399"/>
    <n v="105.83675689891299"/>
    <n v="35.9086024008175"/>
    <n v="5.2422178733878901"/>
    <n v="4.4047882569153902"/>
    <n v="492.24870715294298"/>
    <n v="0.63564398711687498"/>
    <n v="5.6987282123396596"/>
    <n v="36.614223162419499"/>
    <n v="357.04311243770502"/>
    <n v="127.740390988976"/>
    <n v="32.849728127071998"/>
    <n v="240.218471225667"/>
    <n v="1374.8012358588301"/>
    <n v="0"/>
    <n v="0"/>
    <n v="461.85753604593299"/>
    <n v="1430.4881842462801"/>
  </r>
  <r>
    <s v="27"/>
    <x v="30"/>
    <s v="Övriga tjänster"/>
    <s v="2018"/>
    <x v="41"/>
    <n v="122.904044328943"/>
    <n v="119.84091915058301"/>
    <n v="41.608395526300399"/>
    <n v="5.8546790152126"/>
    <n v="4.8869286953513704"/>
    <n v="555.524782879604"/>
    <n v="0.481075497071217"/>
    <n v="6.5314766496605996"/>
    <n v="41.906776406336803"/>
    <n v="405.59497877781502"/>
    <n v="143.56210009297601"/>
    <n v="36.334310982760698"/>
    <n v="270.69301526858499"/>
    <n v="1374.8012358588301"/>
    <n v="0"/>
    <n v="0"/>
    <n v="562.31679318561896"/>
    <n v="1629.6625302673201"/>
  </r>
  <r>
    <s v="27"/>
    <x v="30"/>
    <s v="Övriga tjänster"/>
    <s v="2018"/>
    <x v="42"/>
    <n v="124.485723717325"/>
    <n v="121.423531866527"/>
    <n v="38.072454918407203"/>
    <n v="5.8407242615589103"/>
    <n v="4.9856673437924002"/>
    <n v="556.570289805725"/>
    <n v="0.41519976673394399"/>
    <n v="6.8430214715073401"/>
    <n v="43.522486439622902"/>
    <n v="420.40863836803101"/>
    <n v="143.326610973496"/>
    <n v="36.110881826586002"/>
    <n v="270.45210822413998"/>
    <n v="1374.8012358588301"/>
    <n v="0"/>
    <n v="0"/>
    <n v="521.47634651610304"/>
    <n v="1652.47915775001"/>
  </r>
  <r>
    <s v="27"/>
    <x v="30"/>
    <s v="Övriga tjänster"/>
    <s v="2018"/>
    <x v="43"/>
    <n v="117.67442822842"/>
    <n v="114.66579675778701"/>
    <n v="41.214435763485099"/>
    <n v="5.6675165678943902"/>
    <n v="4.7120837243536604"/>
    <n v="534.32030026821803"/>
    <n v="0.59450893146580897"/>
    <n v="6.1572049496900103"/>
    <n v="39.679741552855099"/>
    <n v="385.32499470784302"/>
    <n v="138.50370057622001"/>
    <n v="35.377763687021499"/>
    <n v="260.75512126546801"/>
    <n v="1374.8012358588301"/>
    <n v="0"/>
    <n v="0"/>
    <n v="542.73413696886405"/>
    <n v="1555.6655390994199"/>
  </r>
  <r>
    <s v="27"/>
    <x v="30"/>
    <s v="Övriga tjänster"/>
    <s v="2019"/>
    <x v="44"/>
    <n v="111.791622300409"/>
    <n v="109.059192958594"/>
    <n v="34.751823280999403"/>
    <n v="5.4040984106488299"/>
    <n v="4.52911295072734"/>
    <n v="436.55765260412102"/>
    <n v="0.455657766013841"/>
    <n v="5.8233780840397404"/>
    <n v="35.940429767193201"/>
    <n v="342.44857309433701"/>
    <n v="123.813112532473"/>
    <n v="31.0689513032093"/>
    <n v="233.71775175893001"/>
    <n v="1173.5281003727"/>
    <n v="0"/>
    <n v="0"/>
    <n v="461.91027707351702"/>
    <n v="1471.8708281992499"/>
  </r>
  <r>
    <s v="27"/>
    <x v="30"/>
    <s v="Övriga tjänster"/>
    <s v="2019"/>
    <x v="45"/>
    <n v="126.410008016953"/>
    <n v="123.488642959053"/>
    <n v="40.853178769940101"/>
    <n v="6.0626851368964401"/>
    <n v="5.0437641518009197"/>
    <n v="492.95411709565298"/>
    <n v="0.35962336598155298"/>
    <n v="6.6772014677129903"/>
    <n v="41.297155618965498"/>
    <n v="391.48407981295799"/>
    <n v="139.41587927369301"/>
    <n v="34.600572008350703"/>
    <n v="263.64409333133102"/>
    <n v="1173.5281003727"/>
    <n v="0"/>
    <n v="0"/>
    <n v="560.41282431068601"/>
    <n v="1676.89048111737"/>
  </r>
  <r>
    <s v="27"/>
    <x v="30"/>
    <s v="Övriga tjänster"/>
    <s v="2019"/>
    <x v="46"/>
    <n v="128.05350869490101"/>
    <n v="125.13089967211501"/>
    <n v="37.506567329703998"/>
    <n v="6.0558964156911896"/>
    <n v="5.1524418662787204"/>
    <n v="494.13570450338"/>
    <n v="0.31835310942273798"/>
    <n v="6.9853571160102703"/>
    <n v="42.946371112241302"/>
    <n v="407.31418441761502"/>
    <n v="139.27002296462601"/>
    <n v="34.462499488693702"/>
    <n v="263.49477106589501"/>
    <n v="1173.5281003727"/>
    <n v="0"/>
    <n v="0"/>
    <n v="518.95107762488101"/>
    <n v="1700.5944917509501"/>
  </r>
  <r>
    <s v="27"/>
    <x v="30"/>
    <s v="Övriga tjänster"/>
    <s v="2019"/>
    <x v="47"/>
    <n v="121.00810689585499"/>
    <n v="118.147972274411"/>
    <n v="40.013621569614102"/>
    <n v="5.8523402640377098"/>
    <n v="4.8477268250522201"/>
    <n v="473.91645080135601"/>
    <n v="0.43144513352905101"/>
    <n v="6.2922663533848198"/>
    <n v="39.010226456207597"/>
    <n v="370.18715406117201"/>
    <n v="134.352192152296"/>
    <n v="33.553777717915899"/>
    <n v="253.808972746265"/>
    <n v="1173.5281003727"/>
    <n v="0"/>
    <n v="0"/>
    <n v="539.23654743835198"/>
    <n v="1600.6492599334699"/>
  </r>
  <r>
    <s v="27"/>
    <x v="30"/>
    <s v="Övriga tjänster"/>
    <s v="2020"/>
    <x v="48"/>
    <n v="109.65760880129299"/>
    <n v="107.056959245553"/>
    <n v="38.752647289259897"/>
    <n v="5.4961293951967498"/>
    <n v="4.7807779900801304"/>
    <n v="404.56716888283597"/>
    <n v="0.41770893858741698"/>
    <n v="6.06735622791913"/>
    <n v="37.956505214287503"/>
    <n v="339.00091802988698"/>
    <n v="124.786955521781"/>
    <n v="30.650805233717001"/>
    <n v="236.39900839339899"/>
    <n v="1010.31348229012"/>
    <n v="0"/>
    <n v="0"/>
    <n v="522.64864932038699"/>
    <n v="1447.2987451465599"/>
  </r>
  <r>
    <s v="27"/>
    <x v="30"/>
    <s v="Övriga tjänster"/>
    <s v="2020"/>
    <x v="49"/>
    <n v="110.43169572115799"/>
    <n v="107.844761450725"/>
    <n v="37.641443803069102"/>
    <n v="5.4561875246323597"/>
    <n v="4.6689676469756396"/>
    <n v="403.39608032935098"/>
    <n v="0.31493969813198402"/>
    <n v="6.1824763849905597"/>
    <n v="39.088436224626797"/>
    <n v="346.77380936933599"/>
    <n v="124.108050433648"/>
    <n v="30.248809910494799"/>
    <n v="235.40318723213099"/>
    <n v="1010.31348229012"/>
    <n v="0"/>
    <n v="0"/>
    <n v="517.86249924471701"/>
    <n v="1462.9148165403501"/>
  </r>
  <r>
    <s v="27"/>
    <x v="30"/>
    <s v="Övriga tjänster"/>
    <s v="2020"/>
    <x v="50"/>
    <n v="118.534766347836"/>
    <n v="115.86157772922201"/>
    <n v="37.004915717503799"/>
    <n v="5.7502321135893597"/>
    <n v="4.9665580793625397"/>
    <n v="426.71082719228298"/>
    <n v="0.29361410349780698"/>
    <n v="6.8523338172981303"/>
    <n v="43.447188017953302"/>
    <n v="385.35011884088402"/>
    <n v="130.77349132745999"/>
    <n v="31.7866704216522"/>
    <n v="248.153529347469"/>
    <n v="1010.31348229012"/>
    <n v="0"/>
    <n v="0"/>
    <n v="512.79686750771805"/>
    <n v="1574.85637559662"/>
  </r>
  <r>
    <s v="27"/>
    <x v="30"/>
    <s v="Övriga tjänster"/>
    <s v="2020"/>
    <x v="51"/>
    <n v="115.847558764879"/>
    <n v="113.141763746489"/>
    <n v="30.9679790355687"/>
    <n v="5.89984284658237"/>
    <n v="4.7151136341292297"/>
    <n v="433.70568282786201"/>
    <n v="0.38929745537843302"/>
    <n v="6.0269614866279104"/>
    <n v="38.956628487525002"/>
    <n v="341.16869941140698"/>
    <n v="134.38511700973999"/>
    <n v="32.8546755507748"/>
    <n v="254.769732599268"/>
    <n v="1010.31348229012"/>
    <n v="0"/>
    <n v="0"/>
    <n v="419.05027570355799"/>
    <n v="1534.0890303572501"/>
  </r>
  <r>
    <s v="27"/>
    <x v="30"/>
    <s v="Övriga tjänster"/>
    <s v="2021"/>
    <x v="52"/>
    <n v="105.870114714273"/>
    <n v="103.496537178053"/>
    <n v="34.253364355941599"/>
    <n v="5.2487142659005404"/>
    <n v="4.4099452346699302"/>
    <n v="352.09481082976498"/>
    <n v="0.407160987279167"/>
    <n v="6.1326280717674804"/>
    <n v="38.786957989285"/>
    <n v="321.33598227244801"/>
    <n v="119.095380125955"/>
    <n v="28.760262937194302"/>
    <n v="226.13464909101501"/>
    <n v="859.18978918493497"/>
    <n v="0"/>
    <n v="0"/>
    <n v="461.505688063376"/>
    <n v="1397.9188831522699"/>
  </r>
  <r>
    <s v="27"/>
    <x v="30"/>
    <s v="Övriga tjänster"/>
    <s v="2021"/>
    <x v="53"/>
    <n v="122.63551256997501"/>
    <n v="120.043083733442"/>
    <n v="33.975366133556001"/>
    <n v="6.0059024918652204"/>
    <n v="5.0598173929662398"/>
    <n v="405.13668997729201"/>
    <n v="0.34155277535974099"/>
    <n v="7.25338630458503"/>
    <n v="45.927697157252297"/>
    <n v="379.87883843141901"/>
    <n v="136.59588864615301"/>
    <n v="32.6903528923282"/>
    <n v="259.729459241916"/>
    <n v="859.18978918493497"/>
    <n v="0"/>
    <n v="0"/>
    <n v="468.03201273214302"/>
    <n v="1631.93825919904"/>
  </r>
  <r>
    <s v="27"/>
    <x v="30"/>
    <s v="Övriga tjänster"/>
    <s v="2021"/>
    <x v="54"/>
    <n v="123.55506726102099"/>
    <n v="121.00100949306"/>
    <n v="38.9035723219286"/>
    <n v="5.8514755004729802"/>
    <n v="5.15096325535107"/>
    <n v="396.881537996784"/>
    <n v="0.30756403456249298"/>
    <n v="7.7201084749516298"/>
    <n v="48.440468647181703"/>
    <n v="404.86038688149603"/>
    <n v="132.80751864291599"/>
    <n v="31.7292481916617"/>
    <n v="252.594656843942"/>
    <n v="859.18978918493497"/>
    <n v="0"/>
    <n v="0"/>
    <n v="540.131561472974"/>
    <n v="1646.11230965403"/>
  </r>
  <r>
    <s v="27"/>
    <x v="30"/>
    <s v="Övriga tjänster"/>
    <s v="2021"/>
    <x v="55"/>
    <n v="114.83583476371901"/>
    <n v="112.345822484023"/>
    <n v="39.596746722468701"/>
    <n v="5.6515635283912804"/>
    <n v="4.7556484102576304"/>
    <n v="380.114383657372"/>
    <n v="0.39183334363936301"/>
    <n v="6.7479109459803404"/>
    <n v="42.758627844540101"/>
    <n v="353.98800054707999"/>
    <n v="128.32717762722399"/>
    <n v="30.878281681099399"/>
    <n v="243.80116416270599"/>
    <n v="859.18978918493497"/>
    <n v="0"/>
    <n v="0"/>
    <n v="538.96981885349703"/>
    <n v="1523.2292701005699"/>
  </r>
  <r>
    <s v="27"/>
    <x v="30"/>
    <s v="Övriga tjänster"/>
    <s v="2022"/>
    <x v="56"/>
    <n v="100.371475259391"/>
    <n v="98.115194243381694"/>
    <n v="37.459910079739799"/>
    <n v="4.9436478653367404"/>
    <n v="4.2111116266039499"/>
    <n v="330.18311273432897"/>
    <n v="0.37371076176853602"/>
    <n v="5.9689791174937303"/>
    <n v="37.689853874575"/>
    <n v="314.28474194661499"/>
    <n v="111.49282618745001"/>
    <n v="27.045220935683201"/>
    <n v="211.55046425262"/>
    <n v="859.18978918493497"/>
    <n v="0"/>
    <n v="0"/>
    <n v="503.80381751436602"/>
    <n v="1327.77438331965"/>
  </r>
  <r>
    <s v="27"/>
    <x v="30"/>
    <s v="Övriga tjänster"/>
    <s v="2022"/>
    <x v="57"/>
    <n v="103.65069638531899"/>
    <n v="101.401606645523"/>
    <n v="42.7094766309514"/>
    <n v="4.8875044248814197"/>
    <n v="4.4856378947356497"/>
    <n v="330.46007018380601"/>
    <n v="0.295956671831136"/>
    <n v="6.6487358083627202"/>
    <n v="40.975600359919397"/>
    <n v="347.04400258485299"/>
    <n v="110.419682841171"/>
    <n v="26.5431981376205"/>
    <n v="209.814164307482"/>
    <n v="859.18978918493497"/>
    <n v="0"/>
    <n v="0"/>
    <n v="588.326147804318"/>
    <n v="1376.5501275945901"/>
  </r>
  <r>
    <s v="27"/>
    <x v="30"/>
    <s v="Övriga tjänster"/>
    <s v="2022"/>
    <x v="58"/>
    <n v="105.582283766473"/>
    <n v="103.331660006855"/>
    <n v="43.034863334742298"/>
    <n v="4.8866349612229696"/>
    <n v="4.5486531694257204"/>
    <n v="332.01210208831498"/>
    <n v="0.26700398392317498"/>
    <n v="6.9149691073589299"/>
    <n v="42.603887852171901"/>
    <n v="361.30078078118203"/>
    <n v="110.479765859431"/>
    <n v="26.459848321927598"/>
    <n v="210.049403983133"/>
    <n v="859.18978918493497"/>
    <n v="0"/>
    <n v="0"/>
    <n v="596.85285589103296"/>
    <n v="1403.8480744756901"/>
  </r>
  <r>
    <s v="27"/>
    <x v="30"/>
    <s v="Övriga tjänster"/>
    <s v="2022"/>
    <x v="59"/>
    <n v="104.247053879094"/>
    <n v="101.95539774466"/>
    <n v="40.119696153726302"/>
    <n v="5.0479191371833103"/>
    <n v="4.4876556046320504"/>
    <n v="338.86084208649402"/>
    <n v="0.35495458560661403"/>
    <n v="6.4570316213256298"/>
    <n v="40.096327165268299"/>
    <n v="337.76119321584798"/>
    <n v="113.905025433689"/>
    <n v="27.543013129328401"/>
    <n v="216.236163623083"/>
    <n v="859.18978918493497"/>
    <n v="0"/>
    <n v="0"/>
    <n v="544.26984425687795"/>
    <n v="1382.8406948171901"/>
  </r>
  <r>
    <s v="27"/>
    <x v="30"/>
    <s v="Övriga tjänster"/>
    <s v="2023"/>
    <x v="60"/>
    <n v="99.849396978969096"/>
    <n v="97.618682236919597"/>
    <n v="40.610322284639302"/>
    <n v="4.8468908168509701"/>
    <n v="4.21376676548328"/>
    <n v="324.253414141669"/>
    <n v="0.37327709336922699"/>
    <n v="6.0896301039205003"/>
    <n v="38.298750395532501"/>
    <n v="321.013521576762"/>
    <n v="109.13893954242199"/>
    <n v="26.496488442871001"/>
    <n v="207.05719532098601"/>
    <n v="859.18978918493497"/>
    <n v="0"/>
    <n v="0"/>
    <n v="547.42692853276799"/>
    <n v="1320.9284570571599"/>
  </r>
  <r>
    <s v="28"/>
    <x v="31"/>
    <s v="Övriga tjänster"/>
    <s v="2008"/>
    <x v="0"/>
    <n v="17.048838692002001"/>
    <n v="16.594604131331401"/>
    <n v="9.1664909248220697E-2"/>
    <n v="0.25904088878114601"/>
    <n v="1.8254157362172201"/>
    <n v="59.277607266037002"/>
    <n v="0.16269807996938199"/>
    <n v="2.7004531046884499"/>
    <n v="23.492712659063201"/>
    <n v="133.09983724866399"/>
    <n v="13.1937776209248"/>
    <n v="4.2095337701549598"/>
    <n v="23.812847246749499"/>
    <n v="334.47708452956999"/>
    <n v="0"/>
    <n v="0"/>
    <n v="1.2474302758045199"/>
    <n v="197.641323701711"/>
  </r>
  <r>
    <s v="28"/>
    <x v="31"/>
    <s v="Övriga tjänster"/>
    <s v="2008"/>
    <x v="1"/>
    <n v="18.346740042087099"/>
    <n v="17.881390285571001"/>
    <n v="0.29179754465605101"/>
    <n v="0.28685501874816899"/>
    <n v="1.95914614351098"/>
    <n v="65.477781819833893"/>
    <n v="0.14423023546682501"/>
    <n v="3.07843884963797"/>
    <n v="26.679927054175501"/>
    <n v="151.73663330442699"/>
    <n v="14.5849143072007"/>
    <n v="4.6501605383156797"/>
    <n v="26.3274504813586"/>
    <n v="334.47708452956999"/>
    <n v="0"/>
    <n v="0"/>
    <n v="3.8972263723383"/>
    <n v="222.80443240902201"/>
  </r>
  <r>
    <s v="28"/>
    <x v="31"/>
    <s v="Övriga tjänster"/>
    <s v="2008"/>
    <x v="2"/>
    <n v="18.079695641718398"/>
    <n v="17.614612789015599"/>
    <n v="0.30100465731585702"/>
    <n v="0.28401633210537203"/>
    <n v="1.97648000590535"/>
    <n v="63.754810281949197"/>
    <n v="0.14604250580827499"/>
    <n v="3.1677627990338699"/>
    <n v="27.0794476544818"/>
    <n v="155.42123953146799"/>
    <n v="14.011076991911301"/>
    <n v="4.4790541428985504"/>
    <n v="25.2775914779576"/>
    <n v="334.47708452956999"/>
    <n v="0"/>
    <n v="0"/>
    <n v="4.0217653307525199"/>
    <n v="222.50454232210001"/>
  </r>
  <r>
    <s v="28"/>
    <x v="31"/>
    <s v="Övriga tjänster"/>
    <s v="2008"/>
    <x v="3"/>
    <n v="17.4159369229437"/>
    <n v="16.9573306492718"/>
    <n v="0.311624832134834"/>
    <n v="0.27534377857893999"/>
    <n v="1.8272531363917299"/>
    <n v="63.197844746882197"/>
    <n v="0.167386264408379"/>
    <n v="2.7985222208851699"/>
    <n v="24.6606229510787"/>
    <n v="138.717859841577"/>
    <n v="14.308929420563301"/>
    <n v="4.5550231474202203"/>
    <n v="25.8377180525715"/>
    <n v="334.47708452956999"/>
    <n v="0"/>
    <n v="0"/>
    <n v="4.1661166390967797"/>
    <n v="209.687385158301"/>
  </r>
  <r>
    <s v="28"/>
    <x v="31"/>
    <s v="Övriga tjänster"/>
    <s v="2009"/>
    <x v="4"/>
    <n v="16.873516193211799"/>
    <n v="16.403319763517601"/>
    <n v="0.31123816793676001"/>
    <n v="0.26804123017904702"/>
    <n v="1.5284788403963501"/>
    <n v="57.729992877558097"/>
    <n v="0.165087992173896"/>
    <n v="2.5493157549260901"/>
    <n v="22.012692216953202"/>
    <n v="125.650688766645"/>
    <n v="13.6146185245511"/>
    <n v="4.20887575936875"/>
    <n v="24.7310260238322"/>
    <n v="356.36809616564199"/>
    <n v="0"/>
    <n v="0"/>
    <n v="4.1880897888681501"/>
    <n v="206.290448268267"/>
  </r>
  <r>
    <s v="28"/>
    <x v="31"/>
    <s v="Övriga tjänster"/>
    <s v="2009"/>
    <x v="5"/>
    <n v="18.516447032269099"/>
    <n v="18.032967990547299"/>
    <n v="0.37425641322014702"/>
    <n v="0.29525279439575902"/>
    <n v="1.7453198229045099"/>
    <n v="63.125234297569797"/>
    <n v="0.122732354761187"/>
    <n v="2.99673835188129"/>
    <n v="25.431227093630799"/>
    <n v="146.83752329678799"/>
    <n v="14.674118494663"/>
    <n v="4.54214752630772"/>
    <n v="26.648826441497199"/>
    <n v="356.36809616564199"/>
    <n v="0"/>
    <n v="0"/>
    <n v="5.0260997758663803"/>
    <n v="233.33798265738901"/>
  </r>
  <r>
    <s v="28"/>
    <x v="31"/>
    <s v="Övriga tjänster"/>
    <s v="2009"/>
    <x v="6"/>
    <n v="18.757753725388898"/>
    <n v="18.271756328791501"/>
    <n v="0.35106349642509599"/>
    <n v="0.298921637472361"/>
    <n v="1.8005380893429299"/>
    <n v="63.464955826576002"/>
    <n v="0.123790586374775"/>
    <n v="3.1079192157502802"/>
    <n v="26.1690848851641"/>
    <n v="151.831013526953"/>
    <n v="14.643425818402299"/>
    <n v="4.5390631310140597"/>
    <n v="26.5854995600012"/>
    <n v="356.36809616564199"/>
    <n v="0"/>
    <n v="0"/>
    <n v="4.7242715170837997"/>
    <n v="237.88090546286099"/>
  </r>
  <r>
    <s v="28"/>
    <x v="31"/>
    <s v="Övriga tjänster"/>
    <s v="2009"/>
    <x v="7"/>
    <n v="18.132363759082001"/>
    <n v="17.654763939153899"/>
    <n v="0.34888151726644401"/>
    <n v="0.28805590143066101"/>
    <n v="1.60346106725972"/>
    <n v="62.730681929455201"/>
    <n v="0.163534690628554"/>
    <n v="2.65846010252735"/>
    <n v="23.201694456916201"/>
    <n v="131.54960953121"/>
    <n v="14.915401631637399"/>
    <n v="4.6011458336948703"/>
    <n v="27.105562960232302"/>
    <n v="356.36809616564199"/>
    <n v="0"/>
    <n v="0"/>
    <n v="4.7062930365171196"/>
    <n v="220.265509262965"/>
  </r>
  <r>
    <s v="28"/>
    <x v="31"/>
    <s v="Övriga tjänster"/>
    <s v="2010"/>
    <x v="8"/>
    <n v="17.840399187299901"/>
    <n v="17.395307210454"/>
    <n v="0.37675891533893002"/>
    <n v="0.285526648883557"/>
    <n v="1.32316462964268"/>
    <n v="58.427739467615503"/>
    <n v="0.20434028591256401"/>
    <n v="2.2041062864523102"/>
    <n v="19.1882770240735"/>
    <n v="110.804119024939"/>
    <n v="13.0902539347519"/>
    <n v="4.1014371610275999"/>
    <n v="23.693392461612898"/>
    <n v="332.37880526173302"/>
    <n v="0"/>
    <n v="0"/>
    <n v="5.1247264069263796"/>
    <n v="205.69463788166499"/>
  </r>
  <r>
    <s v="28"/>
    <x v="31"/>
    <s v="Övriga tjänster"/>
    <s v="2010"/>
    <x v="9"/>
    <n v="18.633728621296001"/>
    <n v="18.1782373257039"/>
    <n v="0.40661212005966202"/>
    <n v="0.306774078436864"/>
    <n v="1.49347712659495"/>
    <n v="62.500163318009399"/>
    <n v="0.10855579721030099"/>
    <n v="2.5436092939591002"/>
    <n v="21.818601199842401"/>
    <n v="127.240911161421"/>
    <n v="13.9327336993867"/>
    <n v="4.3641941000050597"/>
    <n v="25.220234361722301"/>
    <n v="332.37880526173302"/>
    <n v="0"/>
    <n v="0"/>
    <n v="5.5384464843058296"/>
    <n v="228.43236422902299"/>
  </r>
  <r>
    <s v="28"/>
    <x v="31"/>
    <s v="Övriga tjänster"/>
    <s v="2010"/>
    <x v="10"/>
    <n v="18.9478113464817"/>
    <n v="18.488233185788999"/>
    <n v="0.41967276760102001"/>
    <n v="0.3138455908176"/>
    <n v="1.57250978086737"/>
    <n v="63.373962174690199"/>
    <n v="0.117099602021182"/>
    <n v="2.6929302447247299"/>
    <n v="22.872304228515102"/>
    <n v="134.15986597431399"/>
    <n v="14.031842304988"/>
    <n v="4.4023040068248598"/>
    <n v="25.391312362495199"/>
    <n v="332.37880526173302"/>
    <n v="0"/>
    <n v="0"/>
    <n v="5.7164984182349903"/>
    <n v="235.96443694119799"/>
  </r>
  <r>
    <s v="28"/>
    <x v="31"/>
    <s v="Övriga tjänster"/>
    <s v="2010"/>
    <x v="11"/>
    <n v="19.1000926939595"/>
    <n v="18.645072445519201"/>
    <n v="0.45018898625898701"/>
    <n v="0.31607600237257999"/>
    <n v="1.3886179482093399"/>
    <n v="65.101624011531598"/>
    <n v="0.20021528003316499"/>
    <n v="2.3119055075393899"/>
    <n v="20.5499374791397"/>
    <n v="117.383554894094"/>
    <n v="14.8472011072186"/>
    <n v="4.6375166340295904"/>
    <n v="26.890659158860601"/>
    <n v="332.37880526173302"/>
    <n v="0"/>
    <n v="0"/>
    <n v="6.1469779924857804"/>
    <n v="225.534185682306"/>
  </r>
  <r>
    <s v="28"/>
    <x v="31"/>
    <s v="Övriga tjänster"/>
    <s v="2011"/>
    <x v="12"/>
    <n v="17.3158959880518"/>
    <n v="16.861435567932698"/>
    <n v="0.47713912569059302"/>
    <n v="0.29967382477059601"/>
    <n v="1.4110575730486401"/>
    <n v="57.1731800322937"/>
    <n v="9.6946288594193894E-2"/>
    <n v="2.01096397020912"/>
    <n v="17.928438246561601"/>
    <n v="104.86324513228701"/>
    <n v="15.898030345867401"/>
    <n v="4.5712188103920797"/>
    <n v="29.359080350151299"/>
    <n v="335.53724450951802"/>
    <n v="0"/>
    <n v="0"/>
    <n v="6.4942594379400598"/>
    <n v="211.76740606337901"/>
  </r>
  <r>
    <s v="28"/>
    <x v="31"/>
    <s v="Övriga tjänster"/>
    <s v="2011"/>
    <x v="13"/>
    <n v="18.676230467339899"/>
    <n v="18.211258980267999"/>
    <n v="0.53724004825404503"/>
    <n v="0.324306182111049"/>
    <n v="1.5533251536764101"/>
    <n v="61.799704637991901"/>
    <n v="8.0452375883586405E-2"/>
    <n v="2.3526704681222999"/>
    <n v="20.6148961767869"/>
    <n v="121.81994622902801"/>
    <n v="17.070473043829502"/>
    <n v="4.9153090977278602"/>
    <n v="31.515944369937198"/>
    <n v="335.53724450951802"/>
    <n v="0"/>
    <n v="0"/>
    <n v="7.3006712646352501"/>
    <n v="237.28915275144601"/>
  </r>
  <r>
    <s v="28"/>
    <x v="31"/>
    <s v="Övriga tjänster"/>
    <s v="2011"/>
    <x v="14"/>
    <n v="18.661466726972499"/>
    <n v="18.195802615039199"/>
    <n v="0.57247043109664397"/>
    <n v="0.32574045624375297"/>
    <n v="1.5644873756856399"/>
    <n v="61.815057514169901"/>
    <n v="8.4590256363864802E-2"/>
    <n v="2.3976277013427101"/>
    <n v="20.932009784176302"/>
    <n v="123.95814434324301"/>
    <n v="17.056077365636799"/>
    <n v="4.9142668186754701"/>
    <n v="31.485676226028801"/>
    <n v="335.53724450951802"/>
    <n v="0"/>
    <n v="0"/>
    <n v="7.76847840207384"/>
    <n v="239.50475757375301"/>
  </r>
  <r>
    <s v="28"/>
    <x v="31"/>
    <s v="Övriga tjänster"/>
    <s v="2011"/>
    <x v="15"/>
    <n v="17.6573160873521"/>
    <n v="17.198770807098999"/>
    <n v="0.57413014067405299"/>
    <n v="0.31679021006783298"/>
    <n v="1.3949510741281099"/>
    <n v="60.524664627660997"/>
    <n v="9.0559267211799993E-2"/>
    <n v="2.05154498701943"/>
    <n v="18.553464577248398"/>
    <n v="107.763012410607"/>
    <n v="17.0522008309133"/>
    <n v="4.8936971207002102"/>
    <n v="31.501659377850501"/>
    <n v="335.53724450951802"/>
    <n v="0"/>
    <n v="0"/>
    <n v="7.80598912187493"/>
    <n v="222.51931407347101"/>
  </r>
  <r>
    <s v="28"/>
    <x v="31"/>
    <s v="Övriga tjänster"/>
    <s v="2012"/>
    <x v="16"/>
    <n v="16.554942611226799"/>
    <n v="16.097553126565799"/>
    <n v="0.54684030375950299"/>
    <n v="0.34091440929071098"/>
    <n v="1.06215129065683"/>
    <n v="59.145237557749503"/>
    <n v="7.6386927836445601E-2"/>
    <n v="1.95419350569914"/>
    <n v="13.9830307653848"/>
    <n v="90.066425932440097"/>
    <n v="15.067547819701"/>
    <n v="4.2850637856767504"/>
    <n v="27.801490197437499"/>
    <n v="337.30693006058999"/>
    <n v="0"/>
    <n v="0"/>
    <n v="7.5372078636445803"/>
    <n v="210.808853774554"/>
  </r>
  <r>
    <s v="28"/>
    <x v="31"/>
    <s v="Övriga tjänster"/>
    <s v="2012"/>
    <x v="17"/>
    <n v="17.383562488470002"/>
    <n v="16.919199326071102"/>
    <n v="0.80354575068642997"/>
    <n v="0.35575519815192502"/>
    <n v="1.1707537438610001"/>
    <n v="61.413097553935103"/>
    <n v="6.5037173910600599E-2"/>
    <n v="2.2010192314955499"/>
    <n v="15.3685704920136"/>
    <n v="100.403973107452"/>
    <n v="15.4944179193549"/>
    <n v="4.4158845636680599"/>
    <n v="28.577977444447502"/>
    <n v="337.30693006058999"/>
    <n v="0"/>
    <n v="0"/>
    <n v="10.9950590217117"/>
    <n v="225.886580475057"/>
  </r>
  <r>
    <s v="28"/>
    <x v="31"/>
    <s v="Övriga tjänster"/>
    <s v="2012"/>
    <x v="18"/>
    <n v="17.5957678620527"/>
    <n v="17.129723960830901"/>
    <n v="0.93045973620165801"/>
    <n v="0.35791462530539597"/>
    <n v="1.2103426948312599"/>
    <n v="61.549488069263496"/>
    <n v="7.3892252185390694E-2"/>
    <n v="2.2891862371826601"/>
    <n v="15.8100676907774"/>
    <n v="103.94040951436899"/>
    <n v="15.4418237079059"/>
    <n v="4.4073409888411197"/>
    <n v="28.473354026136601"/>
    <n v="337.30693006058999"/>
    <n v="0"/>
    <n v="0"/>
    <n v="12.7059468792904"/>
    <n v="229.579043017174"/>
  </r>
  <r>
    <s v="28"/>
    <x v="31"/>
    <s v="Övriga tjänster"/>
    <s v="2012"/>
    <x v="19"/>
    <n v="17.071318023649098"/>
    <n v="16.609795253281401"/>
    <n v="0.95265555272616198"/>
    <n v="0.35470560630270198"/>
    <n v="1.0792448084600501"/>
    <n v="61.587827528026097"/>
    <n v="8.3089451082768606E-2"/>
    <n v="1.97733701315426"/>
    <n v="14.294748473055"/>
    <n v="91.569297318972204"/>
    <n v="15.757509638562199"/>
    <n v="4.47729324799956"/>
    <n v="29.079270130900699"/>
    <n v="337.30693006058999"/>
    <n v="0"/>
    <n v="0"/>
    <n v="13.0190738257724"/>
    <n v="217.37747796229701"/>
  </r>
  <r>
    <s v="28"/>
    <x v="31"/>
    <s v="Övriga tjänster"/>
    <s v="2013"/>
    <x v="20"/>
    <n v="16.152596829329401"/>
    <n v="15.703004650673"/>
    <n v="0.944372693012834"/>
    <n v="0.35888453083134297"/>
    <n v="1.00449703531305"/>
    <n v="59.702942950722999"/>
    <n v="6.4629378909734303E-2"/>
    <n v="1.7138574324632001"/>
    <n v="12.8416442547864"/>
    <n v="85.823485817871003"/>
    <n v="17.061692561695299"/>
    <n v="4.6060312154482697"/>
    <n v="31.8879116181506"/>
    <n v="326.36186099736801"/>
    <n v="0"/>
    <n v="0"/>
    <n v="12.979805493329501"/>
    <n v="205.476097919702"/>
  </r>
  <r>
    <s v="28"/>
    <x v="31"/>
    <s v="Övriga tjänster"/>
    <s v="2013"/>
    <x v="21"/>
    <n v="17.553977858157001"/>
    <n v="17.091694420062101"/>
    <n v="1.1322714622798999"/>
    <n v="0.39092531397097002"/>
    <n v="1.15451317482987"/>
    <n v="64.772487287239102"/>
    <n v="5.4098060739893497E-2"/>
    <n v="1.99775708674976"/>
    <n v="14.677212257001401"/>
    <n v="99.140202916941803"/>
    <n v="18.412255357293699"/>
    <n v="4.9779209349700597"/>
    <n v="34.403396483038698"/>
    <n v="326.36186099736801"/>
    <n v="0"/>
    <n v="0"/>
    <n v="15.5406805111257"/>
    <n v="229.398075290375"/>
  </r>
  <r>
    <s v="28"/>
    <x v="31"/>
    <s v="Övriga tjänster"/>
    <s v="2013"/>
    <x v="22"/>
    <n v="17.7709531402969"/>
    <n v="17.306770258897"/>
    <n v="1.2316312213431599"/>
    <n v="0.39324221718839902"/>
    <n v="1.20042260170179"/>
    <n v="64.989378166748395"/>
    <n v="5.7266194585606202E-2"/>
    <n v="2.0906396837694099"/>
    <n v="15.1755872613811"/>
    <n v="103.151291752224"/>
    <n v="18.385181446690201"/>
    <n v="4.9772217538427803"/>
    <n v="34.344920804723799"/>
    <n v="326.36186099736801"/>
    <n v="0"/>
    <n v="0"/>
    <n v="16.8851574623788"/>
    <n v="233.85504707997001"/>
  </r>
  <r>
    <s v="28"/>
    <x v="31"/>
    <s v="Övriga tjänster"/>
    <s v="2013"/>
    <x v="23"/>
    <n v="16.667335055683399"/>
    <n v="16.2115767408146"/>
    <n v="1.2486844769413901"/>
    <n v="0.37836424107408301"/>
    <n v="1.0403546423857399"/>
    <n v="62.8561855566115"/>
    <n v="5.9661673328493897E-2"/>
    <n v="1.77623853961691"/>
    <n v="13.4175379581205"/>
    <n v="89.370761395045193"/>
    <n v="18.055907491991999"/>
    <n v="4.8695386249353501"/>
    <n v="33.751904503798698"/>
    <n v="326.36186099736801"/>
    <n v="0"/>
    <n v="0"/>
    <n v="17.1311740260746"/>
    <n v="215.89583380045099"/>
  </r>
  <r>
    <s v="28"/>
    <x v="31"/>
    <s v="Övriga tjänster"/>
    <s v="2014"/>
    <x v="24"/>
    <n v="15.686391604111501"/>
    <n v="15.259434952043801"/>
    <n v="1.4650842816274701"/>
    <n v="0.37437239969543201"/>
    <n v="0.95433716470708096"/>
    <n v="58.347035516962499"/>
    <n v="6.65701418189769E-2"/>
    <n v="1.52652449887354"/>
    <n v="11.855316059794101"/>
    <n v="80.783005768193405"/>
    <n v="15.308340573984299"/>
    <n v="4.1588652309977601"/>
    <n v="28.509361875402998"/>
    <n v="301.02652553662301"/>
    <n v="0"/>
    <n v="0"/>
    <n v="20.0219675249642"/>
    <n v="196.21172087540799"/>
  </r>
  <r>
    <s v="28"/>
    <x v="31"/>
    <s v="Övriga tjänster"/>
    <s v="2014"/>
    <x v="25"/>
    <n v="17.180077254882399"/>
    <n v="16.739345322542601"/>
    <n v="1.7538722320740801"/>
    <n v="0.41039139986658202"/>
    <n v="1.10541735137654"/>
    <n v="63.824320782623801"/>
    <n v="5.2461541760139903E-2"/>
    <n v="1.8105462417560301"/>
    <n v="13.7574827858689"/>
    <n v="94.808483793473897"/>
    <n v="16.663994893949301"/>
    <n v="4.5347384316391599"/>
    <n v="31.0250928665929"/>
    <n v="301.02652553662301"/>
    <n v="0"/>
    <n v="0"/>
    <n v="23.9500631118662"/>
    <n v="221.855982285338"/>
  </r>
  <r>
    <s v="28"/>
    <x v="31"/>
    <s v="Övriga tjänster"/>
    <s v="2014"/>
    <x v="26"/>
    <n v="17.3319013741784"/>
    <n v="16.889927432353701"/>
    <n v="1.81785513591022"/>
    <n v="0.41152564199952801"/>
    <n v="1.13904004136297"/>
    <n v="63.8679388772008"/>
    <n v="5.9850400554899499E-2"/>
    <n v="1.8763178380498799"/>
    <n v="14.1129067851274"/>
    <n v="97.733732415193302"/>
    <n v="16.616065512028399"/>
    <n v="4.5276546992215199"/>
    <n v="30.928794426834202"/>
    <n v="301.02652553662301"/>
    <n v="0"/>
    <n v="0"/>
    <n v="24.815518366560099"/>
    <n v="225.00933521649799"/>
  </r>
  <r>
    <s v="28"/>
    <x v="31"/>
    <s v="Övriga tjänster"/>
    <s v="2014"/>
    <x v="27"/>
    <n v="16.596618654152699"/>
    <n v="16.159089865289602"/>
    <n v="1.7238983052852499"/>
    <n v="0.40875027618502602"/>
    <n v="1.00655143347759"/>
    <n v="63.592213959485697"/>
    <n v="6.0835462416377502E-2"/>
    <n v="1.6148757123287401"/>
    <n v="12.7167706258926"/>
    <n v="86.167379687030504"/>
    <n v="16.811383465021201"/>
    <n v="4.5598854128057598"/>
    <n v="31.317224824435399"/>
    <n v="301.02652553662301"/>
    <n v="0"/>
    <n v="0"/>
    <n v="23.546903071554102"/>
    <n v="212.641418529546"/>
  </r>
  <r>
    <s v="28"/>
    <x v="31"/>
    <s v="Övriga tjänster"/>
    <s v="2015"/>
    <x v="28"/>
    <n v="15.992284474887899"/>
    <n v="15.5760317238729"/>
    <n v="1.73406375275138"/>
    <n v="0.42181651893683503"/>
    <n v="0.95883471126212905"/>
    <n v="58.545670190421902"/>
    <n v="5.5527654072115303E-2"/>
    <n v="1.3978117633424001"/>
    <n v="11.181905139003"/>
    <n v="77.552996564301694"/>
    <n v="16.166066328606501"/>
    <n v="4.2505600058497297"/>
    <n v="30.276656661354501"/>
    <n v="277.62400158139002"/>
    <n v="0"/>
    <n v="0"/>
    <n v="23.8689541489953"/>
    <n v="203.10161644960399"/>
  </r>
  <r>
    <s v="28"/>
    <x v="31"/>
    <s v="Övriga tjänster"/>
    <s v="2015"/>
    <x v="29"/>
    <n v="17.2826574461936"/>
    <n v="16.855105544661299"/>
    <n v="2.2235342530297602"/>
    <n v="0.45000524294386601"/>
    <n v="1.0955896632415401"/>
    <n v="62.3956498607482"/>
    <n v="5.3598061214372099E-2"/>
    <n v="1.6398465749258799"/>
    <n v="12.763345188055499"/>
    <n v="89.821286148377993"/>
    <n v="17.104598668212301"/>
    <n v="4.5080797134930997"/>
    <n v="32.021663129946901"/>
    <n v="277.62400158139002"/>
    <n v="0"/>
    <n v="0"/>
    <n v="30.564646933140999"/>
    <n v="224.52511160343801"/>
  </r>
  <r>
    <s v="28"/>
    <x v="31"/>
    <s v="Övriga tjänster"/>
    <s v="2015"/>
    <x v="30"/>
    <n v="17.401507417548601"/>
    <n v="16.973583474470999"/>
    <n v="2.6179397448770398"/>
    <n v="0.446467651214288"/>
    <n v="1.1423576401583799"/>
    <n v="61.8703261136395"/>
    <n v="5.8606684701004198E-2"/>
    <n v="1.7360292683445999"/>
    <n v="13.2676711618269"/>
    <n v="94.271839048274501"/>
    <n v="16.854201355277301"/>
    <n v="4.4511528172914803"/>
    <n v="31.542150668790299"/>
    <n v="277.62400158139002"/>
    <n v="0"/>
    <n v="0"/>
    <n v="35.959084976704801"/>
    <n v="228.337474811785"/>
  </r>
  <r>
    <s v="28"/>
    <x v="31"/>
    <s v="Övriga tjänster"/>
    <s v="2015"/>
    <x v="31"/>
    <n v="16.8464627957628"/>
    <n v="16.421163948374598"/>
    <n v="2.35434358683947"/>
    <n v="0.448624837677157"/>
    <n v="1.0281879936579199"/>
    <n v="62.165264518685703"/>
    <n v="5.9626253210018298E-2"/>
    <n v="1.5132359878767601"/>
    <n v="12.059033147012499"/>
    <n v="83.851134600832495"/>
    <n v="17.179235211622199"/>
    <n v="4.5172452246485504"/>
    <n v="32.173838819630703"/>
    <n v="277.62400158139002"/>
    <n v="0"/>
    <n v="0"/>
    <n v="32.3516121599787"/>
    <n v="217.721485127824"/>
  </r>
  <r>
    <s v="28"/>
    <x v="31"/>
    <s v="Övriga tjänster"/>
    <s v="2016"/>
    <x v="32"/>
    <n v="14.7946021176581"/>
    <n v="14.407429774530501"/>
    <n v="2.5815710167738102"/>
    <n v="0.43115469405935403"/>
    <n v="1.01548880143128"/>
    <n v="52.384793552010898"/>
    <n v="6.7532849198284603E-2"/>
    <n v="1.35086530995988"/>
    <n v="11.1913127925528"/>
    <n v="77.671159009962196"/>
    <n v="15.525633279236301"/>
    <n v="4.0044488348987004"/>
    <n v="29.1727694221115"/>
    <n v="244.48266276184401"/>
    <n v="0"/>
    <n v="0"/>
    <n v="35.788484894547501"/>
    <n v="187.704175607785"/>
  </r>
  <r>
    <s v="28"/>
    <x v="31"/>
    <s v="Övriga tjänster"/>
    <s v="2016"/>
    <x v="33"/>
    <n v="16.210968321278902"/>
    <n v="15.8081594553184"/>
    <n v="2.9328128898100001"/>
    <n v="0.47595696667785897"/>
    <n v="1.1499145367522301"/>
    <n v="57.743674877459398"/>
    <n v="6.1827794541475203E-2"/>
    <n v="1.5554142367819901"/>
    <n v="12.792941464326701"/>
    <n v="89.380661707057797"/>
    <n v="17.096483707165"/>
    <n v="4.4123855502560101"/>
    <n v="32.121128723475401"/>
    <n v="244.48266276184401"/>
    <n v="0"/>
    <n v="0"/>
    <n v="40.648316130984"/>
    <n v="211.43522604997199"/>
  </r>
  <r>
    <s v="28"/>
    <x v="31"/>
    <s v="Övriga tjänster"/>
    <s v="2016"/>
    <x v="34"/>
    <n v="16.580400159189999"/>
    <n v="16.173721585350702"/>
    <n v="2.8613305063312602"/>
    <n v="0.48688700635505799"/>
    <n v="1.1846733711884601"/>
    <n v="59.0444717514115"/>
    <n v="6.5235345046035897E-2"/>
    <n v="1.6126150195431601"/>
    <n v="13.2436259258756"/>
    <n v="92.704723278063199"/>
    <n v="17.4674787284935"/>
    <n v="4.5093293524043796"/>
    <n v="32.816745566631901"/>
    <n v="244.48266276184401"/>
    <n v="0"/>
    <n v="0"/>
    <n v="39.661154531897203"/>
    <n v="217.67793208639"/>
  </r>
  <r>
    <s v="28"/>
    <x v="31"/>
    <s v="Övriga tjänster"/>
    <s v="2016"/>
    <x v="35"/>
    <n v="16.072944586286301"/>
    <n v="15.6703374745513"/>
    <n v="3.1223859430134202"/>
    <n v="0.48414169731116002"/>
    <n v="1.06524639948736"/>
    <n v="58.6670111259401"/>
    <n v="6.8316458312286998E-2"/>
    <n v="1.4030085209151899"/>
    <n v="11.9402954199216"/>
    <n v="81.640837124358001"/>
    <n v="17.5575135863347"/>
    <n v="4.5155415006854902"/>
    <n v="33.006076854740201"/>
    <n v="244.48266276184401"/>
    <n v="0"/>
    <n v="0"/>
    <n v="43.279908940290497"/>
    <n v="204.88143489731701"/>
  </r>
  <r>
    <s v="28"/>
    <x v="31"/>
    <s v="Övriga tjänster"/>
    <s v="2017"/>
    <x v="36"/>
    <n v="14.448720497352101"/>
    <n v="14.092375988067401"/>
    <n v="3.03447043294091"/>
    <n v="0.459865843072922"/>
    <n v="1.01024391649676"/>
    <n v="50.047785693357902"/>
    <n v="5.6064530499903703E-2"/>
    <n v="1.2903882819955299"/>
    <n v="10.7500821052313"/>
    <n v="74.1258618379007"/>
    <n v="16.0344786486611"/>
    <n v="4.0581764731031704"/>
    <n v="30.225076198554099"/>
    <n v="206.193231208398"/>
    <n v="0"/>
    <n v="0"/>
    <n v="42.148117687609201"/>
    <n v="184.54391777094099"/>
  </r>
  <r>
    <s v="28"/>
    <x v="31"/>
    <s v="Övriga tjänster"/>
    <s v="2017"/>
    <x v="37"/>
    <n v="15.9234932160724"/>
    <n v="15.551203034777901"/>
    <n v="3.2893406281711401"/>
    <n v="0.50434805769409097"/>
    <n v="1.15873981418504"/>
    <n v="54.889742999541703"/>
    <n v="4.8173127626211197E-2"/>
    <n v="1.50854783332745"/>
    <n v="12.418327834786201"/>
    <n v="86.612023867854205"/>
    <n v="17.516546004430602"/>
    <n v="4.4398423313526996"/>
    <n v="33.010986792481198"/>
    <n v="206.193231208398"/>
    <n v="0"/>
    <n v="0"/>
    <n v="45.675890599613602"/>
    <n v="208.64584352779499"/>
  </r>
  <r>
    <s v="28"/>
    <x v="31"/>
    <s v="Övriga tjänster"/>
    <s v="2017"/>
    <x v="38"/>
    <n v="16.1108227697801"/>
    <n v="15.7378200956323"/>
    <n v="3.4009953232839498"/>
    <n v="0.50389043071417094"/>
    <n v="1.18851710000625"/>
    <n v="54.900995727229699"/>
    <n v="5.1218085562957802E-2"/>
    <n v="1.5620226006210101"/>
    <n v="12.763789432204"/>
    <n v="89.576597254306805"/>
    <n v="17.446280102523499"/>
    <n v="4.4273911908129904"/>
    <n v="32.872210302313803"/>
    <n v="206.193231208398"/>
    <n v="0"/>
    <n v="0"/>
    <n v="47.220631949747698"/>
    <n v="211.87650552634099"/>
  </r>
  <r>
    <s v="28"/>
    <x v="31"/>
    <s v="Övriga tjänster"/>
    <s v="2017"/>
    <x v="39"/>
    <n v="15.2009508167967"/>
    <n v="14.8347083424618"/>
    <n v="3.72746511466968"/>
    <n v="0.49176318646967598"/>
    <n v="1.06185709685733"/>
    <n v="53.395282370335401"/>
    <n v="5.4667192437569297E-2"/>
    <n v="1.3617153486948901"/>
    <n v="11.4531330383028"/>
    <n v="78.686502591322906"/>
    <n v="17.170331279129101"/>
    <n v="4.3416874007002901"/>
    <n v="32.370860671202998"/>
    <n v="206.193231208398"/>
    <n v="0"/>
    <n v="0"/>
    <n v="51.753264220233497"/>
    <n v="196.99924419242399"/>
  </r>
  <r>
    <s v="28"/>
    <x v="31"/>
    <s v="Övriga tjänster"/>
    <s v="2018"/>
    <x v="40"/>
    <n v="14.1753709556519"/>
    <n v="13.843944212613399"/>
    <n v="3.1537231182399101"/>
    <n v="0.48859577394943599"/>
    <n v="0.97336208621420595"/>
    <n v="47.226277020926197"/>
    <n v="6.7349677705322505E-2"/>
    <n v="1.22682511765508"/>
    <n v="10.1365041240326"/>
    <n v="70.599734161776794"/>
    <n v="16.062432632909101"/>
    <n v="3.9977566917394798"/>
    <n v="30.365922600406101"/>
    <n v="174.69472452784399"/>
    <n v="0"/>
    <n v="0"/>
    <n v="43.695523903950701"/>
    <n v="180.75977514899299"/>
  </r>
  <r>
    <s v="28"/>
    <x v="31"/>
    <s v="Övriga tjänster"/>
    <s v="2018"/>
    <x v="41"/>
    <n v="15.8781300410346"/>
    <n v="15.5254712965432"/>
    <n v="3.8618541503505401"/>
    <n v="0.552804996770076"/>
    <n v="1.12395342212338"/>
    <n v="53.342598118056699"/>
    <n v="6.1762993471664501E-2"/>
    <n v="1.4319271922005801"/>
    <n v="11.786038932083599"/>
    <n v="82.577100355532707"/>
    <n v="18.159107507128599"/>
    <n v="4.5207481540450596"/>
    <n v="34.328300107364797"/>
    <n v="174.69472452784399"/>
    <n v="0"/>
    <n v="0"/>
    <n v="53.472458457836098"/>
    <n v="208.140496466831"/>
  </r>
  <r>
    <s v="28"/>
    <x v="31"/>
    <s v="Övriga tjänster"/>
    <s v="2018"/>
    <x v="42"/>
    <n v="16.316273430613901"/>
    <n v="15.9613005183701"/>
    <n v="3.5771609661245698"/>
    <n v="0.55540096453626797"/>
    <n v="1.18203328978067"/>
    <n v="53.7365200991187"/>
    <n v="6.5699501359512802E-2"/>
    <n v="1.5257420961544801"/>
    <n v="12.382690237815201"/>
    <n v="87.758551258473304"/>
    <n v="18.171092417055601"/>
    <n v="4.5326799370097302"/>
    <n v="34.340338144254197"/>
    <n v="174.69472452784399"/>
    <n v="0"/>
    <n v="0"/>
    <n v="49.535689567840897"/>
    <n v="214.88777200874699"/>
  </r>
  <r>
    <s v="28"/>
    <x v="31"/>
    <s v="Övriga tjänster"/>
    <s v="2018"/>
    <x v="43"/>
    <n v="15.1782877311596"/>
    <n v="14.8334361366284"/>
    <n v="3.7215855228320098"/>
    <n v="0.53066063481089798"/>
    <n v="1.05470720637448"/>
    <n v="51.182186455564803"/>
    <n v="6.7730492761407607E-2"/>
    <n v="1.3325186024795701"/>
    <n v="11.0379605984426"/>
    <n v="76.862667901328194"/>
    <n v="17.456555428663499"/>
    <n v="4.3427749218721097"/>
    <n v="33.003829442332503"/>
    <n v="174.69472452784399"/>
    <n v="0"/>
    <n v="0"/>
    <n v="51.541895313809498"/>
    <n v="196.76449751358001"/>
  </r>
  <r>
    <s v="28"/>
    <x v="31"/>
    <s v="Övriga tjänster"/>
    <s v="2019"/>
    <x v="44"/>
    <n v="14.2117317374501"/>
    <n v="13.906219875175699"/>
    <n v="3.0329849729463101"/>
    <n v="0.49417843302272502"/>
    <n v="0.95999043096085601"/>
    <n v="42.250945005492397"/>
    <n v="5.15209560341547E-2"/>
    <n v="1.1604946323397001"/>
    <n v="9.8475559787634701"/>
    <n v="68.421835379807007"/>
    <n v="15.534753900988299"/>
    <n v="3.8541010409635201"/>
    <n v="29.377426457543802"/>
    <n v="147.674845456463"/>
    <n v="0"/>
    <n v="0"/>
    <n v="42.001658148541601"/>
    <n v="181.54954921301601"/>
  </r>
  <r>
    <s v="28"/>
    <x v="31"/>
    <s v="Övriga tjänster"/>
    <s v="2019"/>
    <x v="45"/>
    <n v="15.9146510174919"/>
    <n v="15.587767672518799"/>
    <n v="3.7112839368321202"/>
    <n v="0.55919546443016899"/>
    <n v="1.1079179086679101"/>
    <n v="47.697243641509203"/>
    <n v="4.9035186610814699E-2"/>
    <n v="1.35243767368066"/>
    <n v="11.4473489298885"/>
    <n v="80.051095835018202"/>
    <n v="17.5631347582835"/>
    <n v="4.3588901270543197"/>
    <n v="33.211401655156102"/>
    <n v="147.674845456463"/>
    <n v="0"/>
    <n v="0"/>
    <n v="51.350935542021602"/>
    <n v="209.007803191607"/>
  </r>
  <r>
    <s v="28"/>
    <x v="31"/>
    <s v="Övriga tjänster"/>
    <s v="2019"/>
    <x v="46"/>
    <n v="16.345856944654901"/>
    <n v="16.0167046285354"/>
    <n v="3.4362595247826402"/>
    <n v="0.56176884908151403"/>
    <n v="1.1645973448753599"/>
    <n v="48.0594219161297"/>
    <n v="5.2227826602676303E-2"/>
    <n v="1.43911384403695"/>
    <n v="12.0209504118877"/>
    <n v="85.1319110377123"/>
    <n v="17.575193721311699"/>
    <n v="4.3708989241112297"/>
    <n v="33.2235107841557"/>
    <n v="147.674845456463"/>
    <n v="0"/>
    <n v="0"/>
    <n v="47.544894850222299"/>
    <n v="215.71233353833"/>
  </r>
  <r>
    <s v="28"/>
    <x v="31"/>
    <s v="Övriga tjänster"/>
    <s v="2019"/>
    <x v="47"/>
    <n v="15.215511088940801"/>
    <n v="14.896480603085701"/>
    <n v="3.5735974159265802"/>
    <n v="0.53674176478797697"/>
    <n v="1.03996688320716"/>
    <n v="45.7696782798632"/>
    <n v="5.23839808521257E-2"/>
    <n v="1.2597761920471799"/>
    <n v="10.723310652834201"/>
    <n v="74.485554670507696"/>
    <n v="16.883207600073899"/>
    <n v="4.1868436145699199"/>
    <n v="31.929592994850299"/>
    <n v="147.674845456463"/>
    <n v="0"/>
    <n v="0"/>
    <n v="49.445460338747701"/>
    <n v="197.62020841650201"/>
  </r>
  <r>
    <s v="28"/>
    <x v="31"/>
    <s v="Övriga tjänster"/>
    <s v="2020"/>
    <x v="48"/>
    <n v="13.8151503051182"/>
    <n v="13.532501941975701"/>
    <n v="3.50371630624984"/>
    <n v="0.49392609791554798"/>
    <n v="0.98164941625447599"/>
    <n v="38.513671611603399"/>
    <n v="5.05969879597334E-2"/>
    <n v="1.1360958900157601"/>
    <n v="10.1082624974146"/>
    <n v="69.001761786369201"/>
    <n v="15.3606653850011"/>
    <n v="3.7710623992562602"/>
    <n v="29.1017410314663"/>
    <n v="124.27176353979"/>
    <n v="0"/>
    <n v="0"/>
    <n v="48.575075152196902"/>
    <n v="176.96530053629601"/>
  </r>
  <r>
    <s v="28"/>
    <x v="31"/>
    <s v="Övriga tjänster"/>
    <s v="2020"/>
    <x v="49"/>
    <n v="13.882260072270199"/>
    <n v="13.5988318610551"/>
    <n v="3.4703260783834202"/>
    <n v="0.49368820117140999"/>
    <n v="1.0117526558879499"/>
    <n v="38.477576901076702"/>
    <n v="4.4405928105376101E-2"/>
    <n v="1.1868437080148699"/>
    <n v="10.527046326009501"/>
    <n v="72.626851790798199"/>
    <n v="15.3239750473735"/>
    <n v="3.76650891735525"/>
    <n v="29.026940718092899"/>
    <n v="124.27176353979"/>
    <n v="0"/>
    <n v="0"/>
    <n v="48.1148864913892"/>
    <n v="181.76887443830501"/>
  </r>
  <r>
    <s v="28"/>
    <x v="31"/>
    <s v="Övriga tjänster"/>
    <s v="2020"/>
    <x v="50"/>
    <n v="15.173700777295201"/>
    <n v="14.878960269752"/>
    <n v="3.4401614215829599"/>
    <n v="0.52349990423257098"/>
    <n v="1.13361676363728"/>
    <n v="40.977961591292399"/>
    <n v="4.9416156653624102E-2"/>
    <n v="1.3503836514852701"/>
    <n v="11.828363508360299"/>
    <n v="82.949342591714995"/>
    <n v="16.177173565996799"/>
    <n v="3.9874647317743399"/>
    <n v="30.629738233509698"/>
    <n v="124.27176353979"/>
    <n v="0"/>
    <n v="0"/>
    <n v="47.687827633891999"/>
    <n v="200.215658050439"/>
  </r>
  <r>
    <s v="28"/>
    <x v="31"/>
    <s v="Övriga tjänster"/>
    <s v="2020"/>
    <x v="51"/>
    <n v="14.1713390827338"/>
    <n v="13.8792083142151"/>
    <n v="2.7774845391615699"/>
    <n v="0.52966235898172798"/>
    <n v="0.98208856602869998"/>
    <n v="40.981813397219298"/>
    <n v="4.9499312701485998E-2"/>
    <n v="1.1262641396422"/>
    <n v="10.308800566361899"/>
    <n v="68.935173782087702"/>
    <n v="16.550943468918799"/>
    <n v="4.0500834863992203"/>
    <n v="31.372449634057801"/>
    <n v="124.27176353979"/>
    <n v="0"/>
    <n v="0"/>
    <n v="38.5769577315505"/>
    <n v="183.95476384917399"/>
  </r>
  <r>
    <s v="28"/>
    <x v="31"/>
    <s v="Övriga tjänster"/>
    <s v="2021"/>
    <x v="52"/>
    <n v="12.856067616829"/>
    <n v="12.606073877838201"/>
    <n v="3.0243123609439602"/>
    <n v="0.46063419000056799"/>
    <n v="0.89054638733300995"/>
    <n v="33.096711183180801"/>
    <n v="4.8451013416072601E-2"/>
    <n v="1.01941334301704"/>
    <n v="9.2275454165218207"/>
    <n v="61.730388981848897"/>
    <n v="14.3076509806733"/>
    <n v="3.4701801351427002"/>
    <n v="27.149268158796399"/>
    <n v="102.990379795314"/>
    <n v="0"/>
    <n v="0"/>
    <n v="42.220517364290302"/>
    <n v="164.18814995736199"/>
  </r>
  <r>
    <s v="28"/>
    <x v="31"/>
    <s v="Övriga tjänster"/>
    <s v="2021"/>
    <x v="53"/>
    <n v="14.7690339402284"/>
    <n v="14.495794510549"/>
    <n v="3.0712522986703701"/>
    <n v="0.53084355465903099"/>
    <n v="1.0562681392671001"/>
    <n v="38.056147793444701"/>
    <n v="4.6626575771205402E-2"/>
    <n v="1.2229282002172801"/>
    <n v="11.0351158151086"/>
    <n v="74.615304717772403"/>
    <n v="16.465125452210899"/>
    <n v="3.99719369638344"/>
    <n v="31.2387139340928"/>
    <n v="102.990379795314"/>
    <n v="0"/>
    <n v="0"/>
    <n v="42.856855924706302"/>
    <n v="194.20231875041301"/>
  </r>
  <r>
    <s v="28"/>
    <x v="31"/>
    <s v="Övriga tjänster"/>
    <s v="2021"/>
    <x v="54"/>
    <n v="15.281717084717201"/>
    <n v="15.008983103748699"/>
    <n v="3.55872657027516"/>
    <n v="0.52095875261969404"/>
    <n v="1.1317689903213699"/>
    <n v="37.656547713914797"/>
    <n v="5.0030893317425898E-2"/>
    <n v="1.33642680663558"/>
    <n v="11.7870704894178"/>
    <n v="81.885259967387995"/>
    <n v="16.0423928383325"/>
    <n v="3.9129887321302501"/>
    <n v="30.414834443758298"/>
    <n v="102.990379795314"/>
    <n v="0"/>
    <n v="0"/>
    <n v="49.592127478074602"/>
    <n v="201.984972418251"/>
  </r>
  <r>
    <s v="28"/>
    <x v="31"/>
    <s v="Övriga tjänster"/>
    <s v="2021"/>
    <x v="55"/>
    <n v="13.890171727731801"/>
    <n v="13.627846496420601"/>
    <n v="3.5473654771265299"/>
    <n v="0.49762632385470401"/>
    <n v="0.98085270337154096"/>
    <n v="35.714460138261401"/>
    <n v="4.9517872010065599E-2"/>
    <n v="1.1317330686162801"/>
    <n v="10.223542382300501"/>
    <n v="68.893406912206302"/>
    <n v="15.439137183493299"/>
    <n v="3.7473045389209401"/>
    <n v="29.293106896595098"/>
    <n v="102.990379795314"/>
    <n v="0"/>
    <n v="0"/>
    <n v="49.448432219845003"/>
    <n v="180.52202728141901"/>
  </r>
  <r>
    <s v="28"/>
    <x v="31"/>
    <s v="Övriga tjänster"/>
    <s v="2022"/>
    <x v="56"/>
    <n v="12.1851279676556"/>
    <n v="11.947210975943801"/>
    <n v="3.3075623174112398"/>
    <n v="0.43171964336116597"/>
    <n v="0.86511628434682797"/>
    <n v="31.041971319387901"/>
    <n v="2.9799978277724602E-2"/>
    <n v="1.00209489423565"/>
    <n v="8.9987347272698202"/>
    <n v="60.980324346613898"/>
    <n v="13.3794715079444"/>
    <n v="3.2492436691647502"/>
    <n v="25.3830511009681"/>
    <n v="102.990379795314"/>
    <n v="0"/>
    <n v="0"/>
    <n v="46.147912421426099"/>
    <n v="158.186371482721"/>
  </r>
  <r>
    <s v="28"/>
    <x v="31"/>
    <s v="Övriga tjänster"/>
    <s v="2022"/>
    <x v="57"/>
    <n v="12.8415393083142"/>
    <n v="12.6004023070575"/>
    <n v="3.8776599252623698"/>
    <n v="0.43308040530462499"/>
    <n v="0.96723798541803296"/>
    <n v="31.363683793524402"/>
    <n v="3.1437210191065497E-2"/>
    <n v="1.14313512720879"/>
    <n v="9.9650178686226205"/>
    <n v="69.743585105843806"/>
    <n v="13.315424242941299"/>
    <n v="3.2513910858142201"/>
    <n v="25.240552017727701"/>
    <n v="102.990379795314"/>
    <n v="0"/>
    <n v="0"/>
    <n v="54.034239648379"/>
    <n v="169.92565426073699"/>
  </r>
  <r>
    <s v="28"/>
    <x v="31"/>
    <s v="Övriga tjänster"/>
    <s v="2022"/>
    <x v="58"/>
    <n v="13.232885081885"/>
    <n v="12.9898266405709"/>
    <n v="3.9407677092416802"/>
    <n v="0.43572527708211001"/>
    <n v="1.01082902242922"/>
    <n v="31.671945261443199"/>
    <n v="3.2790092845953099E-2"/>
    <n v="1.2055200304504701"/>
    <n v="10.430234814096099"/>
    <n v="73.786243154863996"/>
    <n v="13.3493447411948"/>
    <n v="3.2672108196140299"/>
    <n v="25.295913613718799"/>
    <n v="102.990379795314"/>
    <n v="0"/>
    <n v="0"/>
    <n v="54.879294067615902"/>
    <n v="175.78535325650901"/>
  </r>
  <r>
    <s v="28"/>
    <x v="31"/>
    <s v="Övriga tjänster"/>
    <s v="2022"/>
    <x v="59"/>
    <n v="12.736818449796701"/>
    <n v="12.493894979044001"/>
    <n v="3.5848919347093302"/>
    <n v="0.44333243149898099"/>
    <n v="0.93401236236241003"/>
    <n v="31.9524566425528"/>
    <n v="3.14332304526041E-2"/>
    <n v="1.09054783658486"/>
    <n v="9.6441669278823401"/>
    <n v="66.350952205872801"/>
    <n v="13.694081084817"/>
    <n v="3.3333079405040502"/>
    <n v="25.9708331490394"/>
    <n v="102.990379795314"/>
    <n v="0"/>
    <n v="0"/>
    <n v="49.9598630529158"/>
    <n v="167.28984046353401"/>
  </r>
  <r>
    <s v="28"/>
    <x v="31"/>
    <s v="Övriga tjänster"/>
    <s v="2023"/>
    <x v="60"/>
    <n v="12.286131015797499"/>
    <n v="12.049638175884199"/>
    <n v="3.6018088633617502"/>
    <n v="0.42419634324635203"/>
    <n v="0.88545638191855802"/>
    <n v="30.6284377697758"/>
    <n v="3.0190442678981601E-2"/>
    <n v="1.03517398117366"/>
    <n v="9.1942173582785696"/>
    <n v="63.110014091358003"/>
    <n v="13.102647685589501"/>
    <n v="3.1890331820384699"/>
    <n v="24.8495502893091"/>
    <n v="102.990379795314"/>
    <n v="0"/>
    <n v="0"/>
    <n v="50.2185684394628"/>
    <n v="159.61365850307999"/>
  </r>
  <r>
    <s v="29"/>
    <x v="32"/>
    <s v="Övriga tjänster"/>
    <s v="2008"/>
    <x v="0"/>
    <n v="39.817625833491498"/>
    <n v="13.078068816303899"/>
    <n v="7.1356334326226206E-2"/>
    <n v="99.446836680640601"/>
    <n v="1.5357047537394199"/>
    <n v="35.950064213691299"/>
    <n v="0.10636477395590301"/>
    <n v="3.0712781420689401"/>
    <n v="23.135097939598602"/>
    <n v="127.881245184031"/>
    <n v="12.7514056222481"/>
    <n v="3.5447177764606099"/>
    <n v="23.635288223972498"/>
    <n v="343.14556371318503"/>
    <n v="0"/>
    <n v="0"/>
    <n v="1.0368164563537301"/>
    <n v="177.851560253212"/>
  </r>
  <r>
    <s v="29"/>
    <x v="32"/>
    <s v="Övriga tjänster"/>
    <s v="2008"/>
    <x v="1"/>
    <n v="41.463623734584303"/>
    <n v="14.712751240711"/>
    <n v="0.19698506716577599"/>
    <n v="99.473672533709802"/>
    <n v="1.68584674025325"/>
    <n v="40.2515273063499"/>
    <n v="9.70125128829738E-2"/>
    <n v="3.5166116325962999"/>
    <n v="26.317327176958798"/>
    <n v="146.27727082439401"/>
    <n v="14.101043033123799"/>
    <n v="3.9203103922704998"/>
    <n v="26.136409492615702"/>
    <n v="343.14556371318503"/>
    <n v="0"/>
    <n v="0"/>
    <n v="2.7026355843135699"/>
    <n v="201.475288472166"/>
  </r>
  <r>
    <s v="29"/>
    <x v="32"/>
    <s v="Övriga tjänster"/>
    <s v="2008"/>
    <x v="2"/>
    <n v="41.5953628346222"/>
    <n v="14.8432344121893"/>
    <n v="0.203541934125683"/>
    <n v="99.473296982254993"/>
    <n v="1.73425565793546"/>
    <n v="39.827706490956103"/>
    <n v="9.8434404680603604E-2"/>
    <n v="3.6256564589674301"/>
    <n v="26.768330175926501"/>
    <n v="150.40237070251001"/>
    <n v="13.542188525600301"/>
    <n v="3.7741564083422099"/>
    <n v="25.0896642522249"/>
    <n v="343.14556371318503"/>
    <n v="0"/>
    <n v="0"/>
    <n v="2.7957493474047399"/>
    <n v="203.231094950044"/>
  </r>
  <r>
    <s v="29"/>
    <x v="32"/>
    <s v="Övriga tjänster"/>
    <s v="2008"/>
    <x v="3"/>
    <n v="40.5326715787333"/>
    <n v="13.7876870328239"/>
    <n v="0.21363570459564199"/>
    <n v="99.460496307558699"/>
    <n v="1.60026645332693"/>
    <n v="38.351435820488099"/>
    <n v="0.109613158897717"/>
    <n v="3.19504591597804"/>
    <n v="24.264308881120002"/>
    <n v="133.205173984737"/>
    <n v="13.8358276818491"/>
    <n v="3.8404220790108301"/>
    <n v="25.652114402489399"/>
    <n v="343.14556371318503"/>
    <n v="0"/>
    <n v="0"/>
    <n v="2.9453179466749102"/>
    <n v="187.579149921083"/>
  </r>
  <r>
    <s v="29"/>
    <x v="32"/>
    <s v="Övriga tjänster"/>
    <s v="2009"/>
    <x v="4"/>
    <n v="36.828770004112499"/>
    <n v="13.1926409243174"/>
    <n v="0.21586508113203501"/>
    <n v="87.716596724381901"/>
    <n v="1.30453722295154"/>
    <n v="35.622881587831102"/>
    <n v="0.13049007613538599"/>
    <n v="2.7321520579030398"/>
    <n v="20.571368741079599"/>
    <n v="113.608932726291"/>
    <n v="12.8916464224195"/>
    <n v="3.5392813592207699"/>
    <n v="23.946687647908099"/>
    <n v="354.70390559116498"/>
    <n v="0"/>
    <n v="0"/>
    <n v="2.9745804632667898"/>
    <n v="178.48320870122899"/>
  </r>
  <r>
    <s v="29"/>
    <x v="32"/>
    <s v="Övriga tjänster"/>
    <s v="2009"/>
    <x v="5"/>
    <n v="38.549813414622101"/>
    <n v="14.902052144687101"/>
    <n v="0.25661658105673002"/>
    <n v="87.741659958010203"/>
    <n v="1.4827669811117401"/>
    <n v="39.563103659008"/>
    <n v="9.8988582355004698E-2"/>
    <n v="3.2206764567408501"/>
    <n v="23.825599292872798"/>
    <n v="133.48488689058999"/>
    <n v="13.8935122390497"/>
    <n v="3.8190362554692698"/>
    <n v="25.802119869869099"/>
    <n v="354.70390559116498"/>
    <n v="0"/>
    <n v="0"/>
    <n v="3.5188766022882798"/>
    <n v="204.101925470103"/>
  </r>
  <r>
    <s v="29"/>
    <x v="32"/>
    <s v="Övriga tjänster"/>
    <s v="2009"/>
    <x v="6"/>
    <n v="38.910514597617897"/>
    <n v="15.260202298356299"/>
    <n v="0.24249366576209799"/>
    <n v="87.745732771244604"/>
    <n v="1.5353289032353501"/>
    <n v="40.067890288474203"/>
    <n v="0.100059646216368"/>
    <n v="3.3428441639546298"/>
    <n v="24.5403153052467"/>
    <n v="138.31655839803699"/>
    <n v="13.8619636094401"/>
    <n v="3.8149373506874"/>
    <n v="25.738119061546801"/>
    <n v="354.70390559116498"/>
    <n v="0"/>
    <n v="0"/>
    <n v="3.3401477742762502"/>
    <n v="209.069506612331"/>
  </r>
  <r>
    <s v="29"/>
    <x v="32"/>
    <s v="Övriga tjänster"/>
    <s v="2009"/>
    <x v="7"/>
    <n v="37.610242081693897"/>
    <n v="13.9686626485059"/>
    <n v="0.24444936753299601"/>
    <n v="87.731626421012393"/>
    <n v="1.35694735815891"/>
    <n v="38.333532352650401"/>
    <n v="0.129438126867891"/>
    <n v="2.8469920169734899"/>
    <n v="21.653913582851899"/>
    <n v="118.583612297214"/>
    <n v="14.1278059817387"/>
    <n v="3.8720858933011"/>
    <n v="26.250671376958099"/>
    <n v="354.70390559116498"/>
    <n v="0"/>
    <n v="0"/>
    <n v="3.3869456761543901"/>
    <n v="189.405399425296"/>
  </r>
  <r>
    <s v="29"/>
    <x v="32"/>
    <s v="Övriga tjänster"/>
    <s v="2010"/>
    <x v="8"/>
    <n v="39.726693529041803"/>
    <n v="12.559508258748"/>
    <n v="0.27541601610933197"/>
    <n v="101.222856641248"/>
    <n v="1.0649752318110399"/>
    <n v="34.687194748484899"/>
    <n v="0.168395895369468"/>
    <n v="2.28741807685934"/>
    <n v="17.303785112650701"/>
    <n v="95.614253829983099"/>
    <n v="11.721510023929"/>
    <n v="3.25803023122727"/>
    <n v="21.706790477652898"/>
    <n v="313.30895387242998"/>
    <n v="0"/>
    <n v="0"/>
    <n v="3.9439222526086399"/>
    <n v="168.25858366291101"/>
  </r>
  <r>
    <s v="29"/>
    <x v="32"/>
    <s v="Övriga tjänster"/>
    <s v="2010"/>
    <x v="9"/>
    <n v="40.9695005224456"/>
    <n v="13.793263478077799"/>
    <n v="0.29876178285363097"/>
    <n v="101.241942693515"/>
    <n v="1.2076170254926299"/>
    <n v="37.780840502236401"/>
    <n v="9.1108585863522898E-2"/>
    <n v="2.6570693198171802"/>
    <n v="19.741279500717098"/>
    <n v="110.65757251147301"/>
    <n v="12.4773875973255"/>
    <n v="3.46804021288232"/>
    <n v="23.107158755165901"/>
    <n v="313.30895387242998"/>
    <n v="0"/>
    <n v="0"/>
    <n v="4.2904228181991702"/>
    <n v="188.92705035910299"/>
  </r>
  <r>
    <s v="29"/>
    <x v="32"/>
    <s v="Övriga tjänster"/>
    <s v="2010"/>
    <x v="10"/>
    <n v="41.533129885407398"/>
    <n v="14.3531189427339"/>
    <n v="0.30852203978863302"/>
    <n v="101.248672552293"/>
    <n v="1.2787058015539099"/>
    <n v="38.7090271601881"/>
    <n v="9.8346960098471894E-2"/>
    <n v="2.8199413129752098"/>
    <n v="20.728487079555599"/>
    <n v="117.131314274494"/>
    <n v="12.564615988080501"/>
    <n v="3.4977905065804502"/>
    <n v="23.262167449826102"/>
    <n v="313.30895387242998"/>
    <n v="0"/>
    <n v="0"/>
    <n v="4.4310309505482701"/>
    <n v="196.45204364216599"/>
  </r>
  <r>
    <s v="29"/>
    <x v="32"/>
    <s v="Övriga tjänster"/>
    <s v="2010"/>
    <x v="11"/>
    <n v="40.759293231819001"/>
    <n v="13.5848917168362"/>
    <n v="0.33737212285739598"/>
    <n v="101.243934874071"/>
    <n v="1.1232078386269999"/>
    <n v="38.450677428697801"/>
    <n v="0.165086561309463"/>
    <n v="2.4050259280001001"/>
    <n v="18.494671088113201"/>
    <n v="100.869782218944"/>
    <n v="13.301560569039699"/>
    <n v="3.68853927018746"/>
    <n v="24.643225152868801"/>
    <n v="313.30895387242998"/>
    <n v="0"/>
    <n v="0"/>
    <n v="4.8740745616346404"/>
    <n v="182.75050712094799"/>
  </r>
  <r>
    <s v="29"/>
    <x v="32"/>
    <s v="Övriga tjänster"/>
    <s v="2011"/>
    <x v="12"/>
    <n v="34.283225143823501"/>
    <n v="12.875811170364299"/>
    <n v="0.36326364673924799"/>
    <n v="79.484739487467493"/>
    <n v="1.09181640581213"/>
    <n v="36.6695470477692"/>
    <n v="7.4395069736171202E-2"/>
    <n v="2.05525410249939"/>
    <n v="15.830583714344099"/>
    <n v="87.835161885679099"/>
    <n v="14.2952583729498"/>
    <n v="3.7256457677817201"/>
    <n v="26.858220217073299"/>
    <n v="313.38714991751198"/>
    <n v="0"/>
    <n v="0"/>
    <n v="5.1932848488359102"/>
    <n v="176.37184690442899"/>
  </r>
  <r>
    <s v="29"/>
    <x v="32"/>
    <s v="Övriga tjänster"/>
    <s v="2011"/>
    <x v="13"/>
    <n v="35.872073478211199"/>
    <n v="14.4565614865501"/>
    <n v="0.404023518673231"/>
    <n v="79.504978885704602"/>
    <n v="1.1894798939981299"/>
    <n v="40.152368645604"/>
    <n v="6.3484621754571993E-2"/>
    <n v="2.4160683248852401"/>
    <n v="18.249191262823199"/>
    <n v="102.759518586179"/>
    <n v="15.3478963162268"/>
    <n v="4.0052980724570997"/>
    <n v="28.829610005449702"/>
    <n v="313.38714991751198"/>
    <n v="0"/>
    <n v="0"/>
    <n v="5.7532537610155998"/>
    <n v="199.45583571964201"/>
  </r>
  <r>
    <s v="29"/>
    <x v="32"/>
    <s v="Övriga tjänster"/>
    <s v="2011"/>
    <x v="14"/>
    <n v="36.054971554143798"/>
    <n v="14.638116066412501"/>
    <n v="0.42715342274129903"/>
    <n v="79.506491955104806"/>
    <n v="1.2231417753938501"/>
    <n v="40.3412900196398"/>
    <n v="6.6592544849242194E-2"/>
    <n v="2.4665005851181898"/>
    <n v="18.540288526402499"/>
    <n v="104.749961781358"/>
    <n v="15.3342240239324"/>
    <n v="4.0040843872113001"/>
    <n v="28.801126332733901"/>
    <n v="313.38714991751198"/>
    <n v="0"/>
    <n v="0"/>
    <n v="6.0629461826225999"/>
    <n v="201.779309372341"/>
  </r>
  <r>
    <s v="29"/>
    <x v="32"/>
    <s v="Övriga tjänster"/>
    <s v="2011"/>
    <x v="15"/>
    <n v="34.840719691013803"/>
    <n v="13.429902247075001"/>
    <n v="0.43435531137852801"/>
    <n v="79.496962974637896"/>
    <n v="1.0976823479392099"/>
    <n v="38.904056895907701"/>
    <n v="7.01028699626563E-2"/>
    <n v="2.1063655995702999"/>
    <n v="16.3727031652429"/>
    <n v="90.147003738828801"/>
    <n v="15.3385240440975"/>
    <n v="3.9928222344006401"/>
    <n v="28.823946014875801"/>
    <n v="313.38714991751198"/>
    <n v="0"/>
    <n v="0"/>
    <n v="6.1944278991399102"/>
    <n v="184.553494878474"/>
  </r>
  <r>
    <s v="29"/>
    <x v="32"/>
    <s v="Övriga tjänster"/>
    <s v="2012"/>
    <x v="16"/>
    <n v="33.700387426429202"/>
    <n v="12.779763897910801"/>
    <n v="0.391049501510287"/>
    <n v="77.689926975822601"/>
    <n v="0.78005239649842295"/>
    <n v="40.928951393637199"/>
    <n v="5.8989631222518601E-2"/>
    <n v="1.93964350014455"/>
    <n v="11.9072279501656"/>
    <n v="72.576496554024004"/>
    <n v="13.416622781554301"/>
    <n v="3.4850927000787602"/>
    <n v="25.147133776154"/>
    <n v="310.95141282347498"/>
    <n v="0"/>
    <n v="0"/>
    <n v="5.5203574258333603"/>
    <n v="175.81765580184401"/>
  </r>
  <r>
    <s v="29"/>
    <x v="32"/>
    <s v="Övriga tjänster"/>
    <s v="2012"/>
    <x v="17"/>
    <n v="34.679881400681197"/>
    <n v="13.7536222792664"/>
    <n v="0.561070955800822"/>
    <n v="77.702663006266903"/>
    <n v="0.86078614037875301"/>
    <n v="42.857091477681799"/>
    <n v="5.1366666218871697E-2"/>
    <n v="2.1912274883760601"/>
    <n v="13.108770865262199"/>
    <n v="81.471818710573601"/>
    <n v="13.793894916985"/>
    <n v="3.5896697168921601"/>
    <n v="25.8464833274416"/>
    <n v="310.95141282347498"/>
    <n v="0"/>
    <n v="0"/>
    <n v="7.8160993804266603"/>
    <n v="189.79840340491299"/>
  </r>
  <r>
    <s v="29"/>
    <x v="32"/>
    <s v="Övriga tjänster"/>
    <s v="2012"/>
    <x v="18"/>
    <n v="34.9743458421014"/>
    <n v="14.046585671907099"/>
    <n v="0.64587789594756195"/>
    <n v="77.704887575698507"/>
    <n v="0.89334106466780305"/>
    <n v="43.113168766495697"/>
    <n v="5.7839341000815003E-2"/>
    <n v="2.2810731574638901"/>
    <n v="13.493923658605301"/>
    <n v="84.585494328553594"/>
    <n v="13.7448349873422"/>
    <n v="3.58117901400498"/>
    <n v="25.749499007341399"/>
    <n v="310.95141282347498"/>
    <n v="0"/>
    <n v="0"/>
    <n v="8.9638712569858896"/>
    <n v="193.558121470548"/>
  </r>
  <r>
    <s v="29"/>
    <x v="32"/>
    <s v="Övriga tjänster"/>
    <s v="2012"/>
    <x v="19"/>
    <n v="34.076744710386201"/>
    <n v="13.153162498991399"/>
    <n v="0.66393068351155304"/>
    <n v="77.699620059138695"/>
    <n v="0.79398153212768996"/>
    <n v="42.5443180951969"/>
    <n v="6.3809124296338102E-2"/>
    <n v="1.9617228514529199"/>
    <n v="12.1668146273937"/>
    <n v="73.619975225921706"/>
    <n v="14.0325781992634"/>
    <n v="3.6426001318621601"/>
    <n v="26.304584076394601"/>
    <n v="310.95141282347498"/>
    <n v="0"/>
    <n v="0"/>
    <n v="9.2288990089838396"/>
    <n v="180.78072996348899"/>
  </r>
  <r>
    <s v="29"/>
    <x v="32"/>
    <s v="Övriga tjänster"/>
    <s v="2013"/>
    <x v="20"/>
    <n v="29.271810784747"/>
    <n v="11.7920125079266"/>
    <n v="0.59911186969256902"/>
    <n v="64.799285066687503"/>
    <n v="0.67704816748540897"/>
    <n v="39.061247501115901"/>
    <n v="4.9421635297710799E-2"/>
    <n v="1.6531465355330801"/>
    <n v="10.2947102978753"/>
    <n v="64.384367526220103"/>
    <n v="14.6605481724933"/>
    <n v="3.6364415923106699"/>
    <n v="27.7840520494046"/>
    <n v="289.03038545855702"/>
    <n v="0"/>
    <n v="0"/>
    <n v="8.3388821632283694"/>
    <n v="162.33065817305101"/>
  </r>
  <r>
    <s v="29"/>
    <x v="32"/>
    <s v="Övriga tjänster"/>
    <s v="2013"/>
    <x v="21"/>
    <n v="30.7065258108405"/>
    <n v="13.2176497882574"/>
    <n v="0.71489498304496601"/>
    <n v="64.822670447631396"/>
    <n v="0.77992744650867996"/>
    <n v="42.729300122880502"/>
    <n v="4.24571907289676E-2"/>
    <n v="1.93610128590497"/>
    <n v="11.7761430745427"/>
    <n v="74.963250095165705"/>
    <n v="15.8192212791299"/>
    <n v="3.9289112598935301"/>
    <n v="29.973873169608598"/>
    <n v="289.03038545855702"/>
    <n v="0"/>
    <n v="0"/>
    <n v="9.9248263074429808"/>
    <n v="182.52334447346399"/>
  </r>
  <r>
    <s v="29"/>
    <x v="32"/>
    <s v="Övriga tjänster"/>
    <s v="2013"/>
    <x v="22"/>
    <n v="31.026120566659301"/>
    <n v="13.535767807994199"/>
    <n v="0.77498246918236802"/>
    <n v="64.825015388632707"/>
    <n v="0.81047482924715797"/>
    <n v="43.042039403869097"/>
    <n v="4.4902096101550999E-2"/>
    <n v="2.0292420122942798"/>
    <n v="12.179821123190001"/>
    <n v="78.3111847020906"/>
    <n v="15.7935450273462"/>
    <n v="3.92657134251739"/>
    <n v="29.9204085717932"/>
    <n v="289.03038545855702"/>
    <n v="0"/>
    <n v="0"/>
    <n v="10.736490726398699"/>
    <n v="186.857587815454"/>
  </r>
  <r>
    <s v="29"/>
    <x v="32"/>
    <s v="Övriga tjänster"/>
    <s v="2013"/>
    <x v="23"/>
    <n v="29.835612854183999"/>
    <n v="12.351527691250499"/>
    <n v="0.788348415353049"/>
    <n v="64.812547646183802"/>
    <n v="0.704630401296096"/>
    <n v="41.210134618295299"/>
    <n v="4.5981904705239302E-2"/>
    <n v="1.7175916131250399"/>
    <n v="10.7593961996388"/>
    <n v="67.013199719802003"/>
    <n v="15.51802901049"/>
    <n v="3.8471989248454701"/>
    <n v="29.411419011125901"/>
    <n v="289.03038545855702"/>
    <n v="0"/>
    <n v="0"/>
    <n v="10.936860117836799"/>
    <n v="170.27772159570199"/>
  </r>
  <r>
    <s v="29"/>
    <x v="32"/>
    <s v="Övriga tjänster"/>
    <s v="2014"/>
    <x v="24"/>
    <n v="30.399252050238399"/>
    <n v="11.054067737767101"/>
    <n v="0.907526356662405"/>
    <n v="71.950101445012805"/>
    <n v="0.63246661726195796"/>
    <n v="37.811018945017999"/>
    <n v="5.4576440716159198E-2"/>
    <n v="1.41825337469379"/>
    <n v="9.1828528945397103"/>
    <n v="58.640474153687002"/>
    <n v="12.8604688165751"/>
    <n v="3.2105737153959701"/>
    <n v="24.2870693985248"/>
    <n v="260.69836425955202"/>
    <n v="0"/>
    <n v="0"/>
    <n v="12.540420054131699"/>
    <n v="151.60077799471199"/>
  </r>
  <r>
    <s v="29"/>
    <x v="32"/>
    <s v="Övriga tjänster"/>
    <s v="2014"/>
    <x v="25"/>
    <n v="31.875465448252999"/>
    <n v="12.520901035885601"/>
    <n v="1.0818772387108699"/>
    <n v="71.975265089360306"/>
    <n v="0.72931426526646603"/>
    <n v="41.701887991747"/>
    <n v="4.2831810680559301E-2"/>
    <n v="1.6914382755310899"/>
    <n v="10.660619521187"/>
    <n v="69.484011166935602"/>
    <n v="13.9968229660783"/>
    <n v="3.4989107100331802"/>
    <n v="26.4275821316531"/>
    <n v="260.69836425955202"/>
    <n v="0"/>
    <n v="0"/>
    <n v="14.921022121652401"/>
    <n v="172.660005224614"/>
  </r>
  <r>
    <s v="29"/>
    <x v="32"/>
    <s v="Övriga tjänster"/>
    <s v="2014"/>
    <x v="26"/>
    <n v="32.114518637715697"/>
    <n v="12.758935564189599"/>
    <n v="1.11946332504714"/>
    <n v="71.976484079158197"/>
    <n v="0.75415815319961998"/>
    <n v="41.859411959346097"/>
    <n v="4.9062124237911897E-2"/>
    <n v="1.7557798564109901"/>
    <n v="10.9364990197829"/>
    <n v="71.898114549636603"/>
    <n v="13.9544232948197"/>
    <n v="3.4918521976843899"/>
    <n v="26.343321370460799"/>
    <n v="260.69836425955202"/>
    <n v="0"/>
    <n v="0"/>
    <n v="15.426743883699601"/>
    <n v="175.700242808388"/>
  </r>
  <r>
    <s v="29"/>
    <x v="32"/>
    <s v="Övriga tjänster"/>
    <s v="2014"/>
    <x v="27"/>
    <n v="31.263659290796799"/>
    <n v="11.911460686463201"/>
    <n v="1.0655863961296801"/>
    <n v="71.972548122187504"/>
    <n v="0.67053527479934505"/>
    <n v="41.308607864354698"/>
    <n v="4.9634101485603703E-2"/>
    <n v="1.5046544747548001"/>
    <n v="9.8549495456688696"/>
    <n v="62.427955112225199"/>
    <n v="14.127194406329201"/>
    <n v="3.5234990167854501"/>
    <n v="26.683222265664899"/>
    <n v="260.69836425955202"/>
    <n v="0"/>
    <n v="0"/>
    <n v="14.706758314359501"/>
    <n v="163.80958231612701"/>
  </r>
  <r>
    <s v="29"/>
    <x v="32"/>
    <s v="Övriga tjänster"/>
    <s v="2015"/>
    <x v="28"/>
    <n v="31.025854573597101"/>
    <n v="11.0596293598465"/>
    <n v="1.07375644300138"/>
    <n v="74.404523786724596"/>
    <n v="0.62015672107956499"/>
    <n v="38.012266483481397"/>
    <n v="4.4513756914293302E-2"/>
    <n v="1.24128251372902"/>
    <n v="8.3526913562772407"/>
    <n v="53.853966039519598"/>
    <n v="13.147282801560801"/>
    <n v="3.2091767890322802"/>
    <n v="24.917074927645199"/>
    <n v="231.66202207844901"/>
    <n v="0"/>
    <n v="0"/>
    <n v="14.9676708256493"/>
    <n v="152.221326171953"/>
  </r>
  <r>
    <s v="29"/>
    <x v="32"/>
    <s v="Övriga tjänster"/>
    <s v="2015"/>
    <x v="29"/>
    <n v="32.270825025002601"/>
    <n v="12.297057156415899"/>
    <n v="1.36707837453184"/>
    <n v="74.423834953919695"/>
    <n v="0.706770847125619"/>
    <n v="40.794038217383701"/>
    <n v="4.2862782346405698E-2"/>
    <n v="1.46440285064308"/>
    <n v="9.5301310616414803"/>
    <n v="63.044161883068902"/>
    <n v="13.907290562058099"/>
    <n v="3.4011600878955699"/>
    <n v="26.349790146317901"/>
    <n v="231.66202207844901"/>
    <n v="0"/>
    <n v="0"/>
    <n v="18.993731670407101"/>
    <n v="169.58903794011499"/>
  </r>
  <r>
    <s v="29"/>
    <x v="32"/>
    <s v="Övriga tjänster"/>
    <s v="2015"/>
    <x v="30"/>
    <n v="32.557960728320303"/>
    <n v="12.5836865665355"/>
    <n v="1.60405961425201"/>
    <n v="74.422544861440102"/>
    <n v="0.73706255088142203"/>
    <n v="40.635407811536098"/>
    <n v="4.7097009771682803E-2"/>
    <n v="1.5544098451316899"/>
    <n v="9.9042170694914304"/>
    <n v="66.603970451462899"/>
    <n v="13.700880350430801"/>
    <n v="3.3560904933193498"/>
    <n v="25.952286269195501"/>
    <n v="231.66202207844901"/>
    <n v="0"/>
    <n v="0"/>
    <n v="22.246185422395499"/>
    <n v="173.38839741119401"/>
  </r>
  <r>
    <s v="29"/>
    <x v="32"/>
    <s v="Övriga tjänster"/>
    <s v="2015"/>
    <x v="31"/>
    <n v="31.846060126506899"/>
    <n v="11.873747100925099"/>
    <n v="1.4459357890479401"/>
    <n v="74.422215438490994"/>
    <n v="0.67013972511644404"/>
    <n v="40.516275960464597"/>
    <n v="4.7839791109481299E-2"/>
    <n v="1.3489295191159001"/>
    <n v="9.0111612258169291"/>
    <n v="58.414521313093999"/>
    <n v="13.9728420263197"/>
    <n v="3.4121186441551998"/>
    <n v="26.480002577154501"/>
    <n v="231.66202207844901"/>
    <n v="0"/>
    <n v="0"/>
    <n v="20.073566125886899"/>
    <n v="163.439446365983"/>
  </r>
  <r>
    <s v="29"/>
    <x v="32"/>
    <s v="Övriga tjänster"/>
    <s v="2016"/>
    <x v="32"/>
    <n v="27.860056584358201"/>
    <n v="10.599184886578"/>
    <n v="1.7273943399429099"/>
    <n v="64.277832888527996"/>
    <n v="0.66108645444089398"/>
    <n v="36.716568515988698"/>
    <n v="5.4261152145849402E-2"/>
    <n v="1.17721285644546"/>
    <n v="8.2420834153082296"/>
    <n v="54.905958166885597"/>
    <n v="12.9575512476175"/>
    <n v="3.12607619041697"/>
    <n v="24.6041340954683"/>
    <n v="208.73556159594699"/>
    <n v="0"/>
    <n v="0"/>
    <n v="24.073623351927299"/>
    <n v="145.91918419259"/>
  </r>
  <r>
    <s v="29"/>
    <x v="32"/>
    <s v="Övriga tjänster"/>
    <s v="2016"/>
    <x v="33"/>
    <n v="29.199472999687298"/>
    <n v="11.927870135082101"/>
    <n v="1.96031672847759"/>
    <n v="64.309436798218499"/>
    <n v="0.74523398147757203"/>
    <n v="40.687377296103897"/>
    <n v="4.9268894576603897E-2"/>
    <n v="1.36107730336379"/>
    <n v="9.4180900480858707"/>
    <n v="63.444268004469698"/>
    <n v="14.267922170879"/>
    <n v="3.4440749942411601"/>
    <n v="27.090091758940499"/>
    <n v="208.73556159594699"/>
    <n v="0"/>
    <n v="0"/>
    <n v="27.306920886545399"/>
    <n v="164.71474567099699"/>
  </r>
  <r>
    <s v="29"/>
    <x v="32"/>
    <s v="Övriga tjänster"/>
    <s v="2016"/>
    <x v="34"/>
    <n v="29.5669516114415"/>
    <n v="12.292724818056101"/>
    <n v="1.9129897314826501"/>
    <n v="64.317248084258594"/>
    <n v="0.76501748074628895"/>
    <n v="41.665396984841898"/>
    <n v="5.20037957047478E-2"/>
    <n v="1.4114666569830501"/>
    <n v="9.7488772969345998"/>
    <n v="65.867732705824295"/>
    <n v="14.5771403818759"/>
    <n v="3.5194273205032198"/>
    <n v="27.676348458592599"/>
    <n v="208.73556159594699"/>
    <n v="0"/>
    <n v="0"/>
    <n v="26.652321803966299"/>
    <n v="169.65605576677501"/>
  </r>
  <r>
    <s v="29"/>
    <x v="32"/>
    <s v="Övriga tjänster"/>
    <s v="2016"/>
    <x v="35"/>
    <n v="28.776480450324499"/>
    <n v="11.505164127229101"/>
    <n v="2.0887304974171501"/>
    <n v="64.3139994337932"/>
    <n v="0.69181826943545499"/>
    <n v="41.063178325667202"/>
    <n v="5.4485209314784497E-2"/>
    <n v="1.21844613484891"/>
    <n v="8.8054024943117799"/>
    <n v="57.356141697800503"/>
    <n v="14.658557671915601"/>
    <n v="3.52934975682673"/>
    <n v="27.842480525282198"/>
    <n v="208.73556159594699"/>
    <n v="0"/>
    <n v="0"/>
    <n v="29.101727570668501"/>
    <n v="158.518665426025"/>
  </r>
  <r>
    <s v="29"/>
    <x v="32"/>
    <s v="Övriga tjänster"/>
    <s v="2017"/>
    <x v="36"/>
    <n v="36.577332675690897"/>
    <n v="10.310839975670399"/>
    <n v="1.9136508972113999"/>
    <n v="98.401214570630103"/>
    <n v="0.65789794750036101"/>
    <n v="34.413151232586202"/>
    <n v="4.5766725809187898E-2"/>
    <n v="1.1137386552499"/>
    <n v="7.8467759561352501"/>
    <n v="52.375274370140801"/>
    <n v="13.086277844457401"/>
    <n v="3.1152202512451401"/>
    <n v="24.901743984803399"/>
    <n v="171.74969627351999"/>
    <n v="0"/>
    <n v="0"/>
    <n v="26.747335165228201"/>
    <n v="141.79446429977099"/>
  </r>
  <r>
    <s v="29"/>
    <x v="32"/>
    <s v="Övriga tjänster"/>
    <s v="2017"/>
    <x v="37"/>
    <n v="37.937673685317797"/>
    <n v="11.6605738149901"/>
    <n v="2.0708083400024901"/>
    <n v="98.431979234550894"/>
    <n v="0.74555988921958705"/>
    <n v="37.948803565986999"/>
    <n v="3.9021562638800397E-2"/>
    <n v="1.3054246623013599"/>
    <n v="9.0546512795096508"/>
    <n v="61.488215853278803"/>
    <n v="14.2924934834413"/>
    <n v="3.4052651964599501"/>
    <n v="27.193588145823199"/>
    <n v="171.74969627351999"/>
    <n v="0"/>
    <n v="0"/>
    <n v="28.925027529698401"/>
    <n v="160.887377483265"/>
  </r>
  <r>
    <s v="29"/>
    <x v="32"/>
    <s v="Övriga tjänster"/>
    <s v="2017"/>
    <x v="38"/>
    <n v="38.147576887382201"/>
    <n v="11.8701497481466"/>
    <n v="2.1401849285191998"/>
    <n v="98.431935771157896"/>
    <n v="0.75765941447093499"/>
    <n v="38.013894986164701"/>
    <n v="4.1503678372572302E-2"/>
    <n v="1.3510793976823801"/>
    <n v="9.3000367240725303"/>
    <n v="63.7129190833517"/>
    <n v="14.2324540945578"/>
    <n v="3.3933521753921698"/>
    <n v="27.076513245940902"/>
    <n v="171.74969627351999"/>
    <n v="0"/>
    <n v="0"/>
    <n v="29.885660070727301"/>
    <n v="163.69646542271201"/>
  </r>
  <r>
    <s v="29"/>
    <x v="32"/>
    <s v="Övriga tjänster"/>
    <s v="2017"/>
    <x v="39"/>
    <n v="37.260605727534802"/>
    <n v="10.9876232499207"/>
    <n v="2.34647554501908"/>
    <n v="98.422899215175406"/>
    <n v="0.68444604710981005"/>
    <n v="36.783905314100402"/>
    <n v="4.4360812854553303E-2"/>
    <n v="1.1725713707096701"/>
    <n v="8.3631336667121996"/>
    <n v="55.511885630097296"/>
    <n v="14.0144130716671"/>
    <n v="3.33372621866791"/>
    <n v="26.670773976509398"/>
    <n v="171.74969627351999"/>
    <n v="0"/>
    <n v="0"/>
    <n v="32.766451663836001"/>
    <n v="151.24832258065399"/>
  </r>
  <r>
    <s v="29"/>
    <x v="32"/>
    <s v="Övriga tjänster"/>
    <s v="2018"/>
    <x v="40"/>
    <n v="29.596044919065399"/>
    <n v="9.6633005884200394"/>
    <n v="1.93043092692993"/>
    <n v="74.629353949869994"/>
    <n v="0.63732236074686099"/>
    <n v="30.751036187236501"/>
    <n v="5.3020700913946797E-2"/>
    <n v="1.0334796447111401"/>
    <n v="7.3443950642489"/>
    <n v="49.6190683080439"/>
    <n v="12.4757262863902"/>
    <n v="2.9401753214201301"/>
    <n v="23.7813715177242"/>
    <n v="138.12050782887499"/>
    <n v="0"/>
    <n v="0"/>
    <n v="27.013215300849701"/>
    <n v="132.719360929007"/>
  </r>
  <r>
    <s v="29"/>
    <x v="32"/>
    <s v="Övriga tjänster"/>
    <s v="2018"/>
    <x v="41"/>
    <n v="31.059861496091401"/>
    <n v="11.113502276075399"/>
    <n v="2.3502219316040698"/>
    <n v="74.670530096403198"/>
    <n v="0.73386559429310305"/>
    <n v="34.924830110518997"/>
    <n v="4.7914981564920203E-2"/>
    <n v="1.2109028395957599"/>
    <n v="8.53800962056971"/>
    <n v="58.234982623669701"/>
    <n v="14.104193480866799"/>
    <n v="3.3248429493089602"/>
    <n v="26.884520139618498"/>
    <n v="138.12050782887499"/>
    <n v="0"/>
    <n v="0"/>
    <n v="32.814773032166997"/>
    <n v="153.21043492885099"/>
  </r>
  <r>
    <s v="29"/>
    <x v="32"/>
    <s v="Övriga tjänster"/>
    <s v="2018"/>
    <x v="42"/>
    <n v="31.475739105916698"/>
    <n v="11.5278875691981"/>
    <n v="2.1790537900408098"/>
    <n v="74.672651432991699"/>
    <n v="0.76708568381661002"/>
    <n v="35.278000093972402"/>
    <n v="5.1203973942832999E-2"/>
    <n v="1.29285057422508"/>
    <n v="8.9614435123949203"/>
    <n v="62.153128791478302"/>
    <n v="14.1101681855697"/>
    <n v="3.3307609511960501"/>
    <n v="26.890551547137299"/>
    <n v="138.12050782887499"/>
    <n v="0"/>
    <n v="0"/>
    <n v="30.435853950745098"/>
    <n v="158.876412637165"/>
  </r>
  <r>
    <s v="29"/>
    <x v="32"/>
    <s v="Övriga tjänster"/>
    <s v="2018"/>
    <x v="43"/>
    <n v="30.446745563201599"/>
    <n v="10.5053832535531"/>
    <n v="2.2694266783905999"/>
    <n v="74.656205950839507"/>
    <n v="0.69097231597037401"/>
    <n v="33.424871209119999"/>
    <n v="5.3035090978463602E-2"/>
    <n v="1.1246264444413701"/>
    <n v="8.0000769592892595"/>
    <n v="54.062379903032699"/>
    <n v="13.559921258524399"/>
    <n v="3.1951894834344299"/>
    <n v="25.848668540531499"/>
    <n v="138.12050782887499"/>
    <n v="0"/>
    <n v="0"/>
    <n v="31.711507335488701"/>
    <n v="144.49141769279899"/>
  </r>
  <r>
    <s v="29"/>
    <x v="32"/>
    <s v="Övriga tjänster"/>
    <s v="2019"/>
    <x v="44"/>
    <n v="28.1084073103405"/>
    <n v="9.2534274229811402"/>
    <n v="1.72731074973615"/>
    <n v="70.670626681434598"/>
    <n v="0.58591186425574004"/>
    <n v="26.1890564636969"/>
    <n v="4.00466397433379E-2"/>
    <n v="0.94236263941439402"/>
    <n v="6.8865659929853003"/>
    <n v="46.566241433559902"/>
    <n v="11.4735732565284"/>
    <n v="2.7073613822739402"/>
    <n v="21.862795427796399"/>
    <n v="110.858284580079"/>
    <n v="0"/>
    <n v="0"/>
    <n v="24.197422636335101"/>
    <n v="127.54747580408301"/>
  </r>
  <r>
    <s v="29"/>
    <x v="32"/>
    <s v="Övriga tjänster"/>
    <s v="2019"/>
    <x v="45"/>
    <n v="29.5250152195296"/>
    <n v="10.6570846357475"/>
    <n v="2.10286525800508"/>
    <n v="70.710075007931593"/>
    <n v="0.67508650357760902"/>
    <n v="29.758383767681899"/>
    <n v="3.7546947459562899E-2"/>
    <n v="1.10398895666759"/>
    <n v="8.0025527675274208"/>
    <n v="54.673019589129702"/>
    <n v="12.9716591326673"/>
    <n v="3.0619980551230799"/>
    <n v="24.716027502487702"/>
    <n v="110.858284580079"/>
    <n v="0"/>
    <n v="0"/>
    <n v="29.3933149787884"/>
    <n v="147.265341589044"/>
  </r>
  <r>
    <s v="29"/>
    <x v="32"/>
    <s v="Övriga tjänster"/>
    <s v="2019"/>
    <x v="46"/>
    <n v="29.9254652972872"/>
    <n v="11.0561459408856"/>
    <n v="1.9468920602894499"/>
    <n v="70.712116846727298"/>
    <n v="0.70536097995823199"/>
    <n v="30.076966378991798"/>
    <n v="4.0184698210462798E-2"/>
    <n v="1.17805576743396"/>
    <n v="8.3922187540037303"/>
    <n v="58.374519508047499"/>
    <n v="12.977061829444899"/>
    <n v="3.0673472093698799"/>
    <n v="24.721483741796199"/>
    <n v="110.858284580079"/>
    <n v="0"/>
    <n v="0"/>
    <n v="27.212128972083399"/>
    <n v="152.74872620716599"/>
  </r>
  <r>
    <s v="29"/>
    <x v="32"/>
    <s v="Övriga tjänster"/>
    <s v="2019"/>
    <x v="47"/>
    <n v="28.928227540980199"/>
    <n v="10.065051091884801"/>
    <n v="2.0246926115210599"/>
    <n v="70.696316641189398"/>
    <n v="0.63550909286105495"/>
    <n v="28.468387825523902"/>
    <n v="4.0487942773980899E-2"/>
    <n v="1.0255440612532101"/>
    <n v="7.5013853974074403"/>
    <n v="50.740511315398003"/>
    <n v="12.4708547168048"/>
    <n v="2.9423612212008399"/>
    <n v="23.763489839597501"/>
    <n v="110.858284580079"/>
    <n v="0"/>
    <n v="0"/>
    <n v="28.300101887093099"/>
    <n v="138.864924788016"/>
  </r>
  <r>
    <s v="29"/>
    <x v="32"/>
    <s v="Övriga tjänster"/>
    <s v="2020"/>
    <x v="48"/>
    <n v="27.017902974475099"/>
    <n v="8.9438732820122802"/>
    <n v="1.95319643419655"/>
    <n v="67.794763556961499"/>
    <n v="0.56970770855131803"/>
    <n v="24.077010043800598"/>
    <n v="3.8587923251811901E-2"/>
    <n v="0.885956031102893"/>
    <n v="6.7999547151577104"/>
    <n v="45.446970496469703"/>
    <n v="11.258380382355"/>
    <n v="2.6370513302360301"/>
    <n v="21.480532202695699"/>
    <n v="92.465534028649998"/>
    <n v="0"/>
    <n v="0"/>
    <n v="27.235611889426401"/>
    <n v="122.95702126736801"/>
  </r>
  <r>
    <s v="29"/>
    <x v="32"/>
    <s v="Övriga tjänster"/>
    <s v="2020"/>
    <x v="49"/>
    <n v="27.2759920540312"/>
    <n v="9.2015209904237398"/>
    <n v="1.9348670397585399"/>
    <n v="67.795042539454997"/>
    <n v="0.58283059368932799"/>
    <n v="24.199373919417699"/>
    <n v="3.33710787054508E-2"/>
    <n v="0.93048000468868697"/>
    <n v="7.0711902410608696"/>
    <n v="48.015015793746599"/>
    <n v="11.2295093646973"/>
    <n v="2.63207372378647"/>
    <n v="21.4233234196445"/>
    <n v="92.465534028649998"/>
    <n v="0"/>
    <n v="0"/>
    <n v="26.982470241701499"/>
    <n v="126.773617742749"/>
  </r>
  <r>
    <s v="29"/>
    <x v="32"/>
    <s v="Övriga tjänster"/>
    <s v="2020"/>
    <x v="50"/>
    <n v="28.267970125102199"/>
    <n v="10.1869139127965"/>
    <n v="1.91734167077128"/>
    <n v="67.813268905892002"/>
    <n v="0.64551493627266299"/>
    <n v="25.860545446273701"/>
    <n v="3.7253069683648297E-2"/>
    <n v="1.0622283996214701"/>
    <n v="7.92581003738644"/>
    <n v="55.053741495079102"/>
    <n v="11.849500640504299"/>
    <n v="2.78172823260351"/>
    <n v="22.600971477518101"/>
    <n v="92.465534028649998"/>
    <n v="0"/>
    <n v="0"/>
    <n v="26.7301332903263"/>
    <n v="140.38913734346599"/>
  </r>
  <r>
    <s v="29"/>
    <x v="32"/>
    <s v="Övriga tjänster"/>
    <s v="2020"/>
    <x v="51"/>
    <n v="27.3245974584698"/>
    <n v="9.2448695696523"/>
    <n v="1.5547697339662401"/>
    <n v="67.815972644362702"/>
    <n v="0.57248585831129695"/>
    <n v="25.655981085404498"/>
    <n v="3.7431902400919301E-2"/>
    <n v="0.87658639199891397"/>
    <n v="6.9546000920033197"/>
    <n v="45.232903424749097"/>
    <n v="12.136852584791299"/>
    <n v="2.8376697905941501"/>
    <n v="23.162733242246301"/>
    <n v="92.465534028649998"/>
    <n v="0"/>
    <n v="0"/>
    <n v="21.742959332525"/>
    <n v="127.17665074592701"/>
  </r>
  <r>
    <s v="29"/>
    <x v="32"/>
    <s v="Övriga tjänster"/>
    <s v="2021"/>
    <x v="52"/>
    <n v="25.3026829228154"/>
    <n v="8.01960501258303"/>
    <n v="1.65987383968743"/>
    <n v="64.891620877674001"/>
    <n v="0.48323645939240401"/>
    <n v="20.168918779517501"/>
    <n v="3.6339544831192699E-2"/>
    <n v="0.76453766634137899"/>
    <n v="5.9675151873584404"/>
    <n v="39.423862626998897"/>
    <n v="10.048605751679"/>
    <n v="2.33988298492946"/>
    <n v="19.183086014918899"/>
    <n v="73.267756785812296"/>
    <n v="0"/>
    <n v="0"/>
    <n v="23.294813086903002"/>
    <n v="110.142410548314"/>
  </r>
  <r>
    <s v="29"/>
    <x v="32"/>
    <s v="Övriga tjänster"/>
    <s v="2021"/>
    <x v="53"/>
    <n v="26.783096130166999"/>
    <n v="9.4866585108539692"/>
    <n v="1.68449029523006"/>
    <n v="64.932747506421705"/>
    <n v="0.57113476162316501"/>
    <n v="23.373093665512702"/>
    <n v="3.41246135262036E-2"/>
    <n v="0.92392165724164599"/>
    <n v="7.1246129824153996"/>
    <n v="47.8282909029585"/>
    <n v="11.562388858178"/>
    <n v="2.6939019522938499"/>
    <n v="22.071128927239702"/>
    <n v="73.267756785812296"/>
    <n v="0"/>
    <n v="0"/>
    <n v="23.625615302013902"/>
    <n v="130.734963778398"/>
  </r>
  <r>
    <s v="29"/>
    <x v="32"/>
    <s v="Övriga tjänster"/>
    <s v="2021"/>
    <x v="54"/>
    <n v="27.2426996868716"/>
    <n v="9.9467707764838504"/>
    <n v="1.9479512958016001"/>
    <n v="64.927529197728106"/>
    <n v="0.60235415014256499"/>
    <n v="23.215949615525801"/>
    <n v="3.6882746153401001E-2"/>
    <n v="1.0147005249265"/>
    <n v="7.5734984265864096"/>
    <n v="52.731680081283002"/>
    <n v="11.2568684234346"/>
    <n v="2.6291460608229298"/>
    <n v="21.480296387687702"/>
    <n v="73.267756785812296"/>
    <n v="0"/>
    <n v="0"/>
    <n v="27.268847541285002"/>
    <n v="137.07151842344501"/>
  </r>
  <r>
    <s v="29"/>
    <x v="32"/>
    <s v="Övriga tjänster"/>
    <s v="2021"/>
    <x v="55"/>
    <n v="26.1163411774127"/>
    <n v="8.8261850859736892"/>
    <n v="1.94278346964963"/>
    <n v="64.913338149827297"/>
    <n v="0.53049017675008503"/>
    <n v="21.870924022133501"/>
    <n v="3.6853952809375902E-2"/>
    <n v="0.85263723300795702"/>
    <n v="6.6040787290876999"/>
    <n v="44.1036457200033"/>
    <n v="10.8422861078636"/>
    <n v="2.5258452638963802"/>
    <n v="20.696879672399898"/>
    <n v="73.267756785812296"/>
    <n v="0"/>
    <n v="0"/>
    <n v="27.207840342149101"/>
    <n v="121.391807010522"/>
  </r>
  <r>
    <s v="29"/>
    <x v="32"/>
    <s v="Övriga tjänster"/>
    <s v="2022"/>
    <x v="56"/>
    <n v="25.036528541857798"/>
    <n v="7.7605634956769904"/>
    <n v="1.8136554384399499"/>
    <n v="64.876365584544402"/>
    <n v="0.46765269112638402"/>
    <n v="19.025518315286199"/>
    <n v="3.6520980456617898E-2"/>
    <n v="0.75572431850493105"/>
    <n v="5.8102943410864096"/>
    <n v="39.078463797915603"/>
    <n v="9.3959242886664693"/>
    <n v="2.19025405440643"/>
    <n v="17.934304247631001"/>
    <n v="73.267756785812296"/>
    <n v="0"/>
    <n v="0"/>
    <n v="25.432209355258198"/>
    <n v="106.52318232532301"/>
  </r>
  <r>
    <s v="29"/>
    <x v="32"/>
    <s v="Övriga tjänster"/>
    <s v="2022"/>
    <x v="57"/>
    <n v="25.666211261106799"/>
    <n v="8.3885777673236408"/>
    <n v="2.1220741001218699"/>
    <n v="64.877383292895203"/>
    <n v="0.51760822289073005"/>
    <n v="19.368935286606501"/>
    <n v="3.2364650218808598E-2"/>
    <n v="0.87003919883926895"/>
    <n v="6.3986141655552098"/>
    <n v="44.982964413223101"/>
    <n v="9.3426833155116302"/>
    <n v="2.1840668924799398"/>
    <n v="17.825289688605199"/>
    <n v="73.267756785812296"/>
    <n v="0"/>
    <n v="0"/>
    <n v="29.7045499342913"/>
    <n v="115.501714392891"/>
  </r>
  <r>
    <s v="29"/>
    <x v="32"/>
    <s v="Övriga tjänster"/>
    <s v="2022"/>
    <x v="58"/>
    <n v="25.989409039054799"/>
    <n v="8.7107537176243905"/>
    <n v="2.1547788870059899"/>
    <n v="64.879241825027805"/>
    <n v="0.53651238832471804"/>
    <n v="19.604369827285002"/>
    <n v="3.4665634230782602E-2"/>
    <n v="0.919384649047572"/>
    <n v="6.6836259000127196"/>
    <n v="47.678031687018297"/>
    <n v="9.3629462193806603"/>
    <n v="2.1914412053613699"/>
    <n v="17.860817509552799"/>
    <n v="73.267756785812296"/>
    <n v="0"/>
    <n v="0"/>
    <n v="30.135696563811301"/>
    <n v="119.914636289103"/>
  </r>
  <r>
    <s v="29"/>
    <x v="32"/>
    <s v="Övriga tjänster"/>
    <s v="2022"/>
    <x v="59"/>
    <n v="25.509639485444598"/>
    <n v="8.2308007062762307"/>
    <n v="1.9626073865611999"/>
    <n v="64.883329075480802"/>
    <n v="0.50438154432025795"/>
    <n v="19.667764942723501"/>
    <n v="3.63711104179789E-2"/>
    <n v="0.82683575150780297"/>
    <n v="6.2124077601202501"/>
    <n v="42.6635804753899"/>
    <n v="9.6136882087741995"/>
    <n v="2.2440169897810001"/>
    <n v="18.346394283932199"/>
    <n v="73.267756785812296"/>
    <n v="0"/>
    <n v="0"/>
    <n v="27.476419835572301"/>
    <n v="113.11688764917901"/>
  </r>
  <r>
    <s v="29"/>
    <x v="32"/>
    <s v="Övriga tjänster"/>
    <s v="2023"/>
    <x v="60"/>
    <n v="25.133660711318601"/>
    <n v="7.8586084139434202"/>
    <n v="1.9728321104039099"/>
    <n v="64.872161881757194"/>
    <n v="0.47483956373249497"/>
    <n v="18.794097728149598"/>
    <n v="3.6852303279690003E-2"/>
    <n v="0.78223393085886095"/>
    <n v="5.9226340636852202"/>
    <n v="40.527315580174303"/>
    <n v="9.1980841861697602"/>
    <n v="2.1464802679627399"/>
    <n v="17.553896389737201"/>
    <n v="73.267756785812296"/>
    <n v="0"/>
    <n v="0"/>
    <n v="27.6373890182218"/>
    <n v="107.887564043149"/>
  </r>
  <r>
    <s v="30"/>
    <x v="33"/>
    <s v="Övriga tjänster"/>
    <s v="2008"/>
    <x v="0"/>
    <n v="6.7850302901950998"/>
    <n v="6.5954781774437201"/>
    <n v="5.3117973672668697E-2"/>
    <n v="0.143467328394733"/>
    <n v="0.89519373209096398"/>
    <n v="24.946507311670299"/>
    <n v="0.185882242234989"/>
    <n v="1.04413118871216"/>
    <n v="10.035264611386999"/>
    <n v="57.326680838566404"/>
    <n v="5.57012212187957"/>
    <n v="2.1372069906236701"/>
    <n v="9.6211749501330406"/>
    <n v="126.46784622822599"/>
    <n v="0"/>
    <n v="0"/>
    <n v="0.76949945319855395"/>
    <n v="84.050394393742906"/>
  </r>
  <r>
    <s v="30"/>
    <x v="33"/>
    <s v="Övriga tjänster"/>
    <s v="2008"/>
    <x v="1"/>
    <n v="7.3966417764222303"/>
    <n v="7.2043392761196099"/>
    <n v="0.147809565752306"/>
    <n v="0.15675569025056199"/>
    <n v="0.86765700564311199"/>
    <n v="27.598764277193801"/>
    <n v="0.15868847753985199"/>
    <n v="1.1919880626938899"/>
    <n v="11.3553155952744"/>
    <n v="65.337476791501203"/>
    <n v="6.1507365301858199"/>
    <n v="2.35459398069426"/>
    <n v="10.630412744070799"/>
    <n v="126.46784622822599"/>
    <n v="0"/>
    <n v="0"/>
    <n v="2.0249730410600701"/>
    <n v="94.5542870623825"/>
  </r>
  <r>
    <s v="30"/>
    <x v="33"/>
    <s v="Övriga tjänster"/>
    <s v="2008"/>
    <x v="2"/>
    <n v="7.3724299644003501"/>
    <n v="7.1801914469927102"/>
    <n v="0.15270870060445699"/>
    <n v="0.154136090970104"/>
    <n v="0.89016453829776199"/>
    <n v="26.913668253263001"/>
    <n v="0.160792885689855"/>
    <n v="1.2285719490976901"/>
    <n v="11.4593218014155"/>
    <n v="66.874547428646693"/>
    <n v="5.9087435323716804"/>
    <n v="2.26641832539209"/>
    <n v="10.206890712760901"/>
    <n v="126.46784622822599"/>
    <n v="0"/>
    <n v="0"/>
    <n v="2.0943744376726099"/>
    <n v="94.079646960237099"/>
  </r>
  <r>
    <s v="30"/>
    <x v="33"/>
    <s v="Övriga tjänster"/>
    <s v="2008"/>
    <x v="3"/>
    <n v="7.1955214189474104"/>
    <n v="7.0022080507394602"/>
    <n v="0.16018662426003799"/>
    <n v="0.15352797854557801"/>
    <n v="0.93430741661219496"/>
    <n v="26.830988898469101"/>
    <n v="0.19062798263381001"/>
    <n v="1.0871611422193199"/>
    <n v="10.577403651525101"/>
    <n v="59.895902519774801"/>
    <n v="6.0410862188305199"/>
    <n v="2.3141188465428799"/>
    <n v="10.4391475452819"/>
    <n v="126.46784622822599"/>
    <n v="0"/>
    <n v="0"/>
    <n v="2.20480644740916"/>
    <n v="89.412735826233799"/>
  </r>
  <r>
    <s v="30"/>
    <x v="33"/>
    <s v="Övriga tjänster"/>
    <s v="2009"/>
    <x v="4"/>
    <n v="7.0459782511496796"/>
    <n v="6.8520845773994798"/>
    <n v="0.15314092709555599"/>
    <n v="0.14225295850865699"/>
    <n v="0.65686237596889796"/>
    <n v="24.167076443315601"/>
    <n v="0.18682063284428399"/>
    <n v="1.0178407560601701"/>
    <n v="9.6446197491121204"/>
    <n v="55.182216863022298"/>
    <n v="5.8157028582703099"/>
    <n v="2.1434093042427298"/>
    <n v="10.1494958262052"/>
    <n v="137.804493218266"/>
    <n v="0"/>
    <n v="0"/>
    <n v="2.1144262636113602"/>
    <n v="87.533163844816698"/>
  </r>
  <r>
    <s v="30"/>
    <x v="33"/>
    <s v="Övriga tjänster"/>
    <s v="2009"/>
    <x v="5"/>
    <n v="7.6211086441776299"/>
    <n v="7.4233358315694202"/>
    <n v="0.181917383293971"/>
    <n v="0.154003309233852"/>
    <n v="0.68419437296320995"/>
    <n v="26.316003016759598"/>
    <n v="0.12821988447518901"/>
    <n v="1.19502278844808"/>
    <n v="11.044642399572"/>
    <n v="64.385253752801702"/>
    <n v="6.2596501659004797"/>
    <n v="2.3037232192283099"/>
    <n v="10.9281477331924"/>
    <n v="137.804493218266"/>
    <n v="0"/>
    <n v="0"/>
    <n v="2.49898938190187"/>
    <n v="98.656805813641"/>
  </r>
  <r>
    <s v="30"/>
    <x v="33"/>
    <s v="Övriga tjänster"/>
    <s v="2009"/>
    <x v="6"/>
    <n v="7.7511502998707797"/>
    <n v="7.5524166087344398"/>
    <n v="0.17205186632568001"/>
    <n v="0.15538702792287401"/>
    <n v="0.70541555423256297"/>
    <n v="26.4746401574419"/>
    <n v="0.12887630204071601"/>
    <n v="1.24008683450979"/>
    <n v="11.3292989327421"/>
    <n v="66.564297471770601"/>
    <n v="6.2457012138747103"/>
    <n v="2.3005112176883902"/>
    <n v="10.9015183487749"/>
    <n v="137.804493218266"/>
    <n v="0"/>
    <n v="0"/>
    <n v="2.3745107900836699"/>
    <n v="100.434589389316"/>
  </r>
  <r>
    <s v="30"/>
    <x v="33"/>
    <s v="Övriga tjänster"/>
    <s v="2009"/>
    <x v="7"/>
    <n v="7.4740905554920802"/>
    <n v="7.2767109865352202"/>
    <n v="0.173590540539975"/>
    <n v="0.15317730113922301"/>
    <n v="0.67796753345331096"/>
    <n v="26.189541418522001"/>
    <n v="0.183141846361875"/>
    <n v="1.0614888783766601"/>
    <n v="10.207006203033"/>
    <n v="57.780603927313997"/>
    <n v="6.3705542958795096"/>
    <n v="2.3435981476876999"/>
    <n v="11.122907059981401"/>
    <n v="137.804493218266"/>
    <n v="0"/>
    <n v="0"/>
    <n v="2.4104311485064498"/>
    <n v="93.674987535393498"/>
  </r>
  <r>
    <s v="30"/>
    <x v="33"/>
    <s v="Övriga tjänster"/>
    <s v="2010"/>
    <x v="8"/>
    <n v="7.5854775953679798"/>
    <n v="7.3928992671086604"/>
    <n v="0.20296289204448101"/>
    <n v="0.15288302415795799"/>
    <n v="0.54513833040852899"/>
    <n v="25.296538098877399"/>
    <n v="0.24250538018017201"/>
    <n v="0.95679822727922104"/>
    <n v="9.2168358476193006"/>
    <n v="52.719786842818799"/>
    <n v="5.9501294742418196"/>
    <n v="2.21306822656899"/>
    <n v="10.3508664618899"/>
    <n v="136.80045360602"/>
    <n v="0"/>
    <n v="0"/>
    <n v="2.9042451738775501"/>
    <n v="93.000461163135796"/>
  </r>
  <r>
    <s v="30"/>
    <x v="33"/>
    <s v="Övriga tjänster"/>
    <s v="2010"/>
    <x v="9"/>
    <n v="7.9008481105392203"/>
    <n v="7.7046169871263404"/>
    <n v="0.220202393462748"/>
    <n v="0.16215097451315799"/>
    <n v="0.58788077003106498"/>
    <n v="27.052986310088102"/>
    <n v="0.113527268290032"/>
    <n v="1.1048503480804199"/>
    <n v="10.381863619402001"/>
    <n v="60.542443055893898"/>
    <n v="6.3216772852633198"/>
    <n v="2.3439784805154402"/>
    <n v="11.006545151376599"/>
    <n v="136.80045360602"/>
    <n v="0"/>
    <n v="0"/>
    <n v="3.1598362982357102"/>
    <n v="103.04620958749599"/>
  </r>
  <r>
    <s v="30"/>
    <x v="33"/>
    <s v="Övriga tjänster"/>
    <s v="2010"/>
    <x v="10"/>
    <n v="8.1679748769748599"/>
    <n v="7.9698878127498203"/>
    <n v="0.227389091818643"/>
    <n v="0.165605805340583"/>
    <n v="0.62146686442033106"/>
    <n v="27.5280895559473"/>
    <n v="0.12353728322765301"/>
    <n v="1.1723058638707999"/>
    <n v="10.838928312408701"/>
    <n v="63.894383707829803"/>
    <n v="6.3669480536926297"/>
    <n v="2.3637864134840201"/>
    <n v="11.0817459880844"/>
    <n v="136.80045360602"/>
    <n v="0"/>
    <n v="0"/>
    <n v="3.2632894118331501"/>
    <n v="106.32176147480401"/>
  </r>
  <r>
    <s v="30"/>
    <x v="33"/>
    <s v="Övriga tjänster"/>
    <s v="2010"/>
    <x v="11"/>
    <n v="8.2252367105813793"/>
    <n v="8.0273755005277003"/>
    <n v="0.248517319265673"/>
    <n v="0.16968700890696101"/>
    <n v="0.57477496740402201"/>
    <n v="28.275378771568501"/>
    <n v="0.234988298932611"/>
    <n v="1.00703963502409"/>
    <n v="9.9377854135559396"/>
    <n v="55.887912279460799"/>
    <n v="6.7483042336529202"/>
    <n v="2.50387386076273"/>
    <n v="11.7467533747123"/>
    <n v="136.80045360602"/>
    <n v="0"/>
    <n v="0"/>
    <n v="3.58750911178443"/>
    <n v="102.206793415037"/>
  </r>
  <r>
    <s v="30"/>
    <x v="33"/>
    <s v="Övriga tjänster"/>
    <s v="2011"/>
    <x v="12"/>
    <n v="7.8679353084634398"/>
    <n v="7.6571196259286296"/>
    <n v="0.25628413024735203"/>
    <n v="0.165729840785444"/>
    <n v="0.71448595377818502"/>
    <n v="27.4153704406103"/>
    <n v="0.10429340221709101"/>
    <n v="0.90166553855639697"/>
    <n v="8.8914709864964401"/>
    <n v="51.273549542377502"/>
    <n v="7.5244825628886502"/>
    <n v="2.5298841275696402"/>
    <n v="13.453409016237099"/>
    <n v="146.89166802087701"/>
    <n v="0"/>
    <n v="0"/>
    <n v="3.6179215094516701"/>
    <n v="101.99972559620301"/>
  </r>
  <r>
    <s v="30"/>
    <x v="33"/>
    <s v="Övriga tjänster"/>
    <s v="2011"/>
    <x v="13"/>
    <n v="8.5702653966196607"/>
    <n v="8.3576209116317504"/>
    <n v="0.28587756262786101"/>
    <n v="0.17729622615606699"/>
    <n v="0.67033275127385505"/>
    <n v="29.6512005923014"/>
    <n v="7.8329103986118601E-2"/>
    <n v="1.0565271293074601"/>
    <n v="10.129123360873299"/>
    <n v="59.574236471854398"/>
    <n v="8.07463192387916"/>
    <n v="2.7146655045853798"/>
    <n v="14.4372502896698"/>
    <n v="146.89166802087701"/>
    <n v="0"/>
    <n v="0"/>
    <n v="4.02172986296112"/>
    <n v="113.884604258287"/>
  </r>
  <r>
    <s v="30"/>
    <x v="33"/>
    <s v="Övriga tjänster"/>
    <s v="2011"/>
    <x v="14"/>
    <n v="8.6705401253526109"/>
    <n v="8.4567209680682804"/>
    <n v="0.30289076007344901"/>
    <n v="0.17830532934439"/>
    <n v="0.70273489239932296"/>
    <n v="29.741339826871901"/>
    <n v="8.3589497323334497E-2"/>
    <n v="1.07879329997281"/>
    <n v="10.267465576604501"/>
    <n v="60.658463054880002"/>
    <n v="8.0682472191774597"/>
    <n v="2.71414399040389"/>
    <n v="14.4238995961828"/>
    <n v="146.89166802087701"/>
    <n v="0"/>
    <n v="0"/>
    <n v="4.2489705973841598"/>
    <n v="114.872470162596"/>
  </r>
  <r>
    <s v="30"/>
    <x v="33"/>
    <s v="Övriga tjänster"/>
    <s v="2011"/>
    <x v="15"/>
    <n v="8.1996239795002399"/>
    <n v="7.98717170099179"/>
    <n v="0.30694949642854902"/>
    <n v="0.17506749948727501"/>
    <n v="0.68456154012253201"/>
    <n v="29.169720020699501"/>
    <n v="9.4385800329966907E-2"/>
    <n v="0.92439779234459696"/>
    <n v="9.2448778804090601"/>
    <n v="52.7711011094759"/>
    <n v="8.0708568120829298"/>
    <n v="2.7095708043834699"/>
    <n v="14.4350782102153"/>
    <n v="146.89166802087701"/>
    <n v="0"/>
    <n v="0"/>
    <n v="4.3237926959344302"/>
    <n v="107.446042517734"/>
  </r>
  <r>
    <s v="30"/>
    <x v="33"/>
    <s v="Övriga tjänster"/>
    <s v="2012"/>
    <x v="16"/>
    <n v="7.6769129611672797"/>
    <n v="7.4744293676291997"/>
    <n v="0.26267388490054899"/>
    <n v="0.175455493358637"/>
    <n v="0.44052983567779902"/>
    <n v="28.006872254052102"/>
    <n v="9.6656837551317307E-2"/>
    <n v="0.89215207058617996"/>
    <n v="7.21315428343686"/>
    <n v="45.183350586006902"/>
    <n v="6.9758121156206796"/>
    <n v="2.3484108140525999"/>
    <n v="12.4343049920149"/>
    <n v="143.65305239905399"/>
    <n v="0"/>
    <n v="0"/>
    <n v="3.7181270441119301"/>
    <n v="100.32526447690999"/>
  </r>
  <r>
    <s v="30"/>
    <x v="33"/>
    <s v="Övriga tjänster"/>
    <s v="2012"/>
    <x v="17"/>
    <n v="8.0917647343811208"/>
    <n v="7.8867295198563898"/>
    <n v="0.37596013787712701"/>
    <n v="0.18221720380658901"/>
    <n v="0.46766439703331902"/>
    <n v="29.086145401910098"/>
    <n v="7.3355917802712001E-2"/>
    <n v="1.00532562679994"/>
    <n v="7.8449540713848904"/>
    <n v="50.4168558022307"/>
    <n v="7.1701458845342696"/>
    <n v="2.4155827242667498"/>
    <n v="12.778614208633901"/>
    <n v="143.65305239905399"/>
    <n v="0"/>
    <n v="0"/>
    <n v="5.2491166485952503"/>
    <n v="107.231749586926"/>
  </r>
  <r>
    <s v="30"/>
    <x v="33"/>
    <s v="Övriga tjänster"/>
    <s v="2012"/>
    <x v="18"/>
    <n v="8.2623186035519893"/>
    <n v="8.0563169759688495"/>
    <n v="0.43243096903209099"/>
    <n v="0.183458348900852"/>
    <n v="0.49043259733418398"/>
    <n v="29.195191515396299"/>
    <n v="8.8388901212166401E-2"/>
    <n v="1.0464048712490299"/>
    <n v="8.0370797769838092"/>
    <n v="52.235830868411803"/>
    <n v="7.1465761945424999"/>
    <n v="2.4108638080949598"/>
    <n v="12.732795812948901"/>
    <n v="143.65305239905399"/>
    <n v="0"/>
    <n v="0"/>
    <n v="6.0141157833080099"/>
    <n v="108.845831819471"/>
  </r>
  <r>
    <s v="30"/>
    <x v="33"/>
    <s v="Övriga tjänster"/>
    <s v="2012"/>
    <x v="19"/>
    <n v="7.9453725305770799"/>
    <n v="7.7405653129997898"/>
    <n v="0.444536245299403"/>
    <n v="0.18284862933923601"/>
    <n v="0.45354565726194601"/>
    <n v="29.188629299117402"/>
    <n v="0.107492386840044"/>
    <n v="0.90266722278594502"/>
    <n v="7.4019028403760903"/>
    <n v="45.930702314270803"/>
    <n v="7.2963365499943302"/>
    <n v="2.4553651755139598"/>
    <n v="13.0067654294678"/>
    <n v="143.65305239905399"/>
    <n v="0"/>
    <n v="0"/>
    <n v="6.1925639509896104"/>
    <n v="103.496575944174"/>
  </r>
  <r>
    <s v="30"/>
    <x v="33"/>
    <s v="Övriga tjänster"/>
    <s v="2013"/>
    <x v="20"/>
    <n v="7.5438552889218702"/>
    <n v="7.3413290089899101"/>
    <n v="0.42332243485051901"/>
    <n v="0.178417304773062"/>
    <n v="0.385399764912632"/>
    <n v="28.171825571751501"/>
    <n v="7.7824721780363898E-2"/>
    <n v="0.81894124798312895"/>
    <n v="6.7161890664465602"/>
    <n v="43.231618625271103"/>
    <n v="8.0523525250515195"/>
    <n v="2.5060926498762401"/>
    <n v="14.6478702071275"/>
    <n v="144.45450074954499"/>
    <n v="0"/>
    <n v="0"/>
    <n v="5.9192324443044004"/>
    <n v="99.254139542636096"/>
  </r>
  <r>
    <s v="30"/>
    <x v="33"/>
    <s v="Övriga tjänster"/>
    <s v="2013"/>
    <x v="21"/>
    <n v="8.2986715572460703"/>
    <n v="8.0905202073646105"/>
    <n v="0.50437683512442"/>
    <n v="0.19396782643209801"/>
    <n v="0.43912054026466102"/>
    <n v="30.633256741974499"/>
    <n v="5.4317004509307897E-2"/>
    <n v="0.95660813663569699"/>
    <n v="7.6036975812113203"/>
    <n v="50.0733980434537"/>
    <n v="8.6868539474837796"/>
    <n v="2.7047123452797699"/>
    <n v="15.800691007996299"/>
    <n v="144.45450074954499"/>
    <n v="0"/>
    <n v="0"/>
    <n v="7.0317597915125303"/>
    <n v="110.681853333966"/>
  </r>
  <r>
    <s v="30"/>
    <x v="33"/>
    <s v="Övriga tjänster"/>
    <s v="2013"/>
    <x v="22"/>
    <n v="8.4621085283076596"/>
    <n v="8.2532112949975307"/>
    <n v="0.54606155650490396"/>
    <n v="0.195116324799504"/>
    <n v="0.45488951745439998"/>
    <n v="30.776334937780199"/>
    <n v="5.8955333417370998E-2"/>
    <n v="1.00190629900538"/>
    <n v="7.8215184154066497"/>
    <n v="52.177294780570797"/>
    <n v="8.6737460527389807"/>
    <n v="2.7032869604092098"/>
    <n v="15.7736755324198"/>
    <n v="144.45450074954499"/>
    <n v="0"/>
    <n v="0"/>
    <n v="7.5945581435456901"/>
    <n v="112.753008315255"/>
  </r>
  <r>
    <s v="30"/>
    <x v="33"/>
    <s v="Övriga tjänster"/>
    <s v="2013"/>
    <x v="23"/>
    <n v="7.8760852139743998"/>
    <n v="7.6705838725569997"/>
    <n v="0.55584963508597995"/>
    <n v="0.18805368272072101"/>
    <n v="0.400450526673781"/>
    <n v="29.7285545239966"/>
    <n v="6.7137287964849801E-2"/>
    <n v="0.85036540855920895"/>
    <n v="7.0316554100912798"/>
    <n v="45.029449580847398"/>
    <n v="8.5216753116565105"/>
    <n v="2.6500657821364602"/>
    <n v="15.5040980949342"/>
    <n v="144.45450074954499"/>
    <n v="0"/>
    <n v="0"/>
    <n v="7.74310332060276"/>
    <n v="104.287921229156"/>
  </r>
  <r>
    <s v="30"/>
    <x v="33"/>
    <s v="Övriga tjänster"/>
    <s v="2014"/>
    <x v="24"/>
    <n v="7.4122024313886801"/>
    <n v="7.1990645858162301"/>
    <n v="2.0041441495507999"/>
    <n v="0.23400024530584199"/>
    <n v="0.48021749017954002"/>
    <n v="28.581461216747599"/>
    <n v="0.21636754252024401"/>
    <n v="0.79253277078661699"/>
    <n v="6.6414156029807403"/>
    <n v="45.959843170049602"/>
    <n v="8.0567956934971008"/>
    <n v="2.8978398137296999"/>
    <n v="14.138835298788299"/>
    <n v="137.68169084137801"/>
    <n v="0"/>
    <n v="0"/>
    <n v="9.1756257713244"/>
    <n v="96.783251199047001"/>
  </r>
  <r>
    <s v="30"/>
    <x v="33"/>
    <s v="Övriga tjänster"/>
    <s v="2014"/>
    <x v="25"/>
    <n v="8.1928397818662599"/>
    <n v="7.9830784238453401"/>
    <n v="1.35689133437976"/>
    <n v="0.22191192580222899"/>
    <n v="0.474035958640665"/>
    <n v="30.7360375386091"/>
    <n v="0.109212948432743"/>
    <n v="0.91212528099436796"/>
    <n v="7.3898057507951398"/>
    <n v="50.704172879825499"/>
    <n v="8.3772651035938406"/>
    <n v="2.78345433872913"/>
    <n v="14.985397517729201"/>
    <n v="137.68169084137801"/>
    <n v="0"/>
    <n v="0"/>
    <n v="10.8929787308488"/>
    <n v="109.319452900852"/>
  </r>
  <r>
    <s v="30"/>
    <x v="33"/>
    <s v="Övriga tjänster"/>
    <s v="2014"/>
    <x v="26"/>
    <n v="8.3467562965939806"/>
    <n v="8.13952127456621"/>
    <n v="1.11076175291976"/>
    <n v="0.213279671870856"/>
    <n v="0.46550779073611598"/>
    <n v="30.633661787383598"/>
    <n v="9.8033644737867007E-2"/>
    <n v="0.93847125719562696"/>
    <n v="7.4789958671625802"/>
    <n v="51.375134106361301"/>
    <n v="8.2350482824494993"/>
    <n v="2.6656884191403898"/>
    <n v="14.8183927286883"/>
    <n v="137.68169084137801"/>
    <n v="0"/>
    <n v="0"/>
    <n v="11.2511305410098"/>
    <n v="110.86694368897901"/>
  </r>
  <r>
    <s v="30"/>
    <x v="33"/>
    <s v="Övriga tjänster"/>
    <s v="2014"/>
    <x v="27"/>
    <n v="7.9428413684484198"/>
    <n v="7.7277957340586898"/>
    <n v="1.86326159990989"/>
    <n v="0.24087246016730399"/>
    <n v="0.48331220014344001"/>
    <n v="30.985612879401"/>
    <n v="0.17721199084119199"/>
    <n v="0.83035996153824299"/>
    <n v="7.0666954819097603"/>
    <n v="47.826055778300997"/>
    <n v="8.6790570789748092"/>
    <n v="3.0183219292579699"/>
    <n v="15.3585244438174"/>
    <n v="137.68169084137801"/>
    <n v="0"/>
    <n v="0"/>
    <n v="10.744562637977801"/>
    <n v="104.85910770248999"/>
  </r>
  <r>
    <s v="30"/>
    <x v="33"/>
    <s v="Övriga tjänster"/>
    <s v="2015"/>
    <x v="28"/>
    <n v="7.9080713912232703"/>
    <n v="7.69209834533146"/>
    <n v="2.0870686434900199"/>
    <n v="0.25818392923230798"/>
    <n v="0.48824492317173601"/>
    <n v="30.244030165418401"/>
    <n v="0.19583531972196599"/>
    <n v="0.75222372751814304"/>
    <n v="6.4810229765288199"/>
    <n v="45.265330707325703"/>
    <n v="8.8035736539066392"/>
    <n v="3.0003787151432402"/>
    <n v="15.6509479327257"/>
    <n v="133.88344679644001"/>
    <n v="0"/>
    <n v="0"/>
    <n v="11.426913326689499"/>
    <n v="104.361194473042"/>
  </r>
  <r>
    <s v="30"/>
    <x v="33"/>
    <s v="Övriga tjänster"/>
    <s v="2015"/>
    <x v="29"/>
    <n v="8.6593208811431399"/>
    <n v="8.4464133915721504"/>
    <n v="1.63459523496462"/>
    <n v="0.24694413244073901"/>
    <n v="0.48513741706265401"/>
    <n v="31.7927268270323"/>
    <n v="0.117544191027359"/>
    <n v="0.85934507481490596"/>
    <n v="7.0996678570517"/>
    <n v="49.658586378087101"/>
    <n v="8.9843627899313194"/>
    <n v="2.86500320152467"/>
    <n v="16.216081999663501"/>
    <n v="133.88344679644001"/>
    <n v="0"/>
    <n v="0"/>
    <n v="14.4947256775434"/>
    <n v="115.282411078435"/>
  </r>
  <r>
    <s v="30"/>
    <x v="33"/>
    <s v="Övriga tjänster"/>
    <s v="2015"/>
    <x v="30"/>
    <n v="8.8215315492823301"/>
    <n v="8.6121589376906105"/>
    <n v="1.51330911176742"/>
    <n v="0.23448733592818599"/>
    <n v="0.476786456225119"/>
    <n v="31.3809834619423"/>
    <n v="9.3303987152231704E-2"/>
    <n v="0.90149059209959304"/>
    <n v="7.2405536548146099"/>
    <n v="51.136706530367903"/>
    <n v="8.72370315679348"/>
    <n v="2.7043522402742601"/>
    <n v="15.8416519609529"/>
    <n v="133.88344679644001"/>
    <n v="0"/>
    <n v="0"/>
    <n v="16.972446856354502"/>
    <n v="117.170102378902"/>
  </r>
  <r>
    <s v="30"/>
    <x v="33"/>
    <s v="Övriga tjänster"/>
    <s v="2015"/>
    <x v="31"/>
    <n v="8.4640029044312595"/>
    <n v="8.2466311250832902"/>
    <n v="2.1149494896538399"/>
    <n v="0.26244434824484802"/>
    <n v="0.49787786666558898"/>
    <n v="31.979007967866899"/>
    <n v="0.17335734122415999"/>
    <n v="0.80659293754435402"/>
    <n v="6.8883307532868798"/>
    <n v="47.801931551126899"/>
    <n v="9.2096272549440599"/>
    <n v="3.0498438063764102"/>
    <n v="16.482813629670002"/>
    <n v="133.88344679644001"/>
    <n v="0"/>
    <n v="0"/>
    <n v="15.316566850636001"/>
    <n v="111.864660748864"/>
  </r>
  <r>
    <s v="30"/>
    <x v="33"/>
    <s v="Övriga tjänster"/>
    <s v="2016"/>
    <x v="32"/>
    <n v="7.9823587850755997"/>
    <n v="7.7593275515675497"/>
    <n v="2.9331521648129399"/>
    <n v="0.29602755183263801"/>
    <n v="0.53942691251836705"/>
    <n v="30.4869625077846"/>
    <n v="0.249180723574663"/>
    <n v="0.78271793905358999"/>
    <n v="6.7623269022049"/>
    <n v="49.119655100770899"/>
    <n v="9.3165465960898395"/>
    <n v="3.1550770646888102"/>
    <n v="16.586071318872602"/>
    <n v="129.47997872188299"/>
    <n v="0"/>
    <n v="0"/>
    <n v="18.850189341683301"/>
    <n v="104.968887406451"/>
  </r>
  <r>
    <s v="30"/>
    <x v="33"/>
    <s v="Övriga tjänster"/>
    <s v="2016"/>
    <x v="33"/>
    <n v="8.8633462606521594"/>
    <n v="8.6441625514825091"/>
    <n v="2.1441106493899502"/>
    <n v="0.28304147857234702"/>
    <n v="0.52491923664576001"/>
    <n v="32.906317532543603"/>
    <n v="0.11843747832589301"/>
    <n v="0.86830870869638699"/>
    <n v="7.3959417246889396"/>
    <n v="52.4812139506843"/>
    <n v="9.7608675263207196"/>
    <n v="3.0010196380881502"/>
    <n v="17.753432078695099"/>
    <n v="129.47997872188299"/>
    <n v="0"/>
    <n v="0"/>
    <n v="21.3941736124162"/>
    <n v="118.115676984153"/>
  </r>
  <r>
    <s v="30"/>
    <x v="33"/>
    <s v="Övriga tjänster"/>
    <s v="2016"/>
    <x v="34"/>
    <n v="9.1249299756817308"/>
    <n v="8.9074520126402899"/>
    <n v="1.8049739310472599"/>
    <n v="0.27753625212149602"/>
    <n v="0.51610276812000599"/>
    <n v="33.452154602200601"/>
    <n v="8.2231023148368901E-2"/>
    <n v="0.890915263493403"/>
    <n v="7.5631739678491199"/>
    <n v="53.346288020232798"/>
    <n v="9.8341027771942002"/>
    <n v="2.9347466548065499"/>
    <n v="17.996375070389799"/>
    <n v="129.47997872188299"/>
    <n v="0"/>
    <n v="0"/>
    <n v="20.876991807647201"/>
    <n v="121.54049992641001"/>
  </r>
  <r>
    <s v="30"/>
    <x v="33"/>
    <s v="Övriga tjänster"/>
    <s v="2016"/>
    <x v="35"/>
    <n v="8.6732236458001903"/>
    <n v="8.4457449277387795"/>
    <n v="2.9022103263682202"/>
    <n v="0.31284809769453797"/>
    <n v="0.53907119465965403"/>
    <n v="33.818124798083502"/>
    <n v="0.20853463921012799"/>
    <n v="0.79964835982299098"/>
    <n v="7.1786728409901901"/>
    <n v="50.171344307503098"/>
    <n v="10.309145168767801"/>
    <n v="3.3453705059706502"/>
    <n v="18.533169356792101"/>
    <n v="129.47997872188299"/>
    <n v="0"/>
    <n v="0"/>
    <n v="22.794280615800201"/>
    <n v="114.672318206966"/>
  </r>
  <r>
    <s v="30"/>
    <x v="33"/>
    <s v="Övriga tjänster"/>
    <s v="2017"/>
    <x v="36"/>
    <n v="7.6247773176568598"/>
    <n v="7.4262681983687902"/>
    <n v="3.0204540850782799"/>
    <n v="0.30165702388915"/>
    <n v="0.50518698321255895"/>
    <n v="28.463590624080201"/>
    <n v="0.235286008207539"/>
    <n v="0.71163803583507101"/>
    <n v="6.2988758249397501"/>
    <n v="46.126677503013099"/>
    <n v="9.2052600085952694"/>
    <n v="3.0812141157066701"/>
    <n v="16.4334962258852"/>
    <n v="104.424772427487"/>
    <n v="0"/>
    <n v="0"/>
    <n v="20.825649265091698"/>
    <n v="100.27274451394599"/>
  </r>
  <r>
    <s v="30"/>
    <x v="33"/>
    <s v="Övriga tjänster"/>
    <s v="2017"/>
    <x v="37"/>
    <n v="8.4853752661782096"/>
    <n v="8.2892257779939804"/>
    <n v="2.2912906970376699"/>
    <n v="0.29234083609066602"/>
    <n v="0.50908550688286902"/>
    <n v="30.587149409507401"/>
    <n v="0.118071577693244"/>
    <n v="0.80100606135612396"/>
    <n v="6.9458079515166897"/>
    <n v="50.197456370553702"/>
    <n v="9.6172245452299094"/>
    <n v="2.9510863716314599"/>
    <n v="17.500216368526601"/>
    <n v="104.424772427487"/>
    <n v="0"/>
    <n v="0"/>
    <n v="22.5461842289751"/>
    <n v="113.1221721558"/>
  </r>
  <r>
    <s v="30"/>
    <x v="33"/>
    <s v="Övriga tjänster"/>
    <s v="2017"/>
    <x v="38"/>
    <n v="8.6133232539437898"/>
    <n v="8.4208154132926598"/>
    <n v="2.0240117800438302"/>
    <n v="0.27980846653549801"/>
    <n v="0.49763659256186799"/>
    <n v="30.365019689521201"/>
    <n v="7.8762245105812506E-2"/>
    <n v="0.819003303898863"/>
    <n v="7.0196953874558998"/>
    <n v="50.767868252910503"/>
    <n v="9.4369078670315396"/>
    <n v="2.80683416959678"/>
    <n v="17.282054570402401"/>
    <n v="104.424772427487"/>
    <n v="0"/>
    <n v="0"/>
    <n v="23.305829098937298"/>
    <n v="114.733865104161"/>
  </r>
  <r>
    <s v="30"/>
    <x v="33"/>
    <s v="Övriga tjänster"/>
    <s v="2017"/>
    <x v="39"/>
    <n v="8.0995321662382693"/>
    <n v="7.8994476559905804"/>
    <n v="3.0702539979841998"/>
    <n v="0.30746246130455102"/>
    <n v="0.50650662766027799"/>
    <n v="30.1568413751294"/>
    <n v="0.19629585058968901"/>
    <n v="0.73928529119449204"/>
    <n v="6.6226854346016397"/>
    <n v="47.656422364087298"/>
    <n v="9.6829110404490795"/>
    <n v="3.1313405908793701"/>
    <n v="17.421761431375099"/>
    <n v="104.424772427487"/>
    <n v="0"/>
    <n v="0"/>
    <n v="25.5518659280892"/>
    <n v="107.041869868636"/>
  </r>
  <r>
    <s v="30"/>
    <x v="33"/>
    <s v="Övriga tjänster"/>
    <s v="2018"/>
    <x v="40"/>
    <n v="7.19642748689611"/>
    <n v="7.0189892183135401"/>
    <n v="2.9739018680660898"/>
    <n v="0.29883964912948202"/>
    <n v="0.48685326643706101"/>
    <n v="25.747833957870199"/>
    <n v="0.237155663953768"/>
    <n v="0.67436986367713803"/>
    <n v="6.0029105684741904"/>
    <n v="44.623558031651697"/>
    <n v="8.8224976787693201"/>
    <n v="2.92267435065299"/>
    <n v="15.7900269039104"/>
    <n v="84.613870103013994"/>
    <n v="0"/>
    <n v="0"/>
    <n v="20.793793611580501"/>
    <n v="94.689053963139898"/>
  </r>
  <r>
    <s v="30"/>
    <x v="33"/>
    <s v="Övriga tjänster"/>
    <s v="2018"/>
    <x v="41"/>
    <n v="8.1659755854374492"/>
    <n v="7.9882054033861998"/>
    <n v="2.4822833398843098"/>
    <n v="0.29887558424490901"/>
    <n v="0.49836721869064399"/>
    <n v="28.4679185873348"/>
    <n v="0.122068741007395"/>
    <n v="0.75868658952779"/>
    <n v="6.6907181755808596"/>
    <n v="48.610328614727003"/>
    <n v="9.5259132813049003"/>
    <n v="2.8776978411433398"/>
    <n v="17.392599011485402"/>
    <n v="84.613870103013994"/>
    <n v="0"/>
    <n v="0"/>
    <n v="25.416112151659899"/>
    <n v="109.006657192254"/>
  </r>
  <r>
    <s v="30"/>
    <x v="33"/>
    <s v="Övriga tjänster"/>
    <s v="2018"/>
    <x v="42"/>
    <n v="8.4296526965611793"/>
    <n v="8.2546559039515692"/>
    <n v="2.0358094275018201"/>
    <n v="0.28824282053096101"/>
    <n v="0.49994910949639498"/>
    <n v="28.460804991691202"/>
    <n v="8.2519344418506599E-2"/>
    <n v="0.79952110459787595"/>
    <n v="6.8922557727359104"/>
    <n v="50.547299810378398"/>
    <n v="9.3930676847040999"/>
    <n v="2.7512376075014302"/>
    <n v="17.256887952970398"/>
    <n v="84.613870103013994"/>
    <n v="0"/>
    <n v="0"/>
    <n v="23.551163176498001"/>
    <n v="112.498820223862"/>
  </r>
  <r>
    <s v="30"/>
    <x v="33"/>
    <s v="Övriga tjänster"/>
    <s v="2018"/>
    <x v="43"/>
    <n v="7.7882075747154804"/>
    <n v="7.6076064406709403"/>
    <n v="2.9608985794856899"/>
    <n v="0.30893852252199699"/>
    <n v="0.50423412404281298"/>
    <n v="27.689888862153801"/>
    <n v="0.199275251147817"/>
    <n v="0.72207812871156896"/>
    <n v="6.4355743336521396"/>
    <n v="47.208541414709003"/>
    <n v="9.4089470025183601"/>
    <n v="3.0046210138460498"/>
    <n v="16.978447040403999"/>
    <n v="84.613870103013994"/>
    <n v="0"/>
    <n v="0"/>
    <n v="24.505293611825302"/>
    <n v="103.070068438679"/>
  </r>
  <r>
    <s v="30"/>
    <x v="33"/>
    <s v="Övriga tjänster"/>
    <s v="2019"/>
    <x v="44"/>
    <n v="6.6670264166174604"/>
    <n v="6.5259039848335201"/>
    <n v="2.0920139261303401"/>
    <n v="0.25299776062871798"/>
    <n v="0.40185479038102301"/>
    <n v="21.237607049705002"/>
    <n v="0.14453685623628701"/>
    <n v="0.58905509912182497"/>
    <n v="5.5145376900394103"/>
    <n v="40.281772727459597"/>
    <n v="7.4082840353886503"/>
    <n v="2.3949720201953602"/>
    <n v="13.3322154446267"/>
    <n v="62.826091086668299"/>
    <n v="0"/>
    <n v="0"/>
    <n v="17.726669500976801"/>
    <n v="88.716770157418196"/>
  </r>
  <r>
    <s v="30"/>
    <x v="33"/>
    <s v="Övriga tjänster"/>
    <s v="2019"/>
    <x v="45"/>
    <n v="7.60007168600852"/>
    <n v="7.4550884041121197"/>
    <n v="1.9238737689425101"/>
    <n v="0.26467801878290198"/>
    <n v="0.42919699400949801"/>
    <n v="23.684960534586999"/>
    <n v="7.6684184313081799E-2"/>
    <n v="0.67338873917515996"/>
    <n v="6.2372322554975197"/>
    <n v="45.201356403550001"/>
    <n v="8.1283640426297108"/>
    <n v="2.47276526319621"/>
    <n v="14.819690791831"/>
    <n v="62.826091086668299"/>
    <n v="0"/>
    <n v="0"/>
    <n v="21.6868288649768"/>
    <n v="102.183252136639"/>
  </r>
  <r>
    <s v="30"/>
    <x v="33"/>
    <s v="Övriga tjänster"/>
    <s v="2019"/>
    <x v="46"/>
    <n v="7.85069573683207"/>
    <n v="7.7069113353251799"/>
    <n v="1.6362449779036901"/>
    <n v="0.25929718433990301"/>
    <n v="0.43730559179106898"/>
    <n v="23.751563457027999"/>
    <n v="5.3182214562706998E-2"/>
    <n v="0.713257919205738"/>
    <n v="6.4492610389451697"/>
    <n v="47.478319689643001"/>
    <n v="8.0566128704669406"/>
    <n v="2.4044881456165101"/>
    <n v="14.7464039122477"/>
    <n v="62.826091086668299"/>
    <n v="0"/>
    <n v="0"/>
    <n v="20.0810198015655"/>
    <n v="105.54281466074001"/>
  </r>
  <r>
    <s v="30"/>
    <x v="33"/>
    <s v="Övriga tjänster"/>
    <s v="2019"/>
    <x v="47"/>
    <n v="7.2273373559665801"/>
    <n v="7.0821220877500197"/>
    <n v="2.16559918846324"/>
    <n v="0.26619812240568602"/>
    <n v="0.42309552472807499"/>
    <n v="22.918545131798201"/>
    <n v="0.12228326826737999"/>
    <n v="0.63484141676754802"/>
    <n v="5.9486479953385096"/>
    <n v="43.1191559612476"/>
    <n v="7.9527000290799803"/>
    <n v="2.5081410185069299"/>
    <n v="14.3896092346335"/>
    <n v="62.826091086668299"/>
    <n v="0"/>
    <n v="0"/>
    <n v="20.878943805145401"/>
    <n v="96.574570635531998"/>
  </r>
  <r>
    <s v="30"/>
    <x v="33"/>
    <s v="Övriga tjänster"/>
    <s v="2020"/>
    <x v="48"/>
    <n v="6.5141256172084701"/>
    <n v="6.3832362699331302"/>
    <n v="2.2796164497226798"/>
    <n v="0.25268063908034599"/>
    <n v="0.39825195234358501"/>
    <n v="19.788379098387299"/>
    <n v="0.138672028387749"/>
    <n v="0.56807282543436399"/>
    <n v="5.5718128762043904"/>
    <n v="40.518896730214699"/>
    <n v="7.2944884057692896"/>
    <n v="2.3299852288571699"/>
    <n v="13.1636696233771"/>
    <n v="52.777923253427801"/>
    <n v="0"/>
    <n v="0"/>
    <n v="20.488819963100099"/>
    <n v="86.791228824336301"/>
  </r>
  <r>
    <s v="30"/>
    <x v="33"/>
    <s v="Övriga tjänster"/>
    <s v="2020"/>
    <x v="49"/>
    <n v="6.6405759766534098"/>
    <n v="6.51469070113155"/>
    <n v="1.8172040515772001"/>
    <n v="0.23551454330746199"/>
    <n v="0.38199993899875601"/>
    <n v="19.5315250436688"/>
    <n v="7.3999760934377407E-2"/>
    <n v="0.58447803987803404"/>
    <n v="5.6417137198234002"/>
    <n v="41.067694472230002"/>
    <n v="7.0800265107774196"/>
    <n v="2.1385155512757499"/>
    <n v="12.928739163147201"/>
    <n v="52.777923253427801"/>
    <n v="0"/>
    <n v="0"/>
    <n v="20.294436778424298"/>
    <n v="89.181075881330102"/>
  </r>
  <r>
    <s v="30"/>
    <x v="33"/>
    <s v="Övriga tjänster"/>
    <s v="2020"/>
    <x v="50"/>
    <n v="7.3087283358869897"/>
    <n v="7.18009544778623"/>
    <n v="1.6359021334794099"/>
    <n v="0.242614398392868"/>
    <n v="0.41293390261544299"/>
    <n v="20.681332968217699"/>
    <n v="5.5237720853727801E-2"/>
    <n v="0.66295834446027002"/>
    <n v="6.2185630573950101"/>
    <n v="46.222680582395"/>
    <n v="7.3891694823751104"/>
    <n v="2.18116252144846"/>
    <n v="13.5561293388383"/>
    <n v="52.777923253427801"/>
    <n v="0"/>
    <n v="0"/>
    <n v="20.125135624147401"/>
    <n v="98.279966100129897"/>
  </r>
  <r>
    <s v="30"/>
    <x v="33"/>
    <s v="Övriga tjänster"/>
    <s v="2020"/>
    <x v="51"/>
    <n v="6.7522678065038102"/>
    <n v="6.6187433646626603"/>
    <n v="1.8179162822925301"/>
    <n v="0.26303167026966801"/>
    <n v="0.39439735593826702"/>
    <n v="20.997140672564999"/>
    <n v="0.117476934724214"/>
    <n v="0.56015206891326297"/>
    <n v="5.7020153612686304"/>
    <n v="40.013197004771499"/>
    <n v="7.7683083948437304"/>
    <n v="2.4180328902405801"/>
    <n v="14.096832466293201"/>
    <n v="52.777923253427801"/>
    <n v="0"/>
    <n v="0"/>
    <n v="16.222596104530702"/>
    <n v="90.190593818383206"/>
  </r>
  <r>
    <s v="30"/>
    <x v="33"/>
    <s v="Övriga tjänster"/>
    <s v="2021"/>
    <x v="52"/>
    <n v="6.0259615942607896"/>
    <n v="5.9120064048244201"/>
    <n v="2.0562393152041598"/>
    <n v="0.23115825818862001"/>
    <n v="0.356356834386586"/>
    <n v="16.995888854259999"/>
    <n v="0.13763790823819"/>
    <n v="0.520633382527804"/>
    <n v="5.1826924635558704"/>
    <n v="37.2431998765176"/>
    <n v="6.6479661918034996"/>
    <n v="2.11357518815496"/>
    <n v="12.004626881168701"/>
    <n v="42.7202596535599"/>
    <n v="0"/>
    <n v="0"/>
    <n v="17.471403850704402"/>
    <n v="80.268090547422602"/>
  </r>
  <r>
    <s v="30"/>
    <x v="33"/>
    <s v="Övriga tjänster"/>
    <s v="2021"/>
    <x v="53"/>
    <n v="7.0563740863932498"/>
    <n v="6.9379641394658904"/>
    <n v="1.62852487318164"/>
    <n v="0.244686850957474"/>
    <n v="0.387416848931046"/>
    <n v="19.254424510821401"/>
    <n v="7.51288214116487E-2"/>
    <n v="0.61295609704516596"/>
    <n v="6.0075995390890604"/>
    <n v="43.008173734059802"/>
    <n v="7.3994213605072803"/>
    <n v="2.1946347611471899"/>
    <n v="13.556604140602801"/>
    <n v="42.7202596535599"/>
    <n v="0"/>
    <n v="0"/>
    <n v="17.754799404254801"/>
    <n v="95.063207945944598"/>
  </r>
  <r>
    <s v="30"/>
    <x v="33"/>
    <s v="Övriga tjänster"/>
    <s v="2021"/>
    <x v="54"/>
    <n v="7.35820262689976"/>
    <n v="7.24222542130068"/>
    <n v="1.66624583803285"/>
    <n v="0.23419439136746001"/>
    <n v="0.39983686546941599"/>
    <n v="18.943032895827798"/>
    <n v="5.5642582486796703E-2"/>
    <n v="0.67031864487396098"/>
    <n v="6.2637415753365104"/>
    <n v="46.543260576848198"/>
    <n v="7.1353673232700396"/>
    <n v="2.0750825578107901"/>
    <n v="13.1239841693146"/>
    <n v="42.7202596535599"/>
    <n v="0"/>
    <n v="0"/>
    <n v="20.622919290629302"/>
    <n v="99.158455489628295"/>
  </r>
  <r>
    <s v="30"/>
    <x v="33"/>
    <s v="Övriga tjänster"/>
    <s v="2021"/>
    <x v="55"/>
    <n v="6.6004622322303996"/>
    <n v="6.4831174528287399"/>
    <n v="2.12610609977922"/>
    <n v="0.2415608673346"/>
    <n v="0.37896035372956899"/>
    <n v="18.256654228792101"/>
    <n v="0.117497883101541"/>
    <n v="0.57500496675155599"/>
    <n v="5.6568301815234801"/>
    <n v="40.7899496425701"/>
    <n v="7.0784361133723497"/>
    <n v="2.1910377942635799"/>
    <n v="12.855361378367199"/>
    <n v="42.7202596535599"/>
    <n v="0"/>
    <n v="0"/>
    <n v="20.555306584684601"/>
    <n v="88.331672070944407"/>
  </r>
  <r>
    <s v="30"/>
    <x v="33"/>
    <s v="Övriga tjänster"/>
    <s v="2022"/>
    <x v="56"/>
    <n v="5.7093805816904002"/>
    <n v="5.6057760636651999"/>
    <n v="1.6480477981083099"/>
    <n v="0.20218915917462299"/>
    <n v="0.31570929963352901"/>
    <n v="15.632132450700899"/>
    <n v="4.7246955016903402E-2"/>
    <n v="0.50050215897714201"/>
    <n v="4.8901374101109596"/>
    <n v="35.124158079828398"/>
    <n v="6.0140510595494101"/>
    <n v="1.7849819566932601"/>
    <n v="11.0169047630456"/>
    <n v="42.7202596535599"/>
    <n v="0"/>
    <n v="0"/>
    <n v="19.122615569484498"/>
    <n v="77.440753049631695"/>
  </r>
  <r>
    <s v="30"/>
    <x v="33"/>
    <s v="Övriga tjänster"/>
    <s v="2022"/>
    <x v="57"/>
    <n v="6.1358923881064502"/>
    <n v="6.0335930033218803"/>
    <n v="1.7351595312751"/>
    <n v="0.194936628006007"/>
    <n v="0.33773742531381901"/>
    <n v="15.740761186944001"/>
    <n v="3.0683939267027501E-2"/>
    <n v="0.57096009973478801"/>
    <n v="5.2686912887927004"/>
    <n v="39.492884265415199"/>
    <n v="5.91057265289367"/>
    <n v="1.7123914528581501"/>
    <n v="10.8792882513869"/>
    <n v="42.7202596535599"/>
    <n v="0"/>
    <n v="0"/>
    <n v="22.458360563818498"/>
    <n v="83.460711879752793"/>
  </r>
  <r>
    <s v="30"/>
    <x v="33"/>
    <s v="Övriga tjänster"/>
    <s v="2022"/>
    <x v="58"/>
    <n v="6.3524834740590004"/>
    <n v="6.2503561355995796"/>
    <n v="1.70636948636787"/>
    <n v="0.19319508320516601"/>
    <n v="0.34807539128047799"/>
    <n v="15.8661309362286"/>
    <n v="2.56873919981443E-2"/>
    <n v="0.60332723707951696"/>
    <n v="5.4592123256143896"/>
    <n v="41.579561254499801"/>
    <n v="5.8969566348495199"/>
    <n v="1.69246484835912"/>
    <n v="10.874060727323499"/>
    <n v="42.7202596535599"/>
    <n v="0"/>
    <n v="0"/>
    <n v="22.857223014213599"/>
    <n v="86.452521955129498"/>
  </r>
  <r>
    <s v="30"/>
    <x v="33"/>
    <s v="Övriga tjänster"/>
    <s v="2022"/>
    <x v="59"/>
    <n v="6.0384863300607803"/>
    <n v="5.9337118158986"/>
    <n v="1.71559888800572"/>
    <n v="0.20461823592883699"/>
    <n v="0.334505399529964"/>
    <n v="16.085384347186"/>
    <n v="4.2243927318957902E-2"/>
    <n v="0.54448033010056396"/>
    <n v="5.1797897585614798"/>
    <n v="37.938390273571201"/>
    <n v="6.1265823270145399"/>
    <n v="1.8025160111140299"/>
    <n v="11.242739370641299"/>
    <n v="42.7202596535599"/>
    <n v="0"/>
    <n v="0"/>
    <n v="20.779232380924999"/>
    <n v="82.012634265190698"/>
  </r>
  <r>
    <s v="30"/>
    <x v="33"/>
    <s v="Övriga tjänster"/>
    <s v="2023"/>
    <x v="60"/>
    <n v="5.7663796932515501"/>
    <n v="5.6634725783639901"/>
    <n v="1.7721317320533501"/>
    <n v="0.19896724546158001"/>
    <n v="0.32129515664427599"/>
    <n v="15.421553129240801"/>
    <n v="4.7465509248502701E-2"/>
    <n v="0.51900384663070298"/>
    <n v="4.9557559495542298"/>
    <n v="36.329081816420697"/>
    <n v="5.8907928847631599"/>
    <n v="1.7519697137605399"/>
    <n v="10.7867823110013"/>
    <n v="42.7202596535599"/>
    <n v="0"/>
    <n v="0"/>
    <n v="20.8430322674031"/>
    <n v="78.244476539471904"/>
  </r>
  <r>
    <s v="31"/>
    <x v="34"/>
    <s v="Övriga tjänster"/>
    <s v="2008"/>
    <x v="0"/>
    <n v="34.944346983090497"/>
    <n v="34.187559992869701"/>
    <n v="1.3567439782509001"/>
    <n v="0.82668457026464004"/>
    <n v="2.6074215926998199"/>
    <n v="166.768427705524"/>
    <n v="0.20148220613044199"/>
    <n v="4.4459244038573802"/>
    <n v="47.184832195282603"/>
    <n v="229.814653577504"/>
    <n v="25.000594681253101"/>
    <n v="12.167517497559899"/>
    <n v="40.105027012332698"/>
    <n v="464.707774505033"/>
    <n v="0"/>
    <n v="0"/>
    <n v="19.097672896904999"/>
    <n v="445.595851776627"/>
  </r>
  <r>
    <s v="31"/>
    <x v="34"/>
    <s v="Övriga tjänster"/>
    <s v="2008"/>
    <x v="1"/>
    <n v="38.487360963611899"/>
    <n v="37.699933924282298"/>
    <n v="2.2462618727018202"/>
    <n v="0.91757389944610801"/>
    <n v="2.8415064811209301"/>
    <n v="184.86684339692701"/>
    <n v="0.185321786457225"/>
    <n v="5.1001772683703797"/>
    <n v="53.237536239753403"/>
    <n v="261.41739632559802"/>
    <n v="27.6430894844843"/>
    <n v="13.4523210175381"/>
    <n v="44.345511446392798"/>
    <n v="464.707774505033"/>
    <n v="0"/>
    <n v="0"/>
    <n v="31.1136482017736"/>
    <n v="499.277595997839"/>
  </r>
  <r>
    <s v="31"/>
    <x v="34"/>
    <s v="Övriga tjänster"/>
    <s v="2008"/>
    <x v="2"/>
    <n v="37.872501923075902"/>
    <n v="37.090210906966398"/>
    <n v="2.42849934738895"/>
    <n v="0.89471314279119196"/>
    <n v="2.8744378130274302"/>
    <n v="179.057236888397"/>
    <n v="0.186725082510136"/>
    <n v="5.2709616541642097"/>
    <n v="53.2537853091535"/>
    <n v="265.83676311566097"/>
    <n v="26.542378051212101"/>
    <n v="12.926900353427801"/>
    <n v="42.567682268732099"/>
    <n v="464.707774505033"/>
    <n v="0"/>
    <n v="0"/>
    <n v="33.672872366268003"/>
    <n v="492.64134596346298"/>
  </r>
  <r>
    <s v="31"/>
    <x v="34"/>
    <s v="Övriga tjänster"/>
    <s v="2008"/>
    <x v="3"/>
    <n v="36.908357278921699"/>
    <n v="36.133132742531799"/>
    <n v="2.15645337411866"/>
    <n v="0.88909073705216402"/>
    <n v="2.6752755916419502"/>
    <n v="179.79488087773001"/>
    <n v="0.208650620149712"/>
    <n v="4.6359038788676399"/>
    <n v="50.036065018311099"/>
    <n v="241.30066658410399"/>
    <n v="27.1284161155438"/>
    <n v="13.195936983618401"/>
    <n v="43.526838862579098"/>
    <n v="464.707774505033"/>
    <n v="0"/>
    <n v="0"/>
    <n v="29.84729042216"/>
    <n v="476.30531375530501"/>
  </r>
  <r>
    <s v="31"/>
    <x v="34"/>
    <s v="Övriga tjänster"/>
    <s v="2009"/>
    <x v="4"/>
    <n v="34.679892056869498"/>
    <n v="33.915261991614798"/>
    <n v="0.89651394400607698"/>
    <n v="0.83207987977131403"/>
    <n v="2.2585652036938102"/>
    <n v="158.43078433074501"/>
    <n v="0.25390415586690901"/>
    <n v="4.0003745459231199"/>
    <n v="44.049142683723197"/>
    <n v="212.6196919361"/>
    <n v="24.977962693233501"/>
    <n v="11.9377140472423"/>
    <n v="40.326610952795697"/>
    <n v="480.889071411879"/>
    <n v="0"/>
    <n v="0"/>
    <n v="12.1178561068196"/>
    <n v="450.30579266907301"/>
  </r>
  <r>
    <s v="31"/>
    <x v="34"/>
    <s v="Övriga tjänster"/>
    <s v="2009"/>
    <x v="5"/>
    <n v="38.121058513392697"/>
    <n v="37.3281722449913"/>
    <n v="1.0735783561085801"/>
    <n v="0.90791485640492198"/>
    <n v="2.5499914300778999"/>
    <n v="172.32031059069101"/>
    <n v="0.19592043291106201"/>
    <n v="4.7060608938905304"/>
    <n v="49.891068264588"/>
    <n v="245.75552284084301"/>
    <n v="26.913511789965401"/>
    <n v="12.866449819629601"/>
    <n v="43.4471938701586"/>
    <n v="480.889071411879"/>
    <n v="0"/>
    <n v="0"/>
    <n v="14.4712086615956"/>
    <n v="502.11205074109"/>
  </r>
  <r>
    <s v="31"/>
    <x v="34"/>
    <s v="Övriga tjänster"/>
    <s v="2009"/>
    <x v="6"/>
    <n v="38.555744021775403"/>
    <n v="37.759536111467199"/>
    <n v="1.0064487551061201"/>
    <n v="0.91258209912931998"/>
    <n v="2.6244493795380901"/>
    <n v="172.72929397585401"/>
    <n v="0.197485375915325"/>
    <n v="4.88215857297567"/>
    <n v="50.900275369703202"/>
    <n v="252.93224012013101"/>
    <n v="26.850145654286099"/>
    <n v="12.841378293224601"/>
    <n v="43.338751058908002"/>
    <n v="480.889071411879"/>
    <n v="0"/>
    <n v="0"/>
    <n v="13.600803246140799"/>
    <n v="508.71315083184902"/>
  </r>
  <r>
    <s v="31"/>
    <x v="34"/>
    <s v="Övriga tjänster"/>
    <s v="2009"/>
    <x v="7"/>
    <n v="37.2941740882424"/>
    <n v="36.5073576021882"/>
    <n v="1.0056904739359001"/>
    <n v="0.90335128256082897"/>
    <n v="2.3764044558436099"/>
    <n v="172.70852488742901"/>
    <n v="0.25367917679730601"/>
    <n v="4.17364110406709"/>
    <n v="46.974454818319998"/>
    <n v="224.11148432455499"/>
    <n v="27.375449089385601"/>
    <n v="13.0756046486537"/>
    <n v="44.2066718392255"/>
    <n v="480.889071411879"/>
    <n v="0"/>
    <n v="0"/>
    <n v="13.636517193491899"/>
    <n v="484.741242357239"/>
  </r>
  <r>
    <s v="31"/>
    <x v="34"/>
    <s v="Övriga tjänster"/>
    <s v="2010"/>
    <x v="8"/>
    <n v="35.578234475250603"/>
    <n v="34.856311141994198"/>
    <n v="4.3775084429094697"/>
    <n v="0.84991818687985299"/>
    <n v="2.1088749860459002"/>
    <n v="155.64044352589099"/>
    <n v="0.289943920506675"/>
    <n v="4.2623144677929901"/>
    <n v="42.243482965239401"/>
    <n v="204.37488686874701"/>
    <n v="23.820953390417799"/>
    <n v="11.6392150837047"/>
    <n v="38.1282835361284"/>
    <n v="437.64651412394102"/>
    <n v="0"/>
    <n v="0"/>
    <n v="61.294446889825402"/>
    <n v="450.04745600466299"/>
  </r>
  <r>
    <s v="31"/>
    <x v="34"/>
    <s v="Övriga tjänster"/>
    <s v="2010"/>
    <x v="9"/>
    <n v="37.944946301877401"/>
    <n v="37.197427299449998"/>
    <n v="5.8298014041286601"/>
    <n v="0.91374048903879701"/>
    <n v="2.4189735252917801"/>
    <n v="167.12308625195701"/>
    <n v="0.16601167432588701"/>
    <n v="5.1300380040429499"/>
    <n v="47.832922223935597"/>
    <n v="236.813435963296"/>
    <n v="25.359355595166399"/>
    <n v="12.392018715476601"/>
    <n v="40.590090600199403"/>
    <n v="437.64651412394102"/>
    <n v="0"/>
    <n v="0"/>
    <n v="81.746015627852501"/>
    <n v="493.69101110443597"/>
  </r>
  <r>
    <s v="31"/>
    <x v="34"/>
    <s v="Övriga tjänster"/>
    <s v="2010"/>
    <x v="10"/>
    <n v="38.7286178742918"/>
    <n v="37.974344434492899"/>
    <n v="5.9071152436338696"/>
    <n v="0.92774681437583195"/>
    <n v="2.5276435666197798"/>
    <n v="169.12856960277799"/>
    <n v="0.177673842997809"/>
    <n v="5.3803553001995397"/>
    <n v="49.446582272379999"/>
    <n v="247.15821474133401"/>
    <n v="25.532379847266899"/>
    <n v="12.4823743646884"/>
    <n v="40.860201943607699"/>
    <n v="437.64651412394102"/>
    <n v="0"/>
    <n v="0"/>
    <n v="82.823920440353106"/>
    <n v="506.251864829"/>
  </r>
  <r>
    <s v="31"/>
    <x v="34"/>
    <s v="Övriga tjänster"/>
    <s v="2010"/>
    <x v="11"/>
    <n v="38.988253944631097"/>
    <n v="38.234811917713699"/>
    <n v="5.0374129342017202"/>
    <n v="0.95322824541448903"/>
    <n v="2.2567867056651201"/>
    <n v="175.108287311829"/>
    <n v="0.28724321941063602"/>
    <n v="4.5486203787714903"/>
    <n v="46.2231828086137"/>
    <n v="220.20382081044099"/>
    <n v="27.035619381599499"/>
    <n v="13.1993004299269"/>
    <n v="43.286475493450702"/>
    <n v="437.64651412394102"/>
    <n v="0"/>
    <n v="0"/>
    <n v="70.600413699725806"/>
    <n v="498.74731918510003"/>
  </r>
  <r>
    <s v="31"/>
    <x v="34"/>
    <s v="Övriga tjänster"/>
    <s v="2011"/>
    <x v="12"/>
    <n v="37.213369822105399"/>
    <n v="36.449118363904901"/>
    <n v="1.23806604139135"/>
    <n v="0.89704123218402398"/>
    <n v="2.1210357374609501"/>
    <n v="157.95326565318899"/>
    <n v="0.15347028742982599"/>
    <n v="3.45328372807489"/>
    <n v="39.645577291162802"/>
    <n v="189.623361913536"/>
    <n v="28.672176060387599"/>
    <n v="12.5628765361059"/>
    <n v="47.752836032410798"/>
    <n v="467.14653102287701"/>
    <n v="0"/>
    <n v="0"/>
    <n v="16.927913960231301"/>
    <n v="482.85353831043801"/>
  </r>
  <r>
    <s v="31"/>
    <x v="34"/>
    <s v="Övriga tjänster"/>
    <s v="2011"/>
    <x v="13"/>
    <n v="40.590519723997602"/>
    <n v="39.801269967380001"/>
    <n v="1.3890179586976601"/>
    <n v="0.96936604439523499"/>
    <n v="2.3293294224974401"/>
    <n v="170.642606647854"/>
    <n v="0.13501673496484801"/>
    <n v="4.0486931695877697"/>
    <n v="44.650695387942299"/>
    <n v="217.72289898748701"/>
    <n v="30.7795516712678"/>
    <n v="13.492194782074501"/>
    <n v="51.255553532229001"/>
    <n v="467.14653102287701"/>
    <n v="0"/>
    <n v="0"/>
    <n v="18.9544734847405"/>
    <n v="534.99208253590302"/>
  </r>
  <r>
    <s v="31"/>
    <x v="34"/>
    <s v="Övriga tjänster"/>
    <s v="2011"/>
    <x v="14"/>
    <n v="40.754637503029002"/>
    <n v="39.964141079078203"/>
    <n v="1.47984063489748"/>
    <n v="0.97133771817255399"/>
    <n v="2.3551927718631198"/>
    <n v="170.75124227999501"/>
    <n v="0.14050665964225401"/>
    <n v="4.1298327854560899"/>
    <n v="45.121524210296499"/>
    <n v="220.99093079144001"/>
    <n v="30.750922767120599"/>
    <n v="13.482569106997399"/>
    <n v="51.204414267593798"/>
    <n v="467.14653102287701"/>
    <n v="0"/>
    <n v="0"/>
    <n v="20.161149225292501"/>
    <n v="538.59194539223301"/>
  </r>
  <r>
    <s v="31"/>
    <x v="34"/>
    <s v="Övriga tjänster"/>
    <s v="2011"/>
    <x v="15"/>
    <n v="38.894362189749998"/>
    <n v="38.114263850585999"/>
    <n v="1.48897220145214"/>
    <n v="0.95586655550685895"/>
    <n v="2.1302561047042401"/>
    <n v="168.52180175888401"/>
    <n v="0.14722446079084001"/>
    <n v="3.53503817013473"/>
    <n v="41.511409355225197"/>
    <n v="196.44197841081601"/>
    <n v="30.7644613296731"/>
    <n v="13.4722832367235"/>
    <n v="51.246185805976999"/>
    <n v="467.14653102287701"/>
    <n v="0"/>
    <n v="0"/>
    <n v="20.333124361764899"/>
    <n v="510.38585362309902"/>
  </r>
  <r>
    <s v="31"/>
    <x v="34"/>
    <s v="Övriga tjänster"/>
    <s v="2012"/>
    <x v="16"/>
    <n v="36.337714645121999"/>
    <n v="35.5865175447044"/>
    <n v="1.32119371393004"/>
    <n v="0.96263178766991897"/>
    <n v="1.6086200189047"/>
    <n v="157.97759226251799"/>
    <n v="0.146379560782954"/>
    <n v="3.3885746432972499"/>
    <n v="33.216026089675999"/>
    <n v="166.191573909167"/>
    <n v="26.743616858058601"/>
    <n v="11.9839740881159"/>
    <n v="44.112816195381697"/>
    <n v="451.05831615563301"/>
    <n v="0"/>
    <n v="0"/>
    <n v="18.3224709071985"/>
    <n v="475.60867247263701"/>
  </r>
  <r>
    <s v="31"/>
    <x v="34"/>
    <s v="Övriga tjänster"/>
    <s v="2012"/>
    <x v="17"/>
    <n v="38.209113002882297"/>
    <n v="37.444295105774998"/>
    <n v="1.9346062022221899"/>
    <n v="0.99890972540314904"/>
    <n v="1.75173227570528"/>
    <n v="163.595599007635"/>
    <n v="0.12723563447292399"/>
    <n v="3.8188399775012298"/>
    <n v="35.626046432982001"/>
    <n v="182.62296945352401"/>
    <n v="27.491429037722899"/>
    <n v="12.3265850779314"/>
    <n v="45.337462286028099"/>
    <n v="451.05831615563301"/>
    <n v="0"/>
    <n v="0"/>
    <n v="26.605050052741799"/>
    <n v="504.30077498941603"/>
  </r>
  <r>
    <s v="31"/>
    <x v="34"/>
    <s v="Övriga tjänster"/>
    <s v="2012"/>
    <x v="18"/>
    <n v="38.614962438055102"/>
    <n v="37.848165335314803"/>
    <n v="2.24011159182229"/>
    <n v="1.00095303236032"/>
    <n v="1.8030797503257301"/>
    <n v="163.65269873209601"/>
    <n v="0.14227750375609199"/>
    <n v="3.9717160762132302"/>
    <n v="36.2357773695052"/>
    <n v="187.82141060089799"/>
    <n v="27.392353454443999"/>
    <n v="12.2878315145929"/>
    <n v="45.167395466919899"/>
    <n v="451.05831615563301"/>
    <n v="0"/>
    <n v="0"/>
    <n v="30.735496704010501"/>
    <n v="509.99708281154398"/>
  </r>
  <r>
    <s v="31"/>
    <x v="34"/>
    <s v="Övriga tjänster"/>
    <s v="2012"/>
    <x v="19"/>
    <n v="37.586725972842302"/>
    <n v="36.823732622902398"/>
    <n v="2.2982739913087"/>
    <n v="1.0036692274667101"/>
    <n v="1.6415245894863699"/>
    <n v="164.78703862816101"/>
    <n v="0.158533826500761"/>
    <n v="3.42860035272474"/>
    <n v="34.251236371033102"/>
    <n v="169.86873315600599"/>
    <n v="27.972188776593299"/>
    <n v="12.5312076747582"/>
    <n v="46.143192189973703"/>
    <n v="451.05831615563301"/>
    <n v="0"/>
    <n v="0"/>
    <n v="31.563680464294499"/>
    <n v="492.14211277361602"/>
  </r>
  <r>
    <s v="31"/>
    <x v="34"/>
    <s v="Övriga tjänster"/>
    <s v="2013"/>
    <x v="20"/>
    <n v="34.747226345294997"/>
    <n v="34.020976295787101"/>
    <n v="2.17264012451477"/>
    <n v="0.96459082528712103"/>
    <n v="1.4577127567439401"/>
    <n v="152.613640385444"/>
    <n v="0.123646568932375"/>
    <n v="3.0088908007703701"/>
    <n v="30.586156591509798"/>
    <n v="155.27641196756201"/>
    <n v="28.769233637977202"/>
    <n v="12.0381631239038"/>
    <n v="48.622321049126903"/>
    <n v="429.81752361790097"/>
    <n v="0"/>
    <n v="0"/>
    <n v="30.091826844321801"/>
    <n v="457.159051946315"/>
  </r>
  <r>
    <s v="31"/>
    <x v="34"/>
    <s v="Övriga tjänster"/>
    <s v="2013"/>
    <x v="21"/>
    <n v="38.124187292048099"/>
    <n v="37.370229122720701"/>
    <n v="2.59903540657101"/>
    <n v="1.0476985354777999"/>
    <n v="1.6607333502831301"/>
    <n v="165.58090966481001"/>
    <n v="0.106497219162569"/>
    <n v="3.5136364717860098"/>
    <n v="34.200412822940898"/>
    <n v="177.239313664505"/>
    <n v="31.039715944523198"/>
    <n v="12.9940834090118"/>
    <n v="52.452654703487802"/>
    <n v="429.81752361790097"/>
    <n v="0"/>
    <n v="0"/>
    <n v="35.930057167752302"/>
    <n v="506.23760565588998"/>
  </r>
  <r>
    <s v="31"/>
    <x v="34"/>
    <s v="Övriga tjänster"/>
    <s v="2013"/>
    <x v="22"/>
    <n v="38.611903348807303"/>
    <n v="37.855548779956401"/>
    <n v="2.8235806788882298"/>
    <n v="1.05092978542018"/>
    <n v="1.7157375748809101"/>
    <n v="165.94182846809599"/>
    <n v="0.111831315487413"/>
    <n v="3.67760982119243"/>
    <n v="34.903692307725699"/>
    <n v="183.09232906420999"/>
    <n v="30.9881418235429"/>
    <n v="12.977962861045601"/>
    <n v="52.3590064162698"/>
    <n v="429.81752361790097"/>
    <n v="0"/>
    <n v="0"/>
    <n v="38.975046212750399"/>
    <n v="513.542629449527"/>
  </r>
  <r>
    <s v="31"/>
    <x v="34"/>
    <s v="Övriga tjänster"/>
    <s v="2013"/>
    <x v="23"/>
    <n v="36.365366497052797"/>
    <n v="35.6230369360648"/>
    <n v="2.8690656305418201"/>
    <n v="1.01896341135047"/>
    <n v="1.51738333436511"/>
    <n v="161.21538127360401"/>
    <n v="0.11584624187152801"/>
    <n v="3.1246538710026099"/>
    <n v="32.125727312328799"/>
    <n v="162.286219889601"/>
    <n v="30.450556120843"/>
    <n v="12.737954200878301"/>
    <n v="51.468330253889903"/>
    <n v="429.81752361790097"/>
    <n v="0"/>
    <n v="0"/>
    <n v="39.642786118493497"/>
    <n v="481.14166873539102"/>
  </r>
  <r>
    <s v="31"/>
    <x v="34"/>
    <s v="Övriga tjänster"/>
    <s v="2014"/>
    <x v="24"/>
    <n v="33.513005965170301"/>
    <n v="32.801877455629601"/>
    <n v="4.5009267258751002"/>
    <n v="0.99118502553463195"/>
    <n v="1.4827038612257799"/>
    <n v="148.10380607116599"/>
    <n v="0.13298494970076999"/>
    <n v="3.1005226239757002"/>
    <n v="29.997162494005199"/>
    <n v="157.28164389631601"/>
    <n v="26.800709322548901"/>
    <n v="11.4111517881519"/>
    <n v="44.963671991170003"/>
    <n v="406.94876965964102"/>
    <n v="0"/>
    <n v="0"/>
    <n v="62.270644896129802"/>
    <n v="442.08826623003"/>
  </r>
  <r>
    <s v="31"/>
    <x v="34"/>
    <s v="Övriga tjänster"/>
    <s v="2014"/>
    <x v="25"/>
    <n v="37.2250886773774"/>
    <n v="36.482648903390597"/>
    <n v="5.4655691347018296"/>
    <n v="1.08550039312615"/>
    <n v="1.7083357195987099"/>
    <n v="162.30074493789201"/>
    <n v="0.107860109966001"/>
    <n v="3.7185640274696099"/>
    <n v="34.0983079413136"/>
    <n v="183.195947677981"/>
    <n v="29.168213835117701"/>
    <n v="12.4263286914139"/>
    <n v="48.927249212224901"/>
    <n v="406.94876965964102"/>
    <n v="0"/>
    <n v="0"/>
    <n v="75.576421413031099"/>
    <n v="495.51094263594803"/>
  </r>
  <r>
    <s v="31"/>
    <x v="34"/>
    <s v="Övriga tjänster"/>
    <s v="2014"/>
    <x v="26"/>
    <n v="37.602995679252999"/>
    <n v="36.859051615941198"/>
    <n v="5.6465769651862399"/>
    <n v="1.08616071705479"/>
    <n v="1.7558108440214799"/>
    <n v="162.33705032878001"/>
    <n v="0.12132184840592899"/>
    <n v="3.8510743207368101"/>
    <n v="34.615827073569399"/>
    <n v="187.79660737106701"/>
    <n v="29.079402121899601"/>
    <n v="12.3939115477596"/>
    <n v="48.771865629381601"/>
    <n v="406.94876965964102"/>
    <n v="0"/>
    <n v="0"/>
    <n v="78.048261526899793"/>
    <n v="500.67958974000197"/>
  </r>
  <r>
    <s v="31"/>
    <x v="34"/>
    <s v="Övriga tjänster"/>
    <s v="2014"/>
    <x v="27"/>
    <n v="36.203281443712399"/>
    <n v="35.464810064351298"/>
    <n v="5.0915151762502804"/>
    <n v="1.0851429356886899"/>
    <n v="1.5699904194265399"/>
    <n v="162.127312251163"/>
    <n v="0.123542272494146"/>
    <n v="3.2660697475190101"/>
    <n v="32.406030470753599"/>
    <n v="168.18442522290701"/>
    <n v="29.4391510028323"/>
    <n v="12.528465113815001"/>
    <n v="49.3974003908532"/>
    <n v="406.94876965964102"/>
    <n v="0"/>
    <n v="0"/>
    <n v="70.352665643488805"/>
    <n v="480.53274417993799"/>
  </r>
  <r>
    <s v="31"/>
    <x v="34"/>
    <s v="Övriga tjänster"/>
    <s v="2015"/>
    <x v="28"/>
    <n v="33.948612117608199"/>
    <n v="33.254219873898897"/>
    <n v="3.9212969761802801"/>
    <n v="1.0673832666340799"/>
    <n v="1.38199837610573"/>
    <n v="146.46010419411499"/>
    <n v="0.11542449445366799"/>
    <n v="2.4672236392857698"/>
    <n v="27.847543757025601"/>
    <n v="142.33584780059201"/>
    <n v="27.893140912303799"/>
    <n v="11.570247203532899"/>
    <n v="47.163933392391002"/>
    <n v="372.839723520326"/>
    <n v="0"/>
    <n v="0"/>
    <n v="54.302345564738097"/>
    <n v="453.34565149745202"/>
  </r>
  <r>
    <s v="31"/>
    <x v="34"/>
    <s v="Övriga tjänster"/>
    <s v="2015"/>
    <x v="29"/>
    <n v="36.944290737505199"/>
    <n v="36.226778716926901"/>
    <n v="5.0213625457553901"/>
    <n v="1.1358766606224999"/>
    <n v="1.5594636426073101"/>
    <n v="155.98091333769301"/>
    <n v="0.111712756639212"/>
    <n v="2.90376885198335"/>
    <n v="30.815634034496199"/>
    <n v="162.097373566393"/>
    <n v="29.501300948341001"/>
    <n v="12.2455620460745"/>
    <n v="49.873437501263602"/>
    <n v="372.839723520326"/>
    <n v="0"/>
    <n v="0"/>
    <n v="69.416497144706497"/>
    <n v="496.17578691214101"/>
  </r>
  <r>
    <s v="31"/>
    <x v="34"/>
    <s v="Övriga tjänster"/>
    <s v="2015"/>
    <x v="30"/>
    <n v="37.226985550510598"/>
    <n v="36.511092153897501"/>
    <n v="5.9109032303784304"/>
    <n v="1.1243295400911899"/>
    <n v="1.6109408917357599"/>
    <n v="154.459606514792"/>
    <n v="0.121105574743597"/>
    <n v="3.0776598702781799"/>
    <n v="31.363827327547899"/>
    <n v="168.21634936754"/>
    <n v="29.0598637214961"/>
    <n v="12.069200901391801"/>
    <n v="49.119058268278899"/>
    <n v="372.839723520326"/>
    <n v="0"/>
    <n v="0"/>
    <n v="81.637614955661803"/>
    <n v="501.057500208465"/>
  </r>
  <r>
    <s v="31"/>
    <x v="34"/>
    <s v="Övriga tjänster"/>
    <s v="2015"/>
    <x v="31"/>
    <n v="36.163120502146299"/>
    <n v="35.447948894647404"/>
    <n v="5.3190883603692001"/>
    <n v="1.13532208540486"/>
    <n v="1.48112611951206"/>
    <n v="155.797475519519"/>
    <n v="0.123810834989267"/>
    <n v="2.6781760447713099"/>
    <n v="29.852987775145099"/>
    <n v="153.47160445440099"/>
    <n v="29.641166638393301"/>
    <n v="12.29569230429"/>
    <n v="50.119242852504598"/>
    <n v="372.839723520326"/>
    <n v="0"/>
    <n v="0"/>
    <n v="73.502290344599402"/>
    <n v="485.02841411601599"/>
  </r>
  <r>
    <s v="31"/>
    <x v="34"/>
    <s v="Övriga tjänster"/>
    <s v="2016"/>
    <x v="32"/>
    <n v="31.345461198577599"/>
    <n v="30.6851691258349"/>
    <n v="6.30489352649243"/>
    <n v="1.0826687840743501"/>
    <n v="1.4216074893828901"/>
    <n v="134.19764180578599"/>
    <n v="0.14410004669550699"/>
    <n v="2.3740455639941"/>
    <n v="26.671133123882001"/>
    <n v="141.72102117845"/>
    <n v="26.845158639709901"/>
    <n v="10.831684479729301"/>
    <n v="45.759333136382701"/>
    <n v="333.57983526023401"/>
    <n v="0"/>
    <n v="0"/>
    <n v="87.677325606328296"/>
    <n v="418.251442837296"/>
  </r>
  <r>
    <s v="31"/>
    <x v="34"/>
    <s v="Övriga tjänster"/>
    <s v="2016"/>
    <x v="33"/>
    <n v="34.8648037380093"/>
    <n v="34.1698659416016"/>
    <n v="7.1814877825753802"/>
    <n v="1.1946897382828401"/>
    <n v="1.59875644651936"/>
    <n v="148.212131483262"/>
    <n v="0.13386486290021801"/>
    <n v="2.74602679745573"/>
    <n v="30.044294516309101"/>
    <n v="162.08175001179001"/>
    <n v="29.558076801556801"/>
    <n v="11.928287333836799"/>
    <n v="50.381373099932603"/>
    <n v="333.57983526023401"/>
    <n v="0"/>
    <n v="0"/>
    <n v="99.842674635651306"/>
    <n v="468.394706084701"/>
  </r>
  <r>
    <s v="31"/>
    <x v="34"/>
    <s v="Övriga tjänster"/>
    <s v="2016"/>
    <x v="34"/>
    <n v="35.763007024787903"/>
    <n v="35.0598951412235"/>
    <n v="7.0138893541696099"/>
    <n v="1.22151861572663"/>
    <n v="1.63677196916334"/>
    <n v="151.56921196762801"/>
    <n v="0.14059834109174599"/>
    <n v="2.84468088326736"/>
    <n v="30.940758278182201"/>
    <n v="167.47994448770501"/>
    <n v="30.196852218191601"/>
    <n v="12.1861678837895"/>
    <n v="51.470045044110002"/>
    <n v="333.57983526023401"/>
    <n v="0"/>
    <n v="0"/>
    <n v="97.524280527613101"/>
    <n v="481.180456777313"/>
  </r>
  <r>
    <s v="31"/>
    <x v="34"/>
    <s v="Övriga tjänster"/>
    <s v="2016"/>
    <x v="35"/>
    <n v="34.437866315892698"/>
    <n v="33.7394264515505"/>
    <n v="7.6042758262417296"/>
    <n v="1.21906484492152"/>
    <n v="1.49313732777859"/>
    <n v="150.897424571572"/>
    <n v="0.14729768595870499"/>
    <n v="2.4607705733285998"/>
    <n v="29.156454156193298"/>
    <n v="151.148654443444"/>
    <n v="30.369765770373402"/>
    <n v="12.2424829863808"/>
    <n v="51.780662268887603"/>
    <n v="333.57983526023401"/>
    <n v="0"/>
    <n v="0"/>
    <n v="105.726042486727"/>
    <n v="460.334972818209"/>
  </r>
  <r>
    <s v="31"/>
    <x v="34"/>
    <s v="Övriga tjänster"/>
    <s v="2017"/>
    <x v="36"/>
    <n v="31.5242630182425"/>
    <n v="30.886477802335602"/>
    <n v="7.5488662594059797"/>
    <n v="1.17007058401063"/>
    <n v="1.40787510671522"/>
    <n v="130.349675890263"/>
    <n v="0.11735039933357801"/>
    <n v="2.31556470161346"/>
    <n v="25.751701387813501"/>
    <n v="139.46387628808901"/>
    <n v="27.928375803749301"/>
    <n v="10.8978219014561"/>
    <n v="48.054921332723097"/>
    <n v="288.29600815610797"/>
    <n v="0"/>
    <n v="0"/>
    <n v="105.111383606084"/>
    <n v="420.48993195753599"/>
  </r>
  <r>
    <s v="31"/>
    <x v="34"/>
    <s v="Övriga tjänster"/>
    <s v="2017"/>
    <x v="37"/>
    <n v="35.0591563444166"/>
    <n v="34.386405909692101"/>
    <n v="8.2660853553362905"/>
    <n v="1.2818094461510201"/>
    <n v="1.59910440493902"/>
    <n v="143.06146177167301"/>
    <n v="0.10143166686415001"/>
    <n v="2.72608533670408"/>
    <n v="29.114282827396799"/>
    <n v="161.60752470496899"/>
    <n v="30.502362695270101"/>
    <n v="11.907059493021499"/>
    <n v="52.478106443179101"/>
    <n v="288.29600815610797"/>
    <n v="0"/>
    <n v="0"/>
    <n v="115.07125369129101"/>
    <n v="470.84354759471898"/>
  </r>
  <r>
    <s v="31"/>
    <x v="34"/>
    <s v="Övriga tjänster"/>
    <s v="2017"/>
    <x v="38"/>
    <n v="35.378473115475302"/>
    <n v="34.705864849990597"/>
    <n v="8.4980846399882495"/>
    <n v="1.2788253483424099"/>
    <n v="1.62226928635014"/>
    <n v="142.84348590666201"/>
    <n v="0.107190155693872"/>
    <n v="2.8047887656120598"/>
    <n v="29.521410691348802"/>
    <n v="165.016923134731"/>
    <n v="30.371752091519198"/>
    <n v="11.858688572586599"/>
    <n v="52.250301425643798"/>
    <n v="288.29600815610797"/>
    <n v="0"/>
    <n v="0"/>
    <n v="118.27849022083601"/>
    <n v="475.56419110046897"/>
  </r>
  <r>
    <s v="31"/>
    <x v="34"/>
    <s v="Övriga tjänster"/>
    <s v="2017"/>
    <x v="39"/>
    <n v="33.546985095010101"/>
    <n v="32.8857071843914"/>
    <n v="9.2083627364000105"/>
    <n v="1.25219165245228"/>
    <n v="1.46968266295772"/>
    <n v="139.42798652220301"/>
    <n v="0.114692461031664"/>
    <n v="2.4425151851474798"/>
    <n v="27.502637537493801"/>
    <n v="148.282441840845"/>
    <n v="29.9083303937594"/>
    <n v="11.665725021770401"/>
    <n v="51.467267351319002"/>
    <n v="288.29600815610797"/>
    <n v="0"/>
    <n v="0"/>
    <n v="128.151208383811"/>
    <n v="449.185039163532"/>
  </r>
  <r>
    <s v="31"/>
    <x v="34"/>
    <s v="Övriga tjänster"/>
    <s v="2018"/>
    <x v="40"/>
    <n v="29.3132915698787"/>
    <n v="28.722573587928199"/>
    <n v="8.1965822140699807"/>
    <n v="1.1829730720880201"/>
    <n v="1.35926054072674"/>
    <n v="119.308275729888"/>
    <n v="0.140725908471446"/>
    <n v="2.1863084415639502"/>
    <n v="23.903240138560498"/>
    <n v="130.304807224374"/>
    <n v="27.079120743199098"/>
    <n v="10.2958692803975"/>
    <n v="46.927484755973097"/>
    <n v="239.170822706808"/>
    <n v="0"/>
    <n v="0"/>
    <n v="113.950252749076"/>
    <n v="390.815440577473"/>
  </r>
  <r>
    <s v="31"/>
    <x v="34"/>
    <s v="Övriga tjänster"/>
    <s v="2018"/>
    <x v="41"/>
    <n v="33.324475799294099"/>
    <n v="32.686505395359703"/>
    <n v="10.071901656001099"/>
    <n v="1.3388469915832399"/>
    <n v="1.57161173064207"/>
    <n v="135.201401896314"/>
    <n v="0.129859486197971"/>
    <n v="2.5842752779531599"/>
    <n v="27.552262251966599"/>
    <n v="152.51810445577601"/>
    <n v="30.613274379987701"/>
    <n v="11.6408826610901"/>
    <n v="53.050575937984597"/>
    <n v="239.170822706808"/>
    <n v="0"/>
    <n v="0"/>
    <n v="139.92108973558501"/>
    <n v="447.65819905105502"/>
  </r>
  <r>
    <s v="31"/>
    <x v="34"/>
    <s v="Övriga tjänster"/>
    <s v="2018"/>
    <x v="42"/>
    <n v="34.055742648332398"/>
    <n v="33.414935730877701"/>
    <n v="9.4115727446253992"/>
    <n v="1.3427406309293499"/>
    <n v="1.63606526970197"/>
    <n v="135.84240217445799"/>
    <n v="0.137143109997902"/>
    <n v="2.7344952929280302"/>
    <n v="28.341117934344901"/>
    <n v="159.485996464425"/>
    <n v="30.6235796620945"/>
    <n v="11.6511516738273"/>
    <n v="53.060917489460998"/>
    <n v="239.170822706808"/>
    <n v="0"/>
    <n v="0"/>
    <n v="130.77581883774101"/>
    <n v="458.09467559789198"/>
  </r>
  <r>
    <s v="31"/>
    <x v="34"/>
    <s v="Övriga tjänster"/>
    <s v="2018"/>
    <x v="43"/>
    <n v="31.749969295846299"/>
    <n v="31.129074786589801"/>
    <n v="9.5125001264845501"/>
    <n v="1.2852533396936101"/>
    <n v="1.46898398324333"/>
    <n v="129.56805664708301"/>
    <n v="0.14192308553688801"/>
    <n v="2.3571251390092098"/>
    <n v="25.9520426989131"/>
    <n v="140.96174288751601"/>
    <n v="29.429618443410899"/>
    <n v="11.186952233001801"/>
    <n v="51.003928729876897"/>
    <n v="239.170822706808"/>
    <n v="0"/>
    <n v="0"/>
    <n v="132.15629725760701"/>
    <n v="425.23178737758099"/>
  </r>
  <r>
    <s v="31"/>
    <x v="34"/>
    <s v="Övriga tjänster"/>
    <s v="2019"/>
    <x v="44"/>
    <n v="29.686689768980798"/>
    <n v="29.127607617523299"/>
    <n v="7.3153373768269701"/>
    <n v="1.20503876652743"/>
    <n v="1.2622021674703101"/>
    <n v="109.793992524809"/>
    <n v="0.103888345358901"/>
    <n v="1.84490841648393"/>
    <n v="22.318785757999301"/>
    <n v="118.32708631237401"/>
    <n v="26.401106290143499"/>
    <n v="9.9756140793210299"/>
    <n v="45.819173879948899"/>
    <n v="204.40521763851299"/>
    <n v="0"/>
    <n v="0"/>
    <n v="101.562429750723"/>
    <n v="397.89965395235498"/>
  </r>
  <r>
    <s v="31"/>
    <x v="34"/>
    <s v="Övriga tjänster"/>
    <s v="2019"/>
    <x v="45"/>
    <n v="33.774678878590201"/>
    <n v="33.168194506418303"/>
    <n v="8.9604317576160906"/>
    <n v="1.3636605328337801"/>
    <n v="1.45389690472936"/>
    <n v="124.34791216449401"/>
    <n v="9.8858439533574996E-2"/>
    <n v="2.1621796367510502"/>
    <n v="25.639021274270799"/>
    <n v="137.89864424420799"/>
    <n v="29.847359753634301"/>
    <n v="11.279392679530099"/>
    <n v="51.798238125719202"/>
    <n v="204.40521763851299"/>
    <n v="0"/>
    <n v="0"/>
    <n v="124.298097260853"/>
    <n v="455.49761873441901"/>
  </r>
  <r>
    <s v="31"/>
    <x v="34"/>
    <s v="Övriga tjänster"/>
    <s v="2019"/>
    <x v="46"/>
    <n v="34.486253573491403"/>
    <n v="33.877095577120002"/>
    <n v="8.3154928688282794"/>
    <n v="1.3674070886099701"/>
    <n v="1.51392500897287"/>
    <n v="124.932475517711"/>
    <n v="0.104478863983255"/>
    <n v="2.2983174301065201"/>
    <n v="26.371384514934299"/>
    <n v="144.505964159916"/>
    <n v="29.857180459453101"/>
    <n v="11.289179137424901"/>
    <n v="51.808093079461997"/>
    <n v="204.40521763851299"/>
    <n v="0"/>
    <n v="0"/>
    <n v="115.353832529389"/>
    <n v="465.62804438916203"/>
  </r>
  <r>
    <s v="31"/>
    <x v="34"/>
    <s v="Övriga tjänster"/>
    <s v="2019"/>
    <x v="47"/>
    <n v="32.179558304176297"/>
    <n v="31.589833702588599"/>
    <n v="8.5823615654616496"/>
    <n v="1.3094735853036901"/>
    <n v="1.3681744229895301"/>
    <n v="119.287750704264"/>
    <n v="0.105737249749853"/>
    <n v="2.0034613805010602"/>
    <n v="24.285607709074998"/>
    <n v="128.48520891060599"/>
    <n v="28.693911568696699"/>
    <n v="10.840114198327701"/>
    <n v="49.800508264047103"/>
    <n v="204.40521763851299"/>
    <n v="0"/>
    <n v="0"/>
    <n v="119.043299544392"/>
    <n v="432.921488588817"/>
  </r>
  <r>
    <s v="31"/>
    <x v="34"/>
    <s v="Övriga tjänster"/>
    <s v="2020"/>
    <x v="48"/>
    <n v="29.107247502766501"/>
    <n v="28.568487298291199"/>
    <n v="8.70327900391543"/>
    <n v="1.2420936874566699"/>
    <n v="1.2501541047960001"/>
    <n v="105.641017551999"/>
    <n v="0.10210200566989699"/>
    <n v="1.72246195160461"/>
    <n v="22.25784686595"/>
    <n v="116.48023718605501"/>
    <n v="26.263292311572499"/>
    <n v="9.7325937505773794"/>
    <n v="45.816796709638098"/>
    <n v="174.60106236503199"/>
    <n v="0"/>
    <n v="0"/>
    <n v="120.72811317582"/>
    <n v="390.15401713144098"/>
  </r>
  <r>
    <s v="31"/>
    <x v="34"/>
    <s v="Övriga tjänster"/>
    <s v="2020"/>
    <x v="49"/>
    <n v="29.4651296394963"/>
    <n v="28.9259698936525"/>
    <n v="8.6385837528333003"/>
    <n v="1.24056673439307"/>
    <n v="1.27887495945216"/>
    <n v="105.66190292266"/>
    <n v="8.9466244184607399E-2"/>
    <n v="1.8061945008146001"/>
    <n v="22.733009509716101"/>
    <n v="121.117640070018"/>
    <n v="26.194729958934602"/>
    <n v="9.7098986520443393"/>
    <n v="45.693974906057498"/>
    <n v="174.60106236503199"/>
    <n v="0"/>
    <n v="0"/>
    <n v="119.838147329225"/>
    <n v="396.61024432862098"/>
  </r>
  <r>
    <s v="31"/>
    <x v="34"/>
    <s v="Övriga tjänster"/>
    <s v="2020"/>
    <x v="50"/>
    <n v="31.906456927857398"/>
    <n v="31.344521787555099"/>
    <n v="8.6103029116978202"/>
    <n v="1.31231691035755"/>
    <n v="1.4132177390201499"/>
    <n v="112.06625251589"/>
    <n v="9.8529759481652102E-2"/>
    <n v="2.05734654441871"/>
    <n v="24.8446930242125"/>
    <n v="135.944596884937"/>
    <n v="27.639496849557499"/>
    <n v="10.2529217528113"/>
    <n v="48.205370454809398"/>
    <n v="174.60106236503199"/>
    <n v="0"/>
    <n v="0"/>
    <n v="119.438424047732"/>
    <n v="430.41488750992602"/>
  </r>
  <r>
    <s v="31"/>
    <x v="34"/>
    <s v="Övriga tjänster"/>
    <s v="2020"/>
    <x v="51"/>
    <n v="30.575521955710201"/>
    <n v="30.011398789795798"/>
    <n v="6.9222183935479"/>
    <n v="1.3358034543587101"/>
    <n v="1.2690781480131199"/>
    <n v="113.31218429027101"/>
    <n v="0.101083611708728"/>
    <n v="1.7123174321283201"/>
    <n v="23.299200988650501"/>
    <n v="118.524544707077"/>
    <n v="28.313030520637898"/>
    <n v="10.482533067067299"/>
    <n v="49.404021567581999"/>
    <n v="174.60106236503199"/>
    <n v="0"/>
    <n v="0"/>
    <n v="96.143186131540304"/>
    <n v="410.96656799527398"/>
  </r>
  <r>
    <s v="31"/>
    <x v="34"/>
    <s v="Övriga tjänster"/>
    <s v="2021"/>
    <x v="52"/>
    <n v="27.3914833216371"/>
    <n v="26.895352663039301"/>
    <n v="7.9732611931505097"/>
    <n v="1.19792098032803"/>
    <n v="1.12304131099798"/>
    <n v="94.436874717992097"/>
    <n v="9.8076123122538703E-2"/>
    <n v="1.53830870731937"/>
    <n v="20.186215924698399"/>
    <n v="105.24507241896001"/>
    <n v="24.3819751884037"/>
    <n v="8.6804984913327008"/>
    <n v="42.9486066314903"/>
    <n v="147.236442102924"/>
    <n v="0"/>
    <n v="0"/>
    <n v="111.15327376374201"/>
    <n v="366.97553739844898"/>
  </r>
  <r>
    <s v="31"/>
    <x v="34"/>
    <s v="Övriga tjänster"/>
    <s v="2021"/>
    <x v="53"/>
    <n v="31.851146543761001"/>
    <n v="31.3012313165408"/>
    <n v="8.1297912267972894"/>
    <n v="1.37976716137059"/>
    <n v="1.3228745483594899"/>
    <n v="108.893756395246"/>
    <n v="9.4418151627353397E-2"/>
    <n v="1.8486017260765"/>
    <n v="23.702892511174301"/>
    <n v="125.315464378473"/>
    <n v="28.0525145232425"/>
    <n v="9.98883123498325"/>
    <n v="49.412395900386898"/>
    <n v="147.236442102924"/>
    <n v="0"/>
    <n v="0"/>
    <n v="113.309920924819"/>
    <n v="429.51795633820302"/>
  </r>
  <r>
    <s v="31"/>
    <x v="34"/>
    <s v="Övriga tjänster"/>
    <s v="2021"/>
    <x v="54"/>
    <n v="32.2832867227321"/>
    <n v="31.739431882940099"/>
    <n v="9.6438123752421205"/>
    <n v="1.34892728696299"/>
    <n v="1.39830952299577"/>
    <n v="106.964194125674"/>
    <n v="9.9480039557917704E-2"/>
    <n v="2.06561666692724"/>
    <n v="24.3794470870182"/>
    <n v="136.249460483359"/>
    <n v="27.315076903998499"/>
    <n v="9.7419240610735702"/>
    <n v="48.094906540867001"/>
    <n v="147.236442102924"/>
    <n v="0"/>
    <n v="0"/>
    <n v="134.33468796869499"/>
    <n v="435.87381569913902"/>
  </r>
  <r>
    <s v="31"/>
    <x v="34"/>
    <s v="Övriga tjänster"/>
    <s v="2021"/>
    <x v="55"/>
    <n v="29.7851491427678"/>
    <n v="29.259774600263501"/>
    <n v="9.7085735297808995"/>
    <n v="1.29450021869898"/>
    <n v="1.2534122302169599"/>
    <n v="102.242698419089"/>
    <n v="0.100063432525968"/>
    <n v="1.7886983062711199"/>
    <n v="22.252335932683199"/>
    <n v="121.08277855548999"/>
    <n v="26.316955351015999"/>
    <n v="9.3776851499959903"/>
    <n v="46.3472459943508"/>
    <n v="147.236442102924"/>
    <n v="0"/>
    <n v="0"/>
    <n v="135.27140208873101"/>
    <n v="400.58481922016398"/>
  </r>
  <r>
    <s v="31"/>
    <x v="34"/>
    <s v="Övriga tjänster"/>
    <s v="2022"/>
    <x v="56"/>
    <n v="26.261485921383802"/>
    <n v="25.791837865256301"/>
    <n v="8.7278368422630503"/>
    <n v="1.12174063067156"/>
    <n v="1.0872598552405"/>
    <n v="88.749932418558402"/>
    <n v="5.8241939849430199E-2"/>
    <n v="1.5254220130927301"/>
    <n v="19.317058143702099"/>
    <n v="102.87841593029501"/>
    <n v="22.795567233886398"/>
    <n v="8.1187783709992605"/>
    <n v="40.150525141788201"/>
    <n v="147.236442102924"/>
    <n v="0"/>
    <n v="0"/>
    <n v="121.63203782055101"/>
    <n v="349.53154009303699"/>
  </r>
  <r>
    <s v="31"/>
    <x v="34"/>
    <s v="Övriga tjänster"/>
    <s v="2022"/>
    <x v="57"/>
    <n v="27.2053367857716"/>
    <n v="26.733301922709501"/>
    <n v="10.2864992778307"/>
    <n v="1.1202360367165201"/>
    <n v="1.1867428671223199"/>
    <n v="88.999955253243101"/>
    <n v="6.0728182455031199E-2"/>
    <n v="1.7461744344651"/>
    <n v="20.401606184951898"/>
    <n v="114.12113707866401"/>
    <n v="22.665254526750001"/>
    <n v="8.0844353818020505"/>
    <n v="39.906719748211401"/>
    <n v="147.236442102924"/>
    <n v="0"/>
    <n v="0"/>
    <n v="143.25554193846699"/>
    <n v="364.87491725078002"/>
  </r>
  <r>
    <s v="31"/>
    <x v="34"/>
    <s v="Övriga tjänster"/>
    <s v="2022"/>
    <x v="58"/>
    <n v="27.7801113695627"/>
    <n v="27.305206520077501"/>
    <n v="10.6903985212058"/>
    <n v="1.12534398628154"/>
    <n v="1.24089928813511"/>
    <n v="89.641665987035196"/>
    <n v="6.25485918285799E-2"/>
    <n v="1.88725076766816"/>
    <n v="21.056663955390299"/>
    <n v="122.014066396723"/>
    <n v="22.719634725677999"/>
    <n v="8.1126199265291792"/>
    <n v="39.992070987052202"/>
    <n v="147.236442102924"/>
    <n v="0"/>
    <n v="0"/>
    <n v="148.857995883375"/>
    <n v="373.196510569841"/>
  </r>
  <r>
    <s v="31"/>
    <x v="34"/>
    <s v="Övriga tjänster"/>
    <s v="2022"/>
    <x v="59"/>
    <n v="27.2999423370896"/>
    <n v="26.819975034099102"/>
    <n v="9.8149487810444693"/>
    <n v="1.1506884982957899"/>
    <n v="1.1818334960474099"/>
    <n v="91.283797562655707"/>
    <n v="6.0989143620942599E-2"/>
    <n v="1.7323749885806801"/>
    <n v="20.4253043560003"/>
    <n v="114.68492000463699"/>
    <n v="23.332345694716899"/>
    <n v="8.3215686250466998"/>
    <n v="41.082232182881199"/>
    <n v="147.236442102924"/>
    <n v="0"/>
    <n v="0"/>
    <n v="136.73598786285399"/>
    <n v="365.08103744563698"/>
  </r>
  <r>
    <s v="31"/>
    <x v="34"/>
    <s v="Övriga tjänster"/>
    <s v="2023"/>
    <x v="60"/>
    <n v="26.194897812841202"/>
    <n v="25.7306068019336"/>
    <n v="9.5143869942118204"/>
    <n v="1.1000450189356199"/>
    <n v="1.1012702798881699"/>
    <n v="87.206126253041802"/>
    <n v="5.8394486746440301E-2"/>
    <n v="1.57745944038991"/>
    <n v="19.3610558785888"/>
    <n v="105.10804455573199"/>
    <n v="22.3153511884469"/>
    <n v="7.9524191147579701"/>
    <n v="39.299176764566397"/>
    <n v="147.236442102924"/>
    <n v="0"/>
    <n v="0"/>
    <n v="132.54106387864201"/>
    <n v="348.695521178776"/>
  </r>
  <r>
    <s v="32"/>
    <x v="35"/>
    <s v="Övriga tjänster"/>
    <s v="2008"/>
    <x v="0"/>
    <n v="33.944208443335299"/>
    <n v="33.2126191607923"/>
    <n v="0.12216526758106699"/>
    <n v="0.40922532726622701"/>
    <n v="2.6484804457461499"/>
    <n v="109.728233080305"/>
    <n v="2.0360380444715598"/>
    <n v="5.3637784336258303"/>
    <n v="80.204359918593198"/>
    <n v="246.89886640070699"/>
    <n v="21.735616340461899"/>
    <n v="7.0157717716668904"/>
    <n v="39.205615656940601"/>
    <n v="548.987118336555"/>
    <n v="0"/>
    <n v="0"/>
    <n v="1.6868060963574301"/>
    <n v="323.38825794011598"/>
  </r>
  <r>
    <s v="32"/>
    <x v="35"/>
    <s v="Övriga tjänster"/>
    <s v="2008"/>
    <x v="1"/>
    <n v="34.920498338906597"/>
    <n v="34.168767584864803"/>
    <n v="0.38387357966866997"/>
    <n v="0.45480554424091502"/>
    <n v="2.9364345171933999"/>
    <n v="118.589922531038"/>
    <n v="2.0360120282418701"/>
    <n v="6.0818752182245799"/>
    <n v="85.707978138438406"/>
    <n v="280.75926408040101"/>
    <n v="23.9620261235121"/>
    <n v="7.6848906976236302"/>
    <n v="43.273195122906301"/>
    <n v="548.987118336555"/>
    <n v="0"/>
    <n v="0"/>
    <n v="5.1520499297215601"/>
    <n v="365.740863707301"/>
  </r>
  <r>
    <s v="32"/>
    <x v="35"/>
    <s v="Övriga tjänster"/>
    <s v="2008"/>
    <x v="2"/>
    <n v="33.798860485367399"/>
    <n v="33.046193631827201"/>
    <n v="0.39574006380851301"/>
    <n v="0.45327061888812498"/>
    <n v="2.9843936142243002"/>
    <n v="115.789152400641"/>
    <n v="2.0371824992985701"/>
    <n v="6.2443403469810699"/>
    <n v="86.464315204471504"/>
    <n v="287.73746474695503"/>
    <n v="23.034375043924101"/>
    <n v="7.4170977466507297"/>
    <n v="41.565391611991998"/>
    <n v="548.987118336555"/>
    <n v="0"/>
    <n v="0"/>
    <n v="5.3140181857880098"/>
    <n v="367.63418754172602"/>
  </r>
  <r>
    <s v="32"/>
    <x v="35"/>
    <s v="Övriga tjänster"/>
    <s v="2008"/>
    <x v="3"/>
    <n v="32.673988045914498"/>
    <n v="31.9356911594518"/>
    <n v="0.41210785274314699"/>
    <n v="0.43064855579083999"/>
    <n v="2.68528217291425"/>
    <n v="114.127587430825"/>
    <n v="2.0394887717045198"/>
    <n v="5.5282407619514604"/>
    <n v="82.138573628997193"/>
    <n v="256.31254675513497"/>
    <n v="23.521448823061199"/>
    <n v="7.5405816590709396"/>
    <n v="42.482349742614502"/>
    <n v="548.987118336555"/>
    <n v="0"/>
    <n v="0"/>
    <n v="5.5419171105529204"/>
    <n v="341.74608447379001"/>
  </r>
  <r>
    <s v="32"/>
    <x v="35"/>
    <s v="Övriga tjänster"/>
    <s v="2009"/>
    <x v="4"/>
    <n v="30.453885692459099"/>
    <n v="29.707994747392402"/>
    <n v="0.39812157780470397"/>
    <n v="0.40803399909360999"/>
    <n v="2.3484462764644398"/>
    <n v="103.280562668833"/>
    <n v="2.0633237800295401"/>
    <n v="4.9699931353385498"/>
    <n v="69.511265031167198"/>
    <n v="227.80239961460299"/>
    <n v="22.000426371339898"/>
    <n v="6.9287571250065101"/>
    <n v="39.885322807472903"/>
    <n v="572.00543956590104"/>
    <n v="0"/>
    <n v="0"/>
    <n v="5.3686017528446603"/>
    <n v="330.31553435831597"/>
  </r>
  <r>
    <s v="32"/>
    <x v="35"/>
    <s v="Övriga tjänster"/>
    <s v="2009"/>
    <x v="5"/>
    <n v="32.994404329402101"/>
    <n v="32.226037695411698"/>
    <n v="0.47755489286990299"/>
    <n v="0.45406251398119002"/>
    <n v="2.71552243640848"/>
    <n v="111.715540594483"/>
    <n v="2.05437406249641"/>
    <n v="5.8279743530556303"/>
    <n v="75.406885435476298"/>
    <n v="266.22990505492999"/>
    <n v="23.660833697728499"/>
    <n v="7.4255120871746199"/>
    <n v="42.921371290047297"/>
    <n v="572.00543956590104"/>
    <n v="0"/>
    <n v="0"/>
    <n v="6.4242981239035197"/>
    <n v="376.87451342698802"/>
  </r>
  <r>
    <s v="32"/>
    <x v="35"/>
    <s v="Övriga tjänster"/>
    <s v="2009"/>
    <x v="6"/>
    <n v="33.192338768063898"/>
    <n v="32.4195097285399"/>
    <n v="0.44761579625745701"/>
    <n v="0.46161036301047598"/>
    <n v="2.8034590628675402"/>
    <n v="112.260666755481"/>
    <n v="2.0559963166675601"/>
    <n v="6.0394923916841696"/>
    <n v="76.701291308454003"/>
    <n v="275.391750245688"/>
    <n v="23.609651467187199"/>
    <n v="7.4185853722652402"/>
    <n v="42.8178664468157"/>
    <n v="572.00543956590104"/>
    <n v="0"/>
    <n v="0"/>
    <n v="6.0352710172046198"/>
    <n v="385.64777408470201"/>
  </r>
  <r>
    <s v="32"/>
    <x v="35"/>
    <s v="Övriga tjänster"/>
    <s v="2009"/>
    <x v="7"/>
    <n v="33.208879077560397"/>
    <n v="32.452157575671102"/>
    <n v="0.44630029790723003"/>
    <n v="0.43642169349147197"/>
    <n v="2.4665826267194899"/>
    <n v="111.146173476603"/>
    <n v="2.0650893946636"/>
    <n v="5.1889828200906596"/>
    <n v="71.477461846056698"/>
    <n v="238.177707040229"/>
    <n v="24.048254742803501"/>
    <n v="7.5207890402563899"/>
    <n v="43.654175177918098"/>
    <n v="572.00543956590104"/>
    <n v="0"/>
    <n v="0"/>
    <n v="6.03526279641709"/>
    <n v="350.943832070062"/>
  </r>
  <r>
    <s v="32"/>
    <x v="35"/>
    <s v="Övriga tjänster"/>
    <s v="2010"/>
    <x v="8"/>
    <n v="34.706205560371302"/>
    <n v="34.006726987424798"/>
    <n v="0.46700636401523998"/>
    <n v="0.42314085340799201"/>
    <n v="2.15355366136018"/>
    <n v="105.362112459866"/>
    <n v="2.0870244552979602"/>
    <n v="4.4828487778967903"/>
    <n v="66.473937115918204"/>
    <n v="202.91294656015901"/>
    <n v="20.882827550894099"/>
    <n v="6.6584515343359199"/>
    <n v="37.735642932463698"/>
    <n v="527.04674427532098"/>
    <n v="0"/>
    <n v="0"/>
    <n v="6.41612216867959"/>
    <n v="324.81182516803398"/>
  </r>
  <r>
    <s v="32"/>
    <x v="35"/>
    <s v="Övriga tjänster"/>
    <s v="2010"/>
    <x v="9"/>
    <n v="34.706174700957597"/>
    <n v="33.990565787349198"/>
    <n v="0.50351290830057205"/>
    <n v="0.45666347198659901"/>
    <n v="2.4123696163113899"/>
    <n v="110.79668555811899"/>
    <n v="2.0564775267835098"/>
    <n v="5.13881834880518"/>
    <n v="71.1379409927046"/>
    <n v="232.719467734864"/>
    <n v="22.179013160743501"/>
    <n v="7.0367290872925903"/>
    <n v="40.115153093144798"/>
    <n v="527.04674427532098"/>
    <n v="0"/>
    <n v="0"/>
    <n v="6.9293531832176596"/>
    <n v="364.31014828727899"/>
  </r>
  <r>
    <s v="32"/>
    <x v="35"/>
    <s v="Övriga tjänster"/>
    <s v="2010"/>
    <x v="10"/>
    <n v="34.4588647769394"/>
    <n v="33.736769727741198"/>
    <n v="0.51983990562332905"/>
    <n v="0.469136633009341"/>
    <n v="2.5259677562655298"/>
    <n v="111.782270366392"/>
    <n v="2.0618149501179301"/>
    <n v="5.4237971969884997"/>
    <n v="73.025517395416003"/>
    <n v="245.34676948478801"/>
    <n v="22.324348286765801"/>
    <n v="7.08555860346085"/>
    <n v="40.374394006482099"/>
    <n v="527.04674427532098"/>
    <n v="0"/>
    <n v="0"/>
    <n v="7.1544112438622003"/>
    <n v="378.52995472113901"/>
  </r>
  <r>
    <s v="32"/>
    <x v="35"/>
    <s v="Övriga tjänster"/>
    <s v="2010"/>
    <x v="11"/>
    <n v="35.9419289862442"/>
    <n v="35.2293520099036"/>
    <n v="0.56094034753827804"/>
    <n v="0.46276739969450498"/>
    <n v="2.2463168266531"/>
    <n v="114.263956766517"/>
    <n v="2.0884163768599202"/>
    <n v="4.6865931174773596"/>
    <n v="68.712046549750696"/>
    <n v="213.85454433057001"/>
    <n v="23.603862430680401"/>
    <n v="7.4473290353830697"/>
    <n v="42.736767283116201"/>
    <n v="527.04674427532098"/>
    <n v="0"/>
    <n v="0"/>
    <n v="7.7460943780168297"/>
    <n v="353.05676421482099"/>
  </r>
  <r>
    <s v="32"/>
    <x v="35"/>
    <s v="Övriga tjänster"/>
    <s v="2011"/>
    <x v="12"/>
    <n v="37.202281261768"/>
    <n v="36.505593674214403"/>
    <n v="0.61159632359942495"/>
    <n v="0.43999476145002803"/>
    <n v="2.1061590475007699"/>
    <n v="108.516352050477"/>
    <n v="2.0773742227233498"/>
    <n v="4.0925849436838497"/>
    <n v="60.740932122160999"/>
    <n v="188.35999852151701"/>
    <n v="25.015765171409001"/>
    <n v="7.4518076071214603"/>
    <n v="45.962918811421503"/>
    <n v="521.11652243932099"/>
    <n v="0"/>
    <n v="0"/>
    <n v="8.4373332826140999"/>
    <n v="338.79283239611902"/>
  </r>
  <r>
    <s v="32"/>
    <x v="35"/>
    <s v="Övriga tjänster"/>
    <s v="2011"/>
    <x v="13"/>
    <n v="37.177140087946"/>
    <n v="36.464464127386201"/>
    <n v="0.685417142258126"/>
    <n v="0.47531778576274097"/>
    <n v="2.3428651747600502"/>
    <n v="114.274721836867"/>
    <n v="2.0756660175672002"/>
    <n v="4.7235275958810901"/>
    <n v="65.361842545923295"/>
    <n v="217.681961393698"/>
    <n v="26.791653641991299"/>
    <n v="7.9432591254580602"/>
    <n v="49.265631896409097"/>
    <n v="521.11652243932099"/>
    <n v="0"/>
    <n v="0"/>
    <n v="9.4329700422117195"/>
    <n v="382.88639882085101"/>
  </r>
  <r>
    <s v="32"/>
    <x v="35"/>
    <s v="Övriga tjänster"/>
    <s v="2011"/>
    <x v="14"/>
    <n v="35.701720268528099"/>
    <n v="34.988637262474903"/>
    <n v="0.72904919182986605"/>
    <n v="0.47639130832800702"/>
    <n v="2.3472423895313899"/>
    <n v="113.288101843571"/>
    <n v="2.0780570883318599"/>
    <n v="4.7883201300468397"/>
    <n v="65.901468699827205"/>
    <n v="221.06744380535201"/>
    <n v="26.762056224324201"/>
    <n v="7.9343774540430196"/>
    <n v="49.211406418030002"/>
    <n v="521.11652243932099"/>
    <n v="0"/>
    <n v="0"/>
    <n v="10.0134706513951"/>
    <n v="387.23294010799702"/>
  </r>
  <r>
    <s v="32"/>
    <x v="35"/>
    <s v="Övriga tjänster"/>
    <s v="2011"/>
    <x v="15"/>
    <n v="34.861649077562198"/>
    <n v="34.160717114567703"/>
    <n v="0.73469373215567202"/>
    <n v="0.458823754956588"/>
    <n v="2.0795409104187201"/>
    <n v="111.360987381477"/>
    <n v="2.0763346714978201"/>
    <n v="4.1265017250051601"/>
    <n v="61.706860328041401"/>
    <n v="192.244790552464"/>
    <n v="26.774659313942301"/>
    <n v="7.9210283042848699"/>
    <n v="49.2548796142177"/>
    <n v="521.11652243932099"/>
    <n v="0"/>
    <n v="0"/>
    <n v="10.120046409356201"/>
    <n v="354.43525550320402"/>
  </r>
  <r>
    <s v="32"/>
    <x v="35"/>
    <s v="Övriga tjänster"/>
    <s v="2012"/>
    <x v="16"/>
    <n v="31.518281813288699"/>
    <n v="30.846371539382801"/>
    <n v="0.67536791765503101"/>
    <n v="0.48766949934494402"/>
    <n v="1.5382936932317799"/>
    <n v="107.331709093079"/>
    <n v="2.0904851819570802"/>
    <n v="3.8358341673354701"/>
    <n v="52.798836943700202"/>
    <n v="154.757208175849"/>
    <n v="22.738208769832799"/>
    <n v="6.7921665826195703"/>
    <n v="41.644058179664903"/>
    <n v="499.60563316898799"/>
    <n v="0"/>
    <n v="0"/>
    <n v="9.4120926206610402"/>
    <n v="331.31054824960501"/>
  </r>
  <r>
    <s v="32"/>
    <x v="35"/>
    <s v="Övriga tjänster"/>
    <s v="2012"/>
    <x v="17"/>
    <n v="31.491635258752201"/>
    <n v="30.8102659879237"/>
    <n v="0.98343134225967199"/>
    <n v="0.50955195978151702"/>
    <n v="1.6690131541925299"/>
    <n v="110.052604601496"/>
    <n v="2.0886979079124002"/>
    <n v="4.2841290435776704"/>
    <n v="55.087597947707103"/>
    <n v="171.85334127342799"/>
    <n v="23.345963870157899"/>
    <n v="6.9621395603311402"/>
    <n v="42.768937939290502"/>
    <n v="499.60563316898799"/>
    <n v="0"/>
    <n v="0"/>
    <n v="13.572215373393099"/>
    <n v="357.96353233458001"/>
  </r>
  <r>
    <s v="32"/>
    <x v="35"/>
    <s v="Övriga tjänster"/>
    <s v="2012"/>
    <x v="18"/>
    <n v="31.22789901834"/>
    <n v="30.5441681295341"/>
    <n v="1.13673426347381"/>
    <n v="0.51387087972910195"/>
    <n v="1.71248116102624"/>
    <n v="109.962308967127"/>
    <n v="2.0933550663915601"/>
    <n v="4.4417801346015997"/>
    <n v="55.825502024702701"/>
    <n v="177.69561675666699"/>
    <n v="23.261105456261198"/>
    <n v="6.9424440503783797"/>
    <n v="42.607099079973104"/>
    <n v="499.60563316898799"/>
    <n v="0"/>
    <n v="0"/>
    <n v="15.645562775401199"/>
    <n v="365.21927622449101"/>
  </r>
  <r>
    <s v="32"/>
    <x v="35"/>
    <s v="Övriga tjänster"/>
    <s v="2012"/>
    <x v="19"/>
    <n v="32.345814568100202"/>
    <n v="31.6683523281494"/>
    <n v="1.1665188791674399"/>
    <n v="0.50626244538568799"/>
    <n v="1.56060924123381"/>
    <n v="110.92743194347401"/>
    <n v="2.09421799021893"/>
    <n v="3.8807513691794799"/>
    <n v="53.281600741940601"/>
    <n v="157.168864703145"/>
    <n v="23.751178274225801"/>
    <n v="7.06904307616872"/>
    <n v="43.526552143193697"/>
    <n v="499.60563316898799"/>
    <n v="0"/>
    <n v="0"/>
    <n v="16.073445715414898"/>
    <n v="340.64101151928497"/>
  </r>
  <r>
    <s v="32"/>
    <x v="35"/>
    <s v="Övriga tjänster"/>
    <s v="2013"/>
    <x v="20"/>
    <n v="30.920895638189901"/>
    <n v="30.282518926705801"/>
    <n v="1.11466266623398"/>
    <n v="0.494677258892123"/>
    <n v="1.4227546890842"/>
    <n v="104.425955836714"/>
    <n v="2.1040585132239098"/>
    <n v="3.3237778303491599"/>
    <n v="43.654103296497603"/>
    <n v="139.45050013593001"/>
    <n v="24.854280591169001"/>
    <n v="7.0357413230650998"/>
    <n v="46.1382781647618"/>
    <n v="467.45010658327101"/>
    <n v="0"/>
    <n v="0"/>
    <n v="15.5430385640464"/>
    <n v="312.32055659035098"/>
  </r>
  <r>
    <s v="32"/>
    <x v="35"/>
    <s v="Övriga tjänster"/>
    <s v="2013"/>
    <x v="21"/>
    <n v="30.832957007400601"/>
    <n v="30.179534576867901"/>
    <n v="1.32960669309483"/>
    <n v="0.53607654991768205"/>
    <n v="1.5682870793282999"/>
    <n v="110.208073312115"/>
    <n v="2.1039961207909701"/>
    <n v="3.81548014446965"/>
    <n v="46.488852209889203"/>
    <n v="159.85816181320601"/>
    <n v="26.7415330544356"/>
    <n v="7.5229877842957604"/>
    <n v="49.692302211871002"/>
    <n v="467.45010658327101"/>
    <n v="0"/>
    <n v="0"/>
    <n v="18.491040610092998"/>
    <n v="351.153739799454"/>
  </r>
  <r>
    <s v="32"/>
    <x v="35"/>
    <s v="Övriga tjänster"/>
    <s v="2013"/>
    <x v="22"/>
    <n v="30.2999437662953"/>
    <n v="29.6445138084636"/>
    <n v="1.4409357928294499"/>
    <n v="0.53942556267828201"/>
    <n v="1.60828846923679"/>
    <n v="109.997032128474"/>
    <n v="2.1064178112401102"/>
    <n v="3.9740641639648402"/>
    <n v="47.2699298276709"/>
    <n v="166.04012786841801"/>
    <n v="26.692447096716698"/>
    <n v="7.51165068571206"/>
    <n v="49.598267137144902"/>
    <n v="467.45010658327101"/>
    <n v="0"/>
    <n v="0"/>
    <n v="19.996024196473702"/>
    <n v="359.48190875170098"/>
  </r>
  <r>
    <s v="32"/>
    <x v="35"/>
    <s v="Övriga tjänster"/>
    <s v="2013"/>
    <x v="23"/>
    <n v="29.8103213889652"/>
    <n v="29.165651783001099"/>
    <n v="1.4660519274605299"/>
    <n v="0.51749825406182604"/>
    <n v="1.43151650194393"/>
    <n v="107.49372293318299"/>
    <n v="2.10345193697494"/>
    <n v="3.4066458291020498"/>
    <n v="44.501506779522899"/>
    <n v="144.278837326559"/>
    <n v="26.247512151488699"/>
    <n v="7.38365706040193"/>
    <n v="48.7760169892777"/>
    <n v="467.45010658327101"/>
    <n v="0"/>
    <n v="0"/>
    <n v="20.373809325798199"/>
    <n v="327.613477851803"/>
  </r>
  <r>
    <s v="32"/>
    <x v="35"/>
    <s v="Övriga tjänster"/>
    <s v="2014"/>
    <x v="24"/>
    <n v="30.4332867878428"/>
    <n v="29.820581632445901"/>
    <n v="1.7583802739157901"/>
    <n v="0.52142966745005204"/>
    <n v="1.35448064973495"/>
    <n v="103.591594147683"/>
    <n v="2.0852776497891301"/>
    <n v="2.9877566786148901"/>
    <n v="43.007678134555803"/>
    <n v="132.78271092336499"/>
    <n v="22.603483392571299"/>
    <n v="6.45439055392767"/>
    <n v="41.797215933216499"/>
    <n v="436.60083533001801"/>
    <n v="0"/>
    <n v="0"/>
    <n v="24.256956185923102"/>
    <n v="304.85234582837597"/>
  </r>
  <r>
    <s v="32"/>
    <x v="35"/>
    <s v="Övriga tjänster"/>
    <s v="2014"/>
    <x v="25"/>
    <n v="31.117410959634402"/>
    <n v="30.487565391117499"/>
    <n v="2.0988731941969001"/>
    <n v="0.56878952326958099"/>
    <n v="1.5184110543023099"/>
    <n v="110.531219518097"/>
    <n v="2.0799303814705099"/>
    <n v="3.49657103245046"/>
    <n v="45.969712624773301"/>
    <n v="154.80643341049401"/>
    <n v="24.522950420175199"/>
    <n v="6.9547576533339797"/>
    <n v="45.397264887931499"/>
    <n v="436.60083533001801"/>
    <n v="0"/>
    <n v="0"/>
    <n v="28.909055915352301"/>
    <n v="347.254507983731"/>
  </r>
  <r>
    <s v="32"/>
    <x v="35"/>
    <s v="Övriga tjänster"/>
    <s v="2014"/>
    <x v="26"/>
    <n v="30.7522617870133"/>
    <n v="30.120907626239401"/>
    <n v="2.1729660610897898"/>
    <n v="0.57106037719654201"/>
    <n v="1.5507973388148799"/>
    <n v="110.239588870801"/>
    <n v="2.0855821200637301"/>
    <n v="3.61058814363783"/>
    <n v="46.531009171852297"/>
    <n v="159.40465008535"/>
    <n v="24.4472494806448"/>
    <n v="6.9382372469289004"/>
    <n v="45.251475315260798"/>
    <n v="436.60083533001801"/>
    <n v="0"/>
    <n v="0"/>
    <n v="29.909684319923102"/>
    <n v="353.36127679735"/>
  </r>
  <r>
    <s v="32"/>
    <x v="35"/>
    <s v="Övriga tjänster"/>
    <s v="2014"/>
    <x v="27"/>
    <n v="30.193992877433399"/>
    <n v="29.568752917918498"/>
    <n v="2.0662456166215599"/>
    <n v="0.56456200959236202"/>
    <n v="1.39393541582041"/>
    <n v="109.89714793387201"/>
    <n v="2.0834696921889901"/>
    <n v="3.1272217600513299"/>
    <n v="44.301186400608898"/>
    <n v="140.641571712532"/>
    <n v="24.747798823543601"/>
    <n v="7.0025110055535702"/>
    <n v="45.831851399852603"/>
    <n v="436.60083533001801"/>
    <n v="0"/>
    <n v="0"/>
    <n v="28.475956257757499"/>
    <n v="329.43291235936601"/>
  </r>
  <r>
    <s v="32"/>
    <x v="35"/>
    <s v="Övriga tjänster"/>
    <s v="2015"/>
    <x v="28"/>
    <n v="29.219898917453499"/>
    <n v="28.654393529924899"/>
    <n v="1.94951887821651"/>
    <n v="0.54156989920713094"/>
    <n v="1.2785034582394801"/>
    <n v="98.4742434022521"/>
    <n v="2.1686195234196401"/>
    <n v="2.6868407993035701"/>
    <n v="42.468420600992403"/>
    <n v="122.07116955846899"/>
    <n v="22.9125009825501"/>
    <n v="6.3569969215233098"/>
    <n v="42.593163486883903"/>
    <n v="386.19126740797799"/>
    <n v="0"/>
    <n v="0"/>
    <n v="27.015972984467901"/>
    <n v="300.99289562640803"/>
  </r>
  <r>
    <s v="32"/>
    <x v="35"/>
    <s v="Övriga tjänster"/>
    <s v="2015"/>
    <x v="29"/>
    <n v="29.962511608672099"/>
    <n v="29.383400321626102"/>
    <n v="2.4951908798572902"/>
    <n v="0.57790467746952001"/>
    <n v="1.4205457181619201"/>
    <n v="103.05056566299599"/>
    <n v="2.1668456298479999"/>
    <n v="3.1197381561583901"/>
    <n v="44.8702882208446"/>
    <n v="140.80916344899401"/>
    <n v="24.184496608396199"/>
    <n v="6.6828290806739297"/>
    <n v="44.985843752899797"/>
    <n v="386.19126740797799"/>
    <n v="0"/>
    <n v="0"/>
    <n v="34.513544870171103"/>
    <n v="336.320651789718"/>
  </r>
  <r>
    <s v="32"/>
    <x v="35"/>
    <s v="Övriga tjänster"/>
    <s v="2015"/>
    <x v="30"/>
    <n v="29.5574878873527"/>
    <n v="28.977733462737699"/>
    <n v="2.9360737669353898"/>
    <n v="0.57557610019755601"/>
    <n v="1.4655532376653899"/>
    <n v="102.03734496023699"/>
    <n v="2.17416859068372"/>
    <n v="3.2909282649269"/>
    <n v="45.654092358160199"/>
    <n v="147.75335023496999"/>
    <n v="23.831540218512899"/>
    <n v="6.5987016297787502"/>
    <n v="44.314470848534803"/>
    <n v="386.19126740797799"/>
    <n v="0"/>
    <n v="0"/>
    <n v="40.570893308975101"/>
    <n v="344.56597238957397"/>
  </r>
  <r>
    <s v="32"/>
    <x v="35"/>
    <s v="Övriga tjänster"/>
    <s v="2015"/>
    <x v="31"/>
    <n v="29.467912876271502"/>
    <n v="28.891582507740502"/>
    <n v="2.6423741484745702"/>
    <n v="0.57544067435422597"/>
    <n v="1.34454722925199"/>
    <n v="102.68795127193"/>
    <n v="2.1746111852421399"/>
    <n v="2.8841491853534502"/>
    <n v="43.784732071884299"/>
    <n v="131.381470147014"/>
    <n v="24.2983081786818"/>
    <n v="6.7056461515431396"/>
    <n v="45.207436547368502"/>
    <n v="386.19126740797799"/>
    <n v="0"/>
    <n v="0"/>
    <n v="36.533155159962199"/>
    <n v="323.34728429133401"/>
  </r>
  <r>
    <s v="32"/>
    <x v="35"/>
    <s v="Övriga tjänster"/>
    <s v="2016"/>
    <x v="32"/>
    <n v="28.030007028955499"/>
    <n v="27.4934027457602"/>
    <n v="3.1698032295904901"/>
    <n v="0.58234809156405498"/>
    <n v="1.3115051654043599"/>
    <n v="93.317007662939801"/>
    <n v="2.1737679361572999"/>
    <n v="2.54087750433732"/>
    <n v="44.431976414189201"/>
    <n v="121.872318921257"/>
    <n v="22.349576772808401"/>
    <n v="6.0845452451972601"/>
    <n v="41.690589148336002"/>
    <n v="345.55989429947903"/>
    <n v="0"/>
    <n v="0"/>
    <n v="44.137093383464098"/>
    <n v="287.30031891653101"/>
  </r>
  <r>
    <s v="32"/>
    <x v="35"/>
    <s v="Övriga tjänster"/>
    <s v="2016"/>
    <x v="33"/>
    <n v="28.582591870724599"/>
    <n v="28.027282554995899"/>
    <n v="3.5981153976977001"/>
    <n v="0.63979142845530401"/>
    <n v="1.4358818888760601"/>
    <n v="99.864841931196196"/>
    <n v="2.1653637133678401"/>
    <n v="2.8874596321913502"/>
    <n v="46.784949800230201"/>
    <n v="139.070340137773"/>
    <n v="24.5228123102521"/>
    <n v="6.61607219898921"/>
    <n v="45.808848718989303"/>
    <n v="345.55989429947903"/>
    <n v="0"/>
    <n v="0"/>
    <n v="50.080973061613101"/>
    <n v="324.91402057827798"/>
  </r>
  <r>
    <s v="32"/>
    <x v="35"/>
    <s v="Övriga tjänster"/>
    <s v="2016"/>
    <x v="34"/>
    <n v="28.765847515419999"/>
    <n v="28.205706573837301"/>
    <n v="3.5109197025790801"/>
    <n v="0.65466040604878195"/>
    <n v="1.46771570286732"/>
    <n v="101.46917898759"/>
    <n v="2.1705130352439599"/>
    <n v="2.9860648213728598"/>
    <n v="47.453029873125601"/>
    <n v="143.937346860959"/>
    <n v="25.0365791149462"/>
    <n v="6.7429570318174603"/>
    <n v="46.780974261994899"/>
    <n v="345.55989429947903"/>
    <n v="0"/>
    <n v="0"/>
    <n v="48.874627902085301"/>
    <n v="334.92349802870001"/>
  </r>
  <r>
    <s v="32"/>
    <x v="35"/>
    <s v="Övriga tjänster"/>
    <s v="2016"/>
    <x v="35"/>
    <n v="29.9041086659835"/>
    <n v="29.347842177121699"/>
    <n v="3.8333999996458701"/>
    <n v="0.65057059467567202"/>
    <n v="1.36804953475872"/>
    <n v="102.121894567995"/>
    <n v="2.1744550156783902"/>
    <n v="2.6328691853882402"/>
    <n v="45.5209592177997"/>
    <n v="127.550942089072"/>
    <n v="25.191860650191199"/>
    <n v="6.7798503658438598"/>
    <n v="47.076517563855099"/>
    <n v="345.55989429947903"/>
    <n v="0"/>
    <n v="0"/>
    <n v="53.365229754653697"/>
    <n v="311.41565355835502"/>
  </r>
  <r>
    <s v="32"/>
    <x v="35"/>
    <s v="Övriga tjänster"/>
    <s v="2017"/>
    <x v="36"/>
    <n v="26.580969560651099"/>
    <n v="26.090020105277102"/>
    <n v="3.6606487455516499"/>
    <n v="0.62716600322191096"/>
    <n v="1.2549753406949"/>
    <n v="89.229537167630596"/>
    <n v="2.1925159337250899"/>
    <n v="2.31243348186312"/>
    <n v="42.994747202262602"/>
    <n v="112.248776582956"/>
    <n v="22.913394259759599"/>
    <n v="6.1112957536086903"/>
    <n v="42.8980503517312"/>
    <n v="289.61115498071399"/>
    <n v="0"/>
    <n v="0"/>
    <n v="51.088570715961403"/>
    <n v="280.143817317257"/>
  </r>
  <r>
    <s v="32"/>
    <x v="35"/>
    <s v="Övriga tjänster"/>
    <s v="2017"/>
    <x v="37"/>
    <n v="27.438045567663501"/>
    <n v="26.927844780829201"/>
    <n v="3.96283453190618"/>
    <n v="0.68547842140140502"/>
    <n v="1.3906375065091301"/>
    <n v="95.133717775967398"/>
    <n v="2.1824986184924802"/>
    <n v="2.6698766966810901"/>
    <n v="45.344531864255998"/>
    <n v="129.95987940902299"/>
    <n v="24.947473166799099"/>
    <n v="6.60161330716178"/>
    <n v="46.761637128435503"/>
    <n v="289.61115498071399"/>
    <n v="0"/>
    <n v="0"/>
    <n v="55.2757240859776"/>
    <n v="318.21260223379397"/>
  </r>
  <r>
    <s v="32"/>
    <x v="35"/>
    <s v="Övriga tjänster"/>
    <s v="2017"/>
    <x v="38"/>
    <n v="27.5690848758953"/>
    <n v="27.0581413184319"/>
    <n v="4.0963334646841503"/>
    <n v="0.68555093112913501"/>
    <n v="1.41647877619466"/>
    <n v="95.074708082543793"/>
    <n v="2.1867365105697201"/>
    <n v="2.7613157689110399"/>
    <n v="45.838666785503499"/>
    <n v="134.202173897069"/>
    <n v="24.844313214456498"/>
    <n v="6.5795793291604303"/>
    <n v="46.562328250892797"/>
    <n v="289.61115498071399"/>
    <n v="0"/>
    <n v="0"/>
    <n v="57.124391135336502"/>
    <n v="323.96701925749198"/>
  </r>
  <r>
    <s v="32"/>
    <x v="35"/>
    <s v="Övriga tjänster"/>
    <s v="2017"/>
    <x v="39"/>
    <n v="26.8954666534759"/>
    <n v="26.392421945573702"/>
    <n v="4.4912160920694104"/>
    <n v="0.66900662301799696"/>
    <n v="1.29095706506106"/>
    <n v="93.332276463834603"/>
    <n v="2.1906692429778101"/>
    <n v="2.42035752342347"/>
    <n v="43.978182584514599"/>
    <n v="118.390903226647"/>
    <n v="24.482105740060899"/>
    <n v="6.4842274133297799"/>
    <n v="45.883886756871"/>
    <n v="289.61115498071399"/>
    <n v="0"/>
    <n v="0"/>
    <n v="62.631332356700803"/>
    <n v="298.85121362246502"/>
  </r>
  <r>
    <s v="32"/>
    <x v="35"/>
    <s v="Övriga tjänster"/>
    <s v="2018"/>
    <x v="40"/>
    <n v="25.641995247274"/>
    <n v="25.190099537748701"/>
    <n v="3.8902798180200802"/>
    <n v="0.66383418453981502"/>
    <n v="1.18863418985765"/>
    <n v="84.012039556340994"/>
    <n v="2.2387262503022298"/>
    <n v="2.0565042012394099"/>
    <n v="41.562816200022098"/>
    <n v="101.75843512215801"/>
    <n v="22.699822913108601"/>
    <n v="5.9570286996752904"/>
    <n v="42.626265473081602"/>
    <n v="242.697893306227"/>
    <n v="0"/>
    <n v="0"/>
    <n v="54.155798778296202"/>
    <n v="265.20467335597903"/>
  </r>
  <r>
    <s v="32"/>
    <x v="35"/>
    <s v="Övriga tjänster"/>
    <s v="2018"/>
    <x v="41"/>
    <n v="26.586385902336399"/>
    <n v="26.108518126885699"/>
    <n v="4.7524057609188404"/>
    <n v="0.74746744778979801"/>
    <n v="1.3246788742915401"/>
    <n v="91.352360809326598"/>
    <n v="2.2299214318106899"/>
    <n v="2.36104163265539"/>
    <n v="43.752834665859197"/>
    <n v="117.740155057677"/>
    <n v="25.554591739865501"/>
    <n v="6.6279469118031198"/>
    <n v="48.070578045103296"/>
    <n v="242.697893306227"/>
    <n v="0"/>
    <n v="0"/>
    <n v="66.071087550953294"/>
    <n v="305.90822876512198"/>
  </r>
  <r>
    <s v="32"/>
    <x v="35"/>
    <s v="Övriga tjänster"/>
    <s v="2018"/>
    <x v="42"/>
    <n v="27.062055404398698"/>
    <n v="26.581460912431702"/>
    <n v="4.4037517423546602"/>
    <n v="0.75158900048169897"/>
    <n v="1.38305405475406"/>
    <n v="91.821777667279306"/>
    <n v="2.2360551442746801"/>
    <n v="2.5118324071668399"/>
    <n v="44.558573220110901"/>
    <n v="124.90316221754"/>
    <n v="25.562871005881998"/>
    <n v="6.6361756050374003"/>
    <n v="48.078907883902097"/>
    <n v="242.697893306227"/>
    <n v="0"/>
    <n v="0"/>
    <n v="61.236864138003"/>
    <n v="316.76746016321499"/>
  </r>
  <r>
    <s v="32"/>
    <x v="35"/>
    <s v="Övriga tjänster"/>
    <s v="2018"/>
    <x v="43"/>
    <n v="26.246762384266901"/>
    <n v="25.778094504890198"/>
    <n v="4.5837050209028201"/>
    <n v="0.71927071282719302"/>
    <n v="1.26297311326052"/>
    <n v="88.842915175188907"/>
    <n v="2.2391102220755399"/>
    <n v="2.2114339958995601"/>
    <n v="42.759991514839797"/>
    <n v="110.07572809055701"/>
    <n v="24.603054065076101"/>
    <n v="6.4043762994842304"/>
    <n v="46.255842264298202"/>
    <n v="242.697893306227"/>
    <n v="0"/>
    <n v="0"/>
    <n v="63.7550227111834"/>
    <n v="288.72063316270999"/>
  </r>
  <r>
    <s v="32"/>
    <x v="35"/>
    <s v="Övriga tjänster"/>
    <s v="2019"/>
    <x v="44"/>
    <n v="25.467991848996402"/>
    <n v="25.0582143237209"/>
    <n v="3.6066368211732498"/>
    <n v="0.661664712007072"/>
    <n v="1.13058364286478"/>
    <n v="75.151869619638603"/>
    <n v="2.14936572328739"/>
    <n v="1.87782154599286"/>
    <n v="36.465856223889702"/>
    <n v="93.801266416991098"/>
    <n v="21.665603841042198"/>
    <n v="5.6440437256830904"/>
    <n v="40.727185325746298"/>
    <n v="202.780034593446"/>
    <n v="0"/>
    <n v="0"/>
    <n v="50.116286667430401"/>
    <n v="259.073686752306"/>
  </r>
  <r>
    <s v="32"/>
    <x v="35"/>
    <s v="Övriga tjänster"/>
    <s v="2019"/>
    <x v="45"/>
    <n v="26.211642670396099"/>
    <n v="25.7762986941975"/>
    <n v="4.4099153761446503"/>
    <n v="0.74489419266203805"/>
    <n v="1.2559635910601901"/>
    <n v="81.258835151920707"/>
    <n v="2.1464250900800299"/>
    <n v="2.1472965111524802"/>
    <n v="38.4866339146174"/>
    <n v="108.45587430388299"/>
    <n v="24.386957863168199"/>
    <n v="6.2756227391146497"/>
    <n v="45.925546796481399"/>
    <n v="202.780034593446"/>
    <n v="0"/>
    <n v="0"/>
    <n v="61.213419510497197"/>
    <n v="298.69928639994299"/>
  </r>
  <r>
    <s v="32"/>
    <x v="35"/>
    <s v="Övriga tjänster"/>
    <s v="2019"/>
    <x v="46"/>
    <n v="26.597949086048398"/>
    <n v="26.160176359223101"/>
    <n v="4.08305470049641"/>
    <n v="0.748541513911825"/>
    <n v="1.3081853944725601"/>
    <n v="81.618657005486199"/>
    <n v="2.1510550032858902"/>
    <n v="2.2799281418841901"/>
    <n v="39.219059269966799"/>
    <n v="115.11191917928301"/>
    <n v="24.393702512588"/>
    <n v="6.2823196343887302"/>
    <n v="45.932339200046997"/>
    <n v="202.780034593446"/>
    <n v="0"/>
    <n v="0"/>
    <n v="56.675293713624299"/>
    <n v="309.04988846506598"/>
  </r>
  <r>
    <s v="32"/>
    <x v="35"/>
    <s v="Övriga tjänster"/>
    <s v="2019"/>
    <x v="47"/>
    <n v="25.949042970485198"/>
    <n v="25.522780045607"/>
    <n v="4.2463119352796204"/>
    <n v="0.71662245630705201"/>
    <n v="1.19921212011902"/>
    <n v="79.183113297633199"/>
    <n v="2.1507726945405601"/>
    <n v="2.0151671246273399"/>
    <n v="37.573151576946799"/>
    <n v="101.394621725071"/>
    <n v="23.479696788348502"/>
    <n v="6.06496925190838"/>
    <n v="44.192600654076799"/>
    <n v="202.780034593446"/>
    <n v="0"/>
    <n v="0"/>
    <n v="58.941918876590798"/>
    <n v="282.04055249569001"/>
  </r>
  <r>
    <s v="32"/>
    <x v="35"/>
    <s v="Övriga tjänster"/>
    <s v="2020"/>
    <x v="48"/>
    <n v="24.928232947783901"/>
    <n v="24.5297660067584"/>
    <n v="4.5171599317411699"/>
    <n v="0.71013670734258205"/>
    <n v="1.13397394732456"/>
    <n v="74.587634193285993"/>
    <n v="2.3648103470445601"/>
    <n v="1.7830711708345499"/>
    <n v="34.883206281741003"/>
    <n v="91.874650974864295"/>
    <n v="22.441754344221899"/>
    <n v="5.8107699844694896"/>
    <n v="42.242253007971897"/>
    <n v="178.529443054588"/>
    <n v="0"/>
    <n v="0"/>
    <n v="62.788582714638203"/>
    <n v="258.34330261793599"/>
  </r>
  <r>
    <s v="32"/>
    <x v="35"/>
    <s v="Övriga tjänster"/>
    <s v="2020"/>
    <x v="49"/>
    <n v="23.433556105312899"/>
    <n v="23.036001683737499"/>
    <n v="4.4791452382106698"/>
    <n v="0.70708487275210896"/>
    <n v="1.1302674014834999"/>
    <n v="73.380699958684701"/>
    <n v="2.3570325206265399"/>
    <n v="1.83615582422385"/>
    <n v="35.358010456320798"/>
    <n v="95.860539787121894"/>
    <n v="22.368941098609302"/>
    <n v="5.7840913982901503"/>
    <n v="42.1147240885429"/>
    <n v="178.529443054588"/>
    <n v="0"/>
    <n v="0"/>
    <n v="62.2644707721077"/>
    <n v="265.382188124359"/>
  </r>
  <r>
    <s v="32"/>
    <x v="35"/>
    <s v="Övriga tjänster"/>
    <s v="2020"/>
    <x v="50"/>
    <n v="25.061295888217501"/>
    <n v="24.6493122576906"/>
    <n v="4.4520243925192702"/>
    <n v="0.74914199582955898"/>
    <n v="1.2475556634812699"/>
    <n v="76.760179053841796"/>
    <n v="2.36408400389988"/>
    <n v="2.0833279367761"/>
    <n v="36.932771289717301"/>
    <n v="108.855394331913"/>
    <n v="23.560779110722901"/>
    <n v="6.0687064629268201"/>
    <n v="44.382379690698599"/>
    <n v="178.529443054588"/>
    <n v="0"/>
    <n v="0"/>
    <n v="61.877165755454499"/>
    <n v="292.35091843395901"/>
  </r>
  <r>
    <s v="32"/>
    <x v="35"/>
    <s v="Övriga tjänster"/>
    <s v="2020"/>
    <x v="51"/>
    <n v="24.560093933413601"/>
    <n v="24.148634511319599"/>
    <n v="3.5918287049471802"/>
    <n v="0.75993982521127101"/>
    <n v="1.12664019137101"/>
    <n v="77.4349719779662"/>
    <n v="2.3635599177903002"/>
    <n v="1.75807374927253"/>
    <n v="35.123790975712303"/>
    <n v="91.393961299761301"/>
    <n v="24.1262567847619"/>
    <n v="6.1876140795397303"/>
    <n v="45.477449329842102"/>
    <n v="178.529443054588"/>
    <n v="0"/>
    <n v="0"/>
    <n v="50.021750655302398"/>
    <n v="268.52844685513202"/>
  </r>
  <r>
    <s v="32"/>
    <x v="35"/>
    <s v="Övriga tjänster"/>
    <s v="2021"/>
    <x v="52"/>
    <n v="23.220453840434999"/>
    <n v="22.8636290607433"/>
    <n v="4.0663727798960201"/>
    <n v="0.68184361852169995"/>
    <n v="1.00159970200169"/>
    <n v="66.837952907606905"/>
    <n v="2.2552726647616401"/>
    <n v="1.5339009548378999"/>
    <n v="32.713040216726696"/>
    <n v="77.746610794998304"/>
    <n v="20.949930681498198"/>
    <n v="5.3828455294811901"/>
    <n v="39.473907571348697"/>
    <n v="148.091429127379"/>
    <n v="0"/>
    <n v="0"/>
    <n v="56.844987631758698"/>
    <n v="235.71261746747001"/>
  </r>
  <r>
    <s v="32"/>
    <x v="35"/>
    <s v="Övriga tjänster"/>
    <s v="2021"/>
    <x v="53"/>
    <n v="24.368336964385598"/>
    <n v="23.981445617990399"/>
    <n v="4.1352677396242496"/>
    <n v="0.78130159638591401"/>
    <n v="1.13410693662458"/>
    <n v="72.818883826284704"/>
    <n v="2.2535723640932801"/>
    <n v="1.7963558862257301"/>
    <n v="34.733329997751397"/>
    <n v="92.347306827608094"/>
    <n v="23.980246554369302"/>
    <n v="6.0711872938079496"/>
    <n v="45.2797439204274"/>
    <n v="148.091429127379"/>
    <n v="0"/>
    <n v="0"/>
    <n v="57.7847978987703"/>
    <n v="278.41130408313001"/>
  </r>
  <r>
    <s v="32"/>
    <x v="35"/>
    <s v="Övriga tjänster"/>
    <s v="2021"/>
    <x v="54"/>
    <n v="24.7933603168552"/>
    <n v="24.408847614447399"/>
    <n v="4.83296982454105"/>
    <n v="0.76611944773478302"/>
    <n v="1.1928435582411401"/>
    <n v="72.022976473263597"/>
    <n v="2.2580494118283201"/>
    <n v="1.9632668358708301"/>
    <n v="35.557531920423202"/>
    <n v="101.554356477925"/>
    <n v="23.363500533872902"/>
    <n v="5.9407441975625703"/>
    <n v="44.0866538396957"/>
    <n v="148.091429127379"/>
    <n v="0"/>
    <n v="0"/>
    <n v="67.453714550525703"/>
    <n v="288.63028674056699"/>
  </r>
  <r>
    <s v="32"/>
    <x v="35"/>
    <s v="Övriga tjänster"/>
    <s v="2021"/>
    <x v="55"/>
    <n v="23.815349658065202"/>
    <n v="23.4423876017275"/>
    <n v="4.8365230850487402"/>
    <n v="0.73467749218050304"/>
    <n v="1.07789613508976"/>
    <n v="69.984356026998896"/>
    <n v="2.2569990920612901"/>
    <n v="1.6934999697848401"/>
    <n v="33.833151845401296"/>
    <n v="87.174758594799599"/>
    <n v="22.542486703022099"/>
    <n v="5.7482087103291999"/>
    <n v="42.5208337089434"/>
    <n v="148.091429127379"/>
    <n v="0"/>
    <n v="0"/>
    <n v="67.523483925533398"/>
    <n v="258.913311066365"/>
  </r>
  <r>
    <s v="32"/>
    <x v="35"/>
    <s v="Övriga tjänster"/>
    <s v="2022"/>
    <x v="56"/>
    <n v="21.4033800303521"/>
    <n v="21.063474403720601"/>
    <n v="4.4479175531527204"/>
    <n v="0.643289064690451"/>
    <n v="0.95236642539780603"/>
    <n v="63.2110145128959"/>
    <n v="2.2977937113168001"/>
    <n v="1.49432927348137"/>
    <n v="32.436007460779102"/>
    <n v="76.589220074074305"/>
    <n v="19.6306147894202"/>
    <n v="5.0794278670439601"/>
    <n v="36.950621941706203"/>
    <n v="148.091429127379"/>
    <n v="0"/>
    <n v="0"/>
    <n v="62.145119929662201"/>
    <n v="226.748797195988"/>
  </r>
  <r>
    <s v="32"/>
    <x v="35"/>
    <s v="Övriga tjänster"/>
    <s v="2022"/>
    <x v="57"/>
    <n v="21.009367559107101"/>
    <n v="20.6685036180812"/>
    <n v="5.2230402078196798"/>
    <n v="0.64034070623888595"/>
    <n v="1.0144960462561301"/>
    <n v="62.698392843004399"/>
    <n v="2.2770894510758599"/>
    <n v="1.6697355913695699"/>
    <n v="33.476585759141997"/>
    <n v="86.548992174300693"/>
    <n v="19.5066997309447"/>
    <n v="5.0506364550403697"/>
    <n v="36.713958514164098"/>
    <n v="148.091429127379"/>
    <n v="0"/>
    <n v="0"/>
    <n v="72.890755288543801"/>
    <n v="242.65517129596299"/>
  </r>
  <r>
    <s v="32"/>
    <x v="35"/>
    <s v="Övriga tjänster"/>
    <s v="2022"/>
    <x v="58"/>
    <n v="21.346041958998999"/>
    <n v="21.0032301782777"/>
    <n v="5.3528770420103404"/>
    <n v="0.64379699439586102"/>
    <n v="1.05135045103619"/>
    <n v="62.995278724917199"/>
    <n v="2.2843897726386202"/>
    <n v="1.76524849454993"/>
    <n v="33.993590319237398"/>
    <n v="92.006535595905206"/>
    <n v="19.546824826233699"/>
    <n v="5.06477996755196"/>
    <n v="36.784868308120998"/>
    <n v="148.091429127379"/>
    <n v="0"/>
    <n v="0"/>
    <n v="74.664206245082596"/>
    <n v="250.65616045729001"/>
  </r>
  <r>
    <s v="32"/>
    <x v="35"/>
    <s v="Övriga tjänster"/>
    <s v="2022"/>
    <x v="59"/>
    <n v="21.460836163031701"/>
    <n v="21.115530445801198"/>
    <n v="4.8880438516407896"/>
    <n v="0.65810881137001997"/>
    <n v="1.00496848714605"/>
    <n v="64.0054118979848"/>
    <n v="2.2942756822667998"/>
    <n v="1.61666095467486"/>
    <n v="33.149482547344498"/>
    <n v="83.876419989923093"/>
    <n v="20.063234526118698"/>
    <n v="5.18091101940899"/>
    <n v="37.775672510760103"/>
    <n v="148.091429127379"/>
    <n v="0"/>
    <n v="0"/>
    <n v="68.228201909643801"/>
    <n v="239.39893793862601"/>
  </r>
  <r>
    <s v="32"/>
    <x v="35"/>
    <s v="Övriga tjänster"/>
    <s v="2023"/>
    <x v="60"/>
    <n v="21.522758933303901"/>
    <n v="21.185428338217001"/>
    <n v="4.8445141915288099"/>
    <n v="0.63198583462789903"/>
    <n v="0.967378011900491"/>
    <n v="62.5930651571081"/>
    <n v="2.2983001672833199"/>
    <n v="1.54273559874196"/>
    <n v="32.6464919481813"/>
    <n v="79.129095195725597"/>
    <n v="19.232161789040301"/>
    <n v="4.99213336687035"/>
    <n v="36.183402305293001"/>
    <n v="148.091429127379"/>
    <n v="0"/>
    <n v="0"/>
    <n v="67.6428500526725"/>
    <n v="228.449921888169"/>
  </r>
  <r>
    <s v="99"/>
    <x v="36"/>
    <s v="Offentlig sektor"/>
    <s v="2008"/>
    <x v="0"/>
    <n v="33.707510950793797"/>
    <n v="32.0254512422364"/>
    <n v="6.2214319338758104"/>
    <n v="0.70570052689337903"/>
    <n v="10.8773164544438"/>
    <n v="112.04978008129601"/>
    <n v="2.3986353396438602"/>
    <n v="2.9807857161423801"/>
    <n v="152.142359700414"/>
    <n v="1842.2566372164599"/>
    <n v="28.5847889118727"/>
    <n v="17.665356595730099"/>
    <n v="41.349933893071601"/>
    <n v="1190.48420820621"/>
    <n v="0"/>
    <n v="0"/>
    <n v="5.3566908327967599"/>
    <n v="337.1624396972"/>
  </r>
  <r>
    <s v="99"/>
    <x v="36"/>
    <s v="Offentlig sektor"/>
    <s v="2008"/>
    <x v="1"/>
    <n v="34.438964557205097"/>
    <n v="32.7465764282802"/>
    <n v="3.2610527049212501"/>
    <n v="0.63671281348291897"/>
    <n v="11.8991080409153"/>
    <n v="119.992617359636"/>
    <n v="1.55743397139011"/>
    <n v="3.2376214054009602"/>
    <n v="172.33321195467201"/>
    <n v="2090.9259566836099"/>
    <n v="28.960860759030901"/>
    <n v="16.980526378798"/>
    <n v="43.037656884751101"/>
    <n v="1190.48420820621"/>
    <n v="0"/>
    <n v="0"/>
    <n v="10.436749463576501"/>
    <n v="380.04620375317802"/>
  </r>
  <r>
    <s v="99"/>
    <x v="36"/>
    <s v="Offentlig sektor"/>
    <s v="2008"/>
    <x v="2"/>
    <n v="34.285621150562498"/>
    <n v="32.594830114400303"/>
    <n v="2.2888858462122599"/>
    <n v="0.60499407093156699"/>
    <n v="12.1422642556846"/>
    <n v="116.33031594124201"/>
    <n v="1.4993813779311"/>
    <n v="3.29932817002654"/>
    <n v="176.76311986691999"/>
    <n v="2149.9608146189098"/>
    <n v="27.804738296284601"/>
    <n v="16.320757044741502"/>
    <n v="41.312918224672799"/>
    <n v="1190.48420820621"/>
    <n v="0"/>
    <n v="0"/>
    <n v="11.037921919514099"/>
    <n v="379.686634001762"/>
  </r>
  <r>
    <s v="99"/>
    <x v="36"/>
    <s v="Offentlig sektor"/>
    <s v="2008"/>
    <x v="3"/>
    <n v="35.114325075393701"/>
    <n v="33.420665732393203"/>
    <n v="5.8425137042848796"/>
    <n v="0.71515063703276804"/>
    <n v="11.2021505707337"/>
    <n v="119.33246687888899"/>
    <n v="2.40139826278241"/>
    <n v="3.0705271754585701"/>
    <n v="158.114262402001"/>
    <n v="1911.33407197066"/>
    <n v="29.7210554343567"/>
    <n v="17.905715476871201"/>
    <n v="43.558202628319002"/>
    <n v="1190.48420820621"/>
    <n v="0"/>
    <n v="0"/>
    <n v="10.815927757169399"/>
    <n v="357.834937114203"/>
  </r>
  <r>
    <s v="99"/>
    <x v="36"/>
    <s v="Offentlig sektor"/>
    <s v="2009"/>
    <x v="4"/>
    <n v="28.622125725946798"/>
    <n v="27.424953225216701"/>
    <n v="10.9933414663878"/>
    <n v="0.80357526324994299"/>
    <n v="10.5553905449681"/>
    <n v="75.684383628199001"/>
    <n v="2.94283857950846"/>
    <n v="2.6232528608787402"/>
    <n v="138.18279555861099"/>
    <n v="1735.3842143689601"/>
    <n v="27.422615482682801"/>
    <n v="18.416490509472201"/>
    <n v="37.854261902893903"/>
    <n v="688.67412070974501"/>
    <n v="0"/>
    <n v="0"/>
    <n v="7.4690230122562102"/>
    <n v="267.32828886158501"/>
  </r>
  <r>
    <s v="99"/>
    <x v="36"/>
    <s v="Offentlig sektor"/>
    <s v="2009"/>
    <x v="5"/>
    <n v="27.922630946405899"/>
    <n v="26.758431396806401"/>
    <n v="4.6562851681386501"/>
    <n v="0.59611131360305203"/>
    <n v="11.3412832423188"/>
    <n v="75.764828754713605"/>
    <n v="1.5881007137091601"/>
    <n v="2.7781675607368399"/>
    <n v="159.75527605055501"/>
    <n v="2015.79835627383"/>
    <n v="25.8080127058583"/>
    <n v="16.2561586030005"/>
    <n v="36.989055727899903"/>
    <n v="688.67412070974501"/>
    <n v="0"/>
    <n v="0"/>
    <n v="9.1307192917782292"/>
    <n v="305.31751315960298"/>
  </r>
  <r>
    <s v="99"/>
    <x v="36"/>
    <s v="Offentlig sektor"/>
    <s v="2009"/>
    <x v="6"/>
    <n v="28.5154419131518"/>
    <n v="27.360145099537299"/>
    <n v="2.7143646212775798"/>
    <n v="0.54170239022393896"/>
    <n v="11.538269981978299"/>
    <n v="75.219886592546999"/>
    <n v="1.4227838344070101"/>
    <n v="2.8224844014644699"/>
    <n v="164.94950912511499"/>
    <n v="2084.43681905525"/>
    <n v="24.9881129508783"/>
    <n v="15.498759892269099"/>
    <n v="36.127069377808603"/>
    <n v="688.67412070974501"/>
    <n v="0"/>
    <n v="0"/>
    <n v="9.1242809603163408"/>
    <n v="312.62011665466002"/>
  </r>
  <r>
    <s v="99"/>
    <x v="36"/>
    <s v="Offentlig sektor"/>
    <s v="2009"/>
    <x v="7"/>
    <n v="29.190085712401299"/>
    <n v="27.997294654410201"/>
    <n v="9.3411962921273997"/>
    <n v="0.76916244555395696"/>
    <n v="10.724603186055401"/>
    <n v="79.150537647508202"/>
    <n v="2.7313881360570198"/>
    <n v="2.6623551075937302"/>
    <n v="143.38876141450501"/>
    <n v="1798.30186924443"/>
    <n v="27.963934657676301"/>
    <n v="18.159549174594101"/>
    <n v="39.367056659171503"/>
    <n v="688.67412070974501"/>
    <n v="0"/>
    <n v="0"/>
    <n v="8.8382547161728606"/>
    <n v="283.964750845781"/>
  </r>
  <r>
    <s v="99"/>
    <x v="36"/>
    <s v="Offentlig sektor"/>
    <s v="2010"/>
    <x v="8"/>
    <n v="29.775029828051501"/>
    <n v="28.869868536467798"/>
    <n v="8.9055710483726607"/>
    <n v="0.71129248346149998"/>
    <n v="10.177395442262901"/>
    <n v="65.893222724123504"/>
    <n v="3.2782178528088499"/>
    <n v="2.1458199039307302"/>
    <n v="128.790739943506"/>
    <n v="1710.7795664021301"/>
    <n v="25.1455934748179"/>
    <n v="17.801592137987999"/>
    <n v="33.578328204516502"/>
    <n v="431.70171108307898"/>
    <n v="0"/>
    <n v="0"/>
    <n v="8.6048979560139802"/>
    <n v="241.170443167445"/>
  </r>
  <r>
    <s v="99"/>
    <x v="36"/>
    <s v="Offentlig sektor"/>
    <s v="2010"/>
    <x v="9"/>
    <n v="25.914066676756299"/>
    <n v="25.0516511266237"/>
    <n v="3.79441148745852"/>
    <n v="0.513913003940624"/>
    <n v="10.518817607331799"/>
    <n v="63.353621246175997"/>
    <n v="1.4465525250654201"/>
    <n v="2.1863277904642899"/>
    <n v="146.21832221455"/>
    <n v="1956.9465091137399"/>
    <n v="23.212348666827399"/>
    <n v="15.550589118702399"/>
    <n v="32.1366781720874"/>
    <n v="431.70171108307898"/>
    <n v="0"/>
    <n v="0"/>
    <n v="10.161501995796099"/>
    <n v="271.86437839954999"/>
  </r>
  <r>
    <s v="99"/>
    <x v="36"/>
    <s v="Offentlig sektor"/>
    <s v="2010"/>
    <x v="10"/>
    <n v="26.5133743987857"/>
    <n v="25.648683347490699"/>
    <n v="2.2548748426643899"/>
    <n v="0.48397763137237598"/>
    <n v="10.8834024249379"/>
    <n v="63.591499461180099"/>
    <n v="1.41035933761591"/>
    <n v="2.25841190893517"/>
    <n v="154.21851769609799"/>
    <n v="2068.5233040541898"/>
    <n v="22.647418839500101"/>
    <n v="14.9730885442179"/>
    <n v="31.620381499409099"/>
    <n v="431.70171108307898"/>
    <n v="0"/>
    <n v="0"/>
    <n v="10.4172190372005"/>
    <n v="283.379435027677"/>
  </r>
  <r>
    <s v="99"/>
    <x v="36"/>
    <s v="Offentlig sektor"/>
    <s v="2010"/>
    <x v="11"/>
    <n v="30.500069054125699"/>
    <n v="29.590436165095799"/>
    <n v="7.9073318885119104"/>
    <n v="0.70357276678661895"/>
    <n v="10.4101569553019"/>
    <n v="70.411890992796103"/>
    <n v="3.0892369671604798"/>
    <n v="2.19926869775556"/>
    <n v="134.77441535726399"/>
    <n v="1787.4662470165399"/>
    <n v="26.079272953569699"/>
    <n v="17.820130887323799"/>
    <n v="35.615473951508498"/>
    <n v="431.70171108307898"/>
    <n v="0"/>
    <n v="0"/>
    <n v="10.5714797523325"/>
    <n v="261.09205339234802"/>
  </r>
  <r>
    <s v="99"/>
    <x v="36"/>
    <s v="Offentlig sektor"/>
    <s v="2011"/>
    <x v="12"/>
    <n v="27.369751480278001"/>
    <n v="26.505024101244601"/>
    <n v="10.535390906660099"/>
    <n v="0.75653002596407704"/>
    <n v="10.619108930580801"/>
    <n v="65.967274184553403"/>
    <n v="2.8810882817721599"/>
    <n v="1.8943431524669201"/>
    <n v="120.41453589148399"/>
    <n v="1725.7532938361501"/>
    <n v="25.293392932812498"/>
    <n v="16.9818018684206"/>
    <n v="34.984047263354299"/>
    <n v="366.91187209657397"/>
    <n v="0"/>
    <n v="0"/>
    <n v="16.7155327519068"/>
    <n v="239.10240010603701"/>
  </r>
  <r>
    <s v="99"/>
    <x v="36"/>
    <s v="Offentlig sektor"/>
    <s v="2011"/>
    <x v="13"/>
    <n v="25.253910856474398"/>
    <n v="24.455153327564599"/>
    <n v="4.6375421474021898"/>
    <n v="0.53084700604873702"/>
    <n v="10.3989714360828"/>
    <n v="64.214565766101202"/>
    <n v="1.4580844371330499"/>
    <n v="1.9406012908647901"/>
    <n v="139.19714752749999"/>
    <n v="2003.4302501649199"/>
    <n v="23.901189533598199"/>
    <n v="15.1103198760505"/>
    <n v="34.2514579958561"/>
    <n v="366.91187209657397"/>
    <n v="0"/>
    <n v="0"/>
    <n v="21.356199086537998"/>
    <n v="271.60276812016298"/>
  </r>
  <r>
    <s v="99"/>
    <x v="36"/>
    <s v="Offentlig sektor"/>
    <s v="2011"/>
    <x v="14"/>
    <n v="25.885077133212999"/>
    <n v="25.097171310226901"/>
    <n v="3.1807295599130998"/>
    <n v="0.49740885570767401"/>
    <n v="10.3278787188195"/>
    <n v="63.809738306437602"/>
    <n v="1.5186904916031201"/>
    <n v="1.93832924318095"/>
    <n v="141.62649769200399"/>
    <n v="2039.4193463105"/>
    <n v="23.339639734834599"/>
    <n v="14.585589151962701"/>
    <n v="33.668531914913501"/>
    <n v="366.91187209657397"/>
    <n v="0"/>
    <n v="0"/>
    <n v="21.882221188621202"/>
    <n v="275.09426761152997"/>
  </r>
  <r>
    <s v="99"/>
    <x v="36"/>
    <s v="Offentlig sektor"/>
    <s v="2011"/>
    <x v="15"/>
    <n v="26.139458371637399"/>
    <n v="25.320229962753899"/>
    <n v="7.6215209994011897"/>
    <n v="0.64856775592374305"/>
    <n v="10.015931480966"/>
    <n v="65.7122375712691"/>
    <n v="2.2747523593563899"/>
    <n v="1.84149972233778"/>
    <n v="122.363073897173"/>
    <n v="1751.81893785944"/>
    <n v="24.7980624370113"/>
    <n v="15.9671821651859"/>
    <n v="35.153211373938198"/>
    <n v="366.91187209657397"/>
    <n v="0"/>
    <n v="0"/>
    <n v="19.853908255521699"/>
    <n v="249.780488364756"/>
  </r>
  <r>
    <s v="99"/>
    <x v="36"/>
    <s v="Offentlig sektor"/>
    <s v="2012"/>
    <x v="16"/>
    <n v="23.8970171354417"/>
    <n v="23.144159153202501"/>
    <n v="10.1705492400922"/>
    <n v="0.74906056386046804"/>
    <n v="8.9907147246556995"/>
    <n v="65.821792212934596"/>
    <n v="2.06411756246268"/>
    <n v="1.5868331553104"/>
    <n v="113.253214371949"/>
    <n v="1763.7129383286799"/>
    <n v="25.492640482370899"/>
    <n v="17.822173671213001"/>
    <n v="34.326474361503301"/>
    <n v="302.616920525767"/>
    <n v="0"/>
    <n v="0"/>
    <n v="9.84028328470494"/>
    <n v="238.119892982046"/>
  </r>
  <r>
    <s v="99"/>
    <x v="36"/>
    <s v="Offentlig sektor"/>
    <s v="2012"/>
    <x v="17"/>
    <n v="23.714788025641401"/>
    <n v="23.003886611054401"/>
    <n v="5.1114212333918898"/>
    <n v="0.573084166083208"/>
    <n v="9.1577567874712695"/>
    <n v="64.178393363506203"/>
    <n v="1.2562857514991399"/>
    <n v="1.56579409784471"/>
    <n v="125.06793428941"/>
    <n v="1966.16971447533"/>
    <n v="23.4023432477494"/>
    <n v="15.642254312641001"/>
    <n v="32.438760806490698"/>
    <n v="302.616920525767"/>
    <n v="0"/>
    <n v="0"/>
    <n v="13.229934025982301"/>
    <n v="258.83248092689303"/>
  </r>
  <r>
    <s v="99"/>
    <x v="36"/>
    <s v="Offentlig sektor"/>
    <s v="2012"/>
    <x v="18"/>
    <n v="24.665973049205601"/>
    <n v="23.965495954088901"/>
    <n v="3.17329075661352"/>
    <n v="0.52404350194550997"/>
    <n v="9.2495945205498096"/>
    <n v="63.686777945981298"/>
    <n v="1.2997825200187501"/>
    <n v="1.5674691915085599"/>
    <n v="129.308670328349"/>
    <n v="2038.8090835348601"/>
    <n v="22.482524422004602"/>
    <n v="14.794195512869299"/>
    <n v="31.471355673554601"/>
    <n v="302.616920525767"/>
    <n v="0"/>
    <n v="0"/>
    <n v="14.4348341513683"/>
    <n v="264.77440478200799"/>
  </r>
  <r>
    <s v="99"/>
    <x v="36"/>
    <s v="Offentlig sektor"/>
    <s v="2012"/>
    <x v="19"/>
    <n v="24.830046766544498"/>
    <n v="24.0843857996365"/>
    <n v="9.2228534017522303"/>
    <n v="0.72881186493197503"/>
    <n v="8.9253179348299305"/>
    <n v="67.401916707408603"/>
    <n v="2.1097664812578198"/>
    <n v="1.5709523404911501"/>
    <n v="114.156654771291"/>
    <n v="1777.7665198638001"/>
    <n v="25.383245850848301"/>
    <n v="17.408670122583999"/>
    <n v="34.599488236393398"/>
    <n v="302.616920525767"/>
    <n v="0"/>
    <n v="0"/>
    <n v="14.0354768748527"/>
    <n v="244.15097628060099"/>
  </r>
  <r>
    <s v="99"/>
    <x v="36"/>
    <s v="Offentlig sektor"/>
    <s v="2013"/>
    <x v="20"/>
    <n v="21.601440328820502"/>
    <n v="20.9313639020538"/>
    <n v="9.9334193426400308"/>
    <n v="0.72620311266287896"/>
    <n v="7.7145932377358699"/>
    <n v="63.538540494924099"/>
    <n v="1.56469944539423"/>
    <n v="1.28261414843921"/>
    <n v="98.864742861408203"/>
    <n v="1708.53297258676"/>
    <n v="25.0677768859282"/>
    <n v="16.584606661490302"/>
    <n v="34.980305985397997"/>
    <n v="261.62399125444603"/>
    <n v="0"/>
    <n v="0"/>
    <n v="12.750023741323799"/>
    <n v="225.88512963623899"/>
  </r>
  <r>
    <s v="99"/>
    <x v="36"/>
    <s v="Offentlig sektor"/>
    <s v="2013"/>
    <x v="21"/>
    <n v="22.3657436425006"/>
    <n v="21.729427484118499"/>
    <n v="4.4575125803541704"/>
    <n v="0.55144747820630902"/>
    <n v="8.1628066215365997"/>
    <n v="64.465215386710497"/>
    <n v="0.85347793154829199"/>
    <n v="1.2603524512958999"/>
    <n v="113.86408324845399"/>
    <n v="1979.6852818663799"/>
    <n v="24.118561877880001"/>
    <n v="15.078744019510401"/>
    <n v="34.773720817051903"/>
    <n v="261.62399125444603"/>
    <n v="0"/>
    <n v="0"/>
    <n v="15.417253716013899"/>
    <n v="255.464869392347"/>
  </r>
  <r>
    <s v="99"/>
    <x v="36"/>
    <s v="Offentlig sektor"/>
    <s v="2013"/>
    <x v="22"/>
    <n v="22.822444017144399"/>
    <n v="22.192369977261301"/>
    <n v="3.0100268494142499"/>
    <n v="0.50651295645551198"/>
    <n v="8.3651469702843499"/>
    <n v="64.090613990835095"/>
    <n v="0.761921096234352"/>
    <n v="1.2662827579801199"/>
    <n v="118.880592880123"/>
    <n v="2071.2888613650198"/>
    <n v="23.6425095520312"/>
    <n v="14.639264315619901"/>
    <n v="34.2755049184996"/>
    <n v="261.62399125444603"/>
    <n v="0"/>
    <n v="0"/>
    <n v="16.523939595489299"/>
    <n v="262.42620273193501"/>
  </r>
  <r>
    <s v="99"/>
    <x v="36"/>
    <s v="Offentlig sektor"/>
    <s v="2013"/>
    <x v="23"/>
    <n v="21.557797769575998"/>
    <n v="20.916270525198499"/>
    <n v="7.1051553535214103"/>
    <n v="0.62999871535449703"/>
    <n v="7.6054854840741797"/>
    <n v="63.9395038860428"/>
    <n v="1.1995991498401599"/>
    <n v="1.21933068727618"/>
    <n v="101.929933532897"/>
    <n v="1763.3234384027"/>
    <n v="24.5383512785648"/>
    <n v="15.6338940107753"/>
    <n v="34.9975493288295"/>
    <n v="261.62399125444603"/>
    <n v="0"/>
    <n v="0"/>
    <n v="16.0272877024431"/>
    <n v="236.61481853609499"/>
  </r>
  <r>
    <s v="99"/>
    <x v="36"/>
    <s v="Offentlig sektor"/>
    <s v="2014"/>
    <x v="24"/>
    <n v="19.999180767146399"/>
    <n v="19.4054651964464"/>
    <n v="7.2092253841718996"/>
    <n v="0.60337112663285697"/>
    <n v="7.15323799328009"/>
    <n v="60.981013043788899"/>
    <n v="1.0999868347905799"/>
    <n v="1.2016815827951901"/>
    <n v="88.556133067771299"/>
    <n v="1676.6635861416401"/>
    <n v="22.0381835962881"/>
    <n v="14.461807547134001"/>
    <n v="30.8799617950448"/>
    <n v="233.531558330406"/>
    <n v="0"/>
    <n v="0"/>
    <n v="27.029568098852"/>
    <n v="217.56723884168099"/>
  </r>
  <r>
    <s v="99"/>
    <x v="36"/>
    <s v="Offentlig sektor"/>
    <s v="2014"/>
    <x v="25"/>
    <n v="21.010879694011901"/>
    <n v="20.426929339140599"/>
    <n v="4.6130612000392199"/>
    <n v="0.523198688807745"/>
    <n v="7.5632551431010198"/>
    <n v="64.337840257477595"/>
    <n v="0.63046863447277901"/>
    <n v="1.3030417202787601"/>
    <n v="104.578491501662"/>
    <n v="1992.6405569404001"/>
    <n v="22.3655509262645"/>
    <n v="14.177883185445999"/>
    <n v="31.971997874227601"/>
    <n v="233.531558330406"/>
    <n v="0"/>
    <n v="0"/>
    <n v="33.105892961642702"/>
    <n v="249.48745885993199"/>
  </r>
  <r>
    <s v="99"/>
    <x v="36"/>
    <s v="Offentlig sektor"/>
    <s v="2014"/>
    <x v="26"/>
    <n v="21.6607611869841"/>
    <n v="21.082128782279501"/>
    <n v="3.6138179516925502"/>
    <n v="0.496901493173668"/>
    <n v="7.6222125244001697"/>
    <n v="64.246169938809302"/>
    <n v="0.64581024475029603"/>
    <n v="1.3172992298458199"/>
    <n v="108.16926661920201"/>
    <n v="2065.2897323201501"/>
    <n v="22.046095721390198"/>
    <n v="13.8992619805106"/>
    <n v="31.6197162010324"/>
    <n v="233.531558330406"/>
    <n v="0"/>
    <n v="0"/>
    <n v="34.0873456595804"/>
    <n v="254.614855404081"/>
  </r>
  <r>
    <s v="99"/>
    <x v="36"/>
    <s v="Offentlig sektor"/>
    <s v="2014"/>
    <x v="27"/>
    <n v="20.590666238537999"/>
    <n v="19.997000100358999"/>
    <n v="6.3948119526237601"/>
    <n v="0.59218940760118799"/>
    <n v="7.25729952979591"/>
    <n v="64.805759218668996"/>
    <n v="0.91683160103232297"/>
    <n v="1.21161619733798"/>
    <n v="93.6928533972428"/>
    <n v="1774.1679325948501"/>
    <n v="22.874236284587901"/>
    <n v="14.589237937165001"/>
    <n v="32.568090812977097"/>
    <n v="233.531558330406"/>
    <n v="0"/>
    <n v="0"/>
    <n v="29.593949563898999"/>
    <n v="234.518681147569"/>
  </r>
  <r>
    <s v="99"/>
    <x v="36"/>
    <s v="Offentlig sektor"/>
    <s v="2015"/>
    <x v="28"/>
    <n v="19.608540141410199"/>
    <n v="19.054306461116301"/>
    <n v="10.3238416248335"/>
    <n v="0.607990157446341"/>
    <n v="6.8518372108183003"/>
    <n v="63.689161486547199"/>
    <n v="0.86938561494683297"/>
    <n v="2.18707809240327"/>
    <n v="86.708364403506593"/>
    <n v="1699.1477098820701"/>
    <n v="21.782907800542201"/>
    <n v="14.1051355417554"/>
    <n v="30.747931092759401"/>
    <n v="201.26484666765899"/>
    <n v="0"/>
    <n v="0"/>
    <n v="71.142967565282305"/>
    <n v="219.98874761069001"/>
  </r>
  <r>
    <s v="99"/>
    <x v="36"/>
    <s v="Offentlig sektor"/>
    <s v="2015"/>
    <x v="29"/>
    <n v="21.0587426393089"/>
    <n v="20.494739701606399"/>
    <n v="8.9646811189734503"/>
    <n v="0.57972391896875797"/>
    <n v="7.4682590181486601"/>
    <n v="67.9397339589203"/>
    <n v="0.73193179174234602"/>
    <n v="2.63162422092369"/>
    <n v="102.02322361511401"/>
    <n v="2006.5601524859201"/>
    <n v="22.1396675677112"/>
    <n v="14.0609673288309"/>
    <n v="31.613890719555499"/>
    <n v="201.26484666765899"/>
    <n v="0"/>
    <n v="0"/>
    <n v="91.293009153137305"/>
    <n v="247.41426862604499"/>
  </r>
  <r>
    <s v="99"/>
    <x v="36"/>
    <s v="Offentlig sektor"/>
    <s v="2015"/>
    <x v="30"/>
    <n v="21.691484119091399"/>
    <n v="21.121193073054599"/>
    <n v="7.9607639557185701"/>
    <n v="0.57405131614865601"/>
    <n v="7.7465214496333497"/>
    <n v="67.958497766714402"/>
    <n v="0.79524797458401097"/>
    <n v="2.64720563683256"/>
    <n v="107.723068222916"/>
    <n v="2129.57685293962"/>
    <n v="21.8702267494849"/>
    <n v="13.920902944597"/>
    <n v="31.206671956983499"/>
    <n v="201.26484666765899"/>
    <n v="0"/>
    <n v="0"/>
    <n v="94.649581363649304"/>
    <n v="254.601722569141"/>
  </r>
  <r>
    <s v="99"/>
    <x v="36"/>
    <s v="Offentlig sektor"/>
    <s v="2015"/>
    <x v="31"/>
    <n v="20.754243000542701"/>
    <n v="20.185981692162599"/>
    <n v="9.93199651956213"/>
    <n v="0.62368885358288195"/>
    <n v="7.2042469826074997"/>
    <n v="67.314357649358598"/>
    <n v="0.89312291007811295"/>
    <n v="2.30143541547895"/>
    <n v="93.779121509710194"/>
    <n v="1841.8925603980799"/>
    <n v="22.45576918782"/>
    <n v="14.3200622666469"/>
    <n v="31.974779488009698"/>
    <n v="201.26484666765899"/>
    <n v="0"/>
    <n v="0"/>
    <n v="80.364223659803599"/>
    <n v="236.63837102804001"/>
  </r>
  <r>
    <s v="99"/>
    <x v="36"/>
    <s v="Offentlig sektor"/>
    <s v="2016"/>
    <x v="32"/>
    <n v="19.392634734017498"/>
    <n v="18.8011620109184"/>
    <n v="13.675193045712099"/>
    <n v="0.82462506173071404"/>
    <n v="6.9288922394695698"/>
    <n v="62.926601249045902"/>
    <n v="1.34204849067756"/>
    <n v="1.2460837005907699"/>
    <n v="85.023547586565499"/>
    <n v="1761.9304729125799"/>
    <n v="24.593995835680801"/>
    <n v="16.9462935492299"/>
    <n v="33.4406877493008"/>
    <n v="178.93809903526"/>
    <n v="0"/>
    <n v="0"/>
    <n v="42.462760661387598"/>
    <n v="212.18295811514"/>
  </r>
  <r>
    <s v="99"/>
    <x v="36"/>
    <s v="Offentlig sektor"/>
    <s v="2016"/>
    <x v="33"/>
    <n v="20.570726000172399"/>
    <n v="20.013385808168302"/>
    <n v="7.6659498428178701"/>
    <n v="0.678149908239847"/>
    <n v="7.0961559744728797"/>
    <n v="65.885695281723898"/>
    <n v="0.95825611708860703"/>
    <n v="1.2753971194418801"/>
    <n v="97.138526045241306"/>
    <n v="2026.14976192374"/>
    <n v="23.8254959013796"/>
    <n v="15.5509380078229"/>
    <n v="33.5069373261802"/>
    <n v="178.93809903526"/>
    <n v="0"/>
    <n v="0"/>
    <n v="50.0056917846468"/>
    <n v="240.81709384277099"/>
  </r>
  <r>
    <s v="99"/>
    <x v="36"/>
    <s v="Offentlig sektor"/>
    <s v="2016"/>
    <x v="34"/>
    <n v="21.1464205270062"/>
    <n v="20.5931776991848"/>
    <n v="5.5890488885702503"/>
    <n v="0.65250406353307"/>
    <n v="7.1925411410688103"/>
    <n v="66.900721229956304"/>
    <n v="0.972187746058083"/>
    <n v="1.2692068952630899"/>
    <n v="100.684281345836"/>
    <n v="2103.51757740109"/>
    <n v="23.552530703797501"/>
    <n v="15.137854853600601"/>
    <n v="33.428317633802799"/>
    <n v="178.93809903526"/>
    <n v="0"/>
    <n v="0"/>
    <n v="49.393260350304097"/>
    <n v="248.60479634911599"/>
  </r>
  <r>
    <s v="99"/>
    <x v="36"/>
    <s v="Offentlig sektor"/>
    <s v="2016"/>
    <x v="35"/>
    <n v="20.476960967474199"/>
    <n v="19.888997047768001"/>
    <n v="12.065490931261399"/>
    <n v="0.81121948561094004"/>
    <n v="6.9304520351433903"/>
    <n v="68.110677357873897"/>
    <n v="1.23709107811245"/>
    <n v="1.2550163692540901"/>
    <n v="87.951110155587799"/>
    <n v="1818.3054555009901"/>
    <n v="25.346485261788199"/>
    <n v="16.7819986413148"/>
    <n v="35.308530322799903"/>
    <n v="178.93809903526"/>
    <n v="0"/>
    <n v="0"/>
    <n v="49.555291604064202"/>
    <n v="229.03267711261401"/>
  </r>
  <r>
    <s v="99"/>
    <x v="36"/>
    <s v="Offentlig sektor"/>
    <s v="2017"/>
    <x v="36"/>
    <n v="19.191292575218998"/>
    <n v="18.431650360957899"/>
    <n v="13.3713408340162"/>
    <n v="0.85900386978662802"/>
    <n v="5.7587708272026896"/>
    <n v="61.460274611179003"/>
    <n v="1.4656769718465401"/>
    <n v="0.84868489202625097"/>
    <n v="79.505119851850196"/>
    <n v="1729.02923736311"/>
    <n v="24.977027545173598"/>
    <n v="17.133028503451001"/>
    <n v="34.058677102887302"/>
    <n v="370.76060560596898"/>
    <n v="0"/>
    <n v="0"/>
    <n v="36.647849240564"/>
    <n v="211.25413281140999"/>
  </r>
  <r>
    <s v="99"/>
    <x v="36"/>
    <s v="Offentlig sektor"/>
    <s v="2017"/>
    <x v="37"/>
    <n v="20.509923499177301"/>
    <n v="19.766976678288898"/>
    <n v="7.6212562733875204"/>
    <n v="0.72864690595123605"/>
    <n v="6.3962423287605601"/>
    <n v="63.968271133652799"/>
    <n v="0.89996910568919197"/>
    <n v="0.78290988536950001"/>
    <n v="92.398743150924901"/>
    <n v="2029.31542525535"/>
    <n v="24.1511396817967"/>
    <n v="15.713943735032499"/>
    <n v="34.019645649536997"/>
    <n v="370.76060560596898"/>
    <n v="0"/>
    <n v="0"/>
    <n v="40.222324664297098"/>
    <n v="241.17638365026599"/>
  </r>
  <r>
    <s v="99"/>
    <x v="36"/>
    <s v="Offentlig sektor"/>
    <s v="2017"/>
    <x v="38"/>
    <n v="20.9243949902989"/>
    <n v="20.187062356252"/>
    <n v="5.4307093648029898"/>
    <n v="0.68945859238804497"/>
    <n v="6.5666250520727001"/>
    <n v="63.749669553832099"/>
    <n v="0.91635056773911605"/>
    <n v="0.76397037188397698"/>
    <n v="95.784002542775994"/>
    <n v="2109.4550557100401"/>
    <n v="23.407287925753302"/>
    <n v="15.043012900445399"/>
    <n v="33.222005584142302"/>
    <n v="370.76060560596898"/>
    <n v="0"/>
    <n v="0"/>
    <n v="41.287858268285802"/>
    <n v="246.22015156253599"/>
  </r>
  <r>
    <s v="99"/>
    <x v="36"/>
    <s v="Offentlig sektor"/>
    <s v="2017"/>
    <x v="39"/>
    <n v="19.914253163064"/>
    <n v="19.155609970530701"/>
    <n v="11.899466612745501"/>
    <n v="0.83266509219671803"/>
    <n v="5.9723691962569898"/>
    <n v="63.922943061584"/>
    <n v="1.30694343901175"/>
    <n v="0.82385479065838096"/>
    <n v="83.9673545152896"/>
    <n v="1829.3619284547001"/>
    <n v="25.1360534486364"/>
    <n v="16.794253812815398"/>
    <n v="34.835695631561002"/>
    <n v="370.76060560596898"/>
    <n v="0"/>
    <n v="0"/>
    <n v="44.609700448754801"/>
    <n v="225.32721704665499"/>
  </r>
  <r>
    <s v="99"/>
    <x v="36"/>
    <s v="Offentlig sektor"/>
    <s v="2018"/>
    <x v="40"/>
    <n v="18.5954805336203"/>
    <n v="18.054641999382099"/>
    <n v="13.586971745063"/>
    <n v="0.89221796712535195"/>
    <n v="5.37658575409655"/>
    <n v="60.367972780337603"/>
    <n v="1.46938441237942"/>
    <n v="0.78162884565719903"/>
    <n v="74.173383176616397"/>
    <n v="1697.1414519509799"/>
    <n v="25.2028359076998"/>
    <n v="17.2811576906204"/>
    <n v="34.384368233055397"/>
    <n v="153.85637183526799"/>
    <n v="0"/>
    <n v="0"/>
    <n v="40.795792457032199"/>
    <n v="207.50671872793001"/>
  </r>
  <r>
    <s v="99"/>
    <x v="36"/>
    <s v="Offentlig sektor"/>
    <s v="2018"/>
    <x v="41"/>
    <n v="20.114647440696501"/>
    <n v="19.5881844883579"/>
    <n v="8.3005103912571592"/>
    <n v="0.78049987799533704"/>
    <n v="5.9205040298033502"/>
    <n v="64.283575610476106"/>
    <n v="0.90798872287846799"/>
    <n v="0.70710361304825697"/>
    <n v="85.680521589821794"/>
    <n v="1978.9746874427401"/>
    <n v="24.764446957351399"/>
    <n v="15.9541455983218"/>
    <n v="35.0829382740339"/>
    <n v="153.85637183526799"/>
    <n v="0"/>
    <n v="0"/>
    <n v="50.077233340241797"/>
    <n v="239.95741185572899"/>
  </r>
  <r>
    <s v="99"/>
    <x v="36"/>
    <s v="Offentlig sektor"/>
    <s v="2018"/>
    <x v="42"/>
    <n v="20.861362061670601"/>
    <n v="20.334573024460099"/>
    <n v="5.80847255478918"/>
    <n v="0.74682036903771998"/>
    <n v="6.2509024135805502"/>
    <n v="64.687319459397102"/>
    <n v="0.92359962603971901"/>
    <n v="0.70043818815743497"/>
    <n v="91.461466861825102"/>
    <n v="2122.21210268101"/>
    <n v="24.205180341910101"/>
    <n v="15.424977442764"/>
    <n v="34.519081471884803"/>
    <n v="153.85637183526799"/>
    <n v="0"/>
    <n v="0"/>
    <n v="46.708211506833003"/>
    <n v="249.50644315375999"/>
  </r>
  <r>
    <s v="99"/>
    <x v="36"/>
    <s v="Offentlig sektor"/>
    <s v="2018"/>
    <x v="43"/>
    <n v="19.646983505653299"/>
    <n v="19.100710867834799"/>
    <n v="12.044142405930501"/>
    <n v="0.87813020040739398"/>
    <n v="5.7039915312592404"/>
    <n v="63.764178567788001"/>
    <n v="1.3129042696901401"/>
    <n v="0.76982916318538797"/>
    <n v="80.234817854597594"/>
    <n v="1841.4324643303"/>
    <n v="25.636770824009499"/>
    <n v="17.087481507165599"/>
    <n v="35.589242823979902"/>
    <n v="153.85637183526799"/>
    <n v="0"/>
    <n v="0"/>
    <n v="47.508484935762802"/>
    <n v="225.957503713786"/>
  </r>
  <r>
    <s v="99"/>
    <x v="36"/>
    <s v="Offentlig sektor"/>
    <s v="2019"/>
    <x v="44"/>
    <n v="19.819304668973601"/>
    <n v="19.383029385436899"/>
    <n v="9.1026612379341891"/>
    <n v="0.76576451978093796"/>
    <n v="4.81822084854557"/>
    <n v="56.912295943112902"/>
    <n v="0.90829628687183905"/>
    <n v="0.62185398445776396"/>
    <n v="68.729717004375004"/>
    <n v="1660.3582189190499"/>
    <n v="22.968875930365598"/>
    <n v="15.2735674456114"/>
    <n v="31.948501375291801"/>
    <n v="98.437502035502703"/>
    <n v="0"/>
    <n v="0"/>
    <n v="40.694643954542798"/>
    <n v="213.227517707613"/>
  </r>
  <r>
    <s v="99"/>
    <x v="36"/>
    <s v="Offentlig sektor"/>
    <s v="2019"/>
    <x v="45"/>
    <n v="20.922218007833798"/>
    <n v="20.4766456054376"/>
    <n v="6.3222905872624198"/>
    <n v="0.73706938449912596"/>
    <n v="5.4218397667302396"/>
    <n v="61.533860379994998"/>
    <n v="0.57430026570150405"/>
    <n v="0.58997882798256596"/>
    <n v="79.9903857235728"/>
    <n v="1946.4806681254199"/>
    <n v="23.562813075537399"/>
    <n v="14.9437540058392"/>
    <n v="33.682118121284198"/>
    <n v="98.437502035502703"/>
    <n v="0"/>
    <n v="0"/>
    <n v="49.949871916297703"/>
    <n v="246.255766156557"/>
  </r>
  <r>
    <s v="99"/>
    <x v="36"/>
    <s v="Offentlig sektor"/>
    <s v="2019"/>
    <x v="46"/>
    <n v="21.450703321728898"/>
    <n v="20.999284293016501"/>
    <n v="4.7718030939204699"/>
    <n v="0.723992935040081"/>
    <n v="5.7544071032619701"/>
    <n v="62.017396340054198"/>
    <n v="0.59341744752349102"/>
    <n v="0.59188210047795398"/>
    <n v="85.531044550937807"/>
    <n v="2090.6730818187302"/>
    <n v="23.372011706197299"/>
    <n v="14.764072722018"/>
    <n v="33.494782441355099"/>
    <n v="98.437502035502703"/>
    <n v="0"/>
    <n v="0"/>
    <n v="46.513698925257401"/>
    <n v="255.51538965000699"/>
  </r>
  <r>
    <s v="99"/>
    <x v="36"/>
    <s v="Offentlig sektor"/>
    <s v="2019"/>
    <x v="47"/>
    <n v="20.5951488149068"/>
    <n v="20.146112194497999"/>
    <n v="8.4187688738234403"/>
    <n v="0.77915308016853502"/>
    <n v="5.14726971887836"/>
    <n v="60.2725285731062"/>
    <n v="0.81701539782561405"/>
    <n v="0.61636149877387103"/>
    <n v="74.565369857353801"/>
    <n v="1805.22114776787"/>
    <n v="23.735280935339901"/>
    <n v="15.4059080798915"/>
    <n v="33.480142639508202"/>
    <n v="98.437502035502703"/>
    <n v="0"/>
    <n v="0"/>
    <n v="47.463029722766599"/>
    <n v="232.15980884242501"/>
  </r>
  <r>
    <s v="99"/>
    <x v="36"/>
    <s v="Offentlig sektor"/>
    <s v="2020"/>
    <x v="48"/>
    <n v="20.3105997847582"/>
    <n v="19.874573284034302"/>
    <n v="9.6888722064227704"/>
    <n v="0.80614067293431702"/>
    <n v="4.8430822271064402"/>
    <n v="58.932354698561397"/>
    <n v="0.87567037402069503"/>
    <n v="0.59372790571939504"/>
    <n v="69.454087884307796"/>
    <n v="1737.3334343440399"/>
    <n v="23.406896959948"/>
    <n v="15.2463719431145"/>
    <n v="32.944930453609501"/>
    <n v="86.792920037357604"/>
    <n v="0"/>
    <n v="0"/>
    <n v="52.155123867444203"/>
    <n v="221.443389543417"/>
  </r>
  <r>
    <s v="99"/>
    <x v="36"/>
    <s v="Offentlig sektor"/>
    <s v="2020"/>
    <x v="49"/>
    <n v="19.483203784151499"/>
    <n v="19.0684017823719"/>
    <n v="6.3624660669211899"/>
    <n v="0.71522636653529004"/>
    <n v="4.94550337894026"/>
    <n v="57.061585876020999"/>
    <n v="0.55719546942724296"/>
    <n v="0.51366282515065098"/>
    <n v="73.051336965687895"/>
    <n v="1842.1121025208099"/>
    <n v="22.231575429345899"/>
    <n v="14.1498027978945"/>
    <n v="31.724284211988699"/>
    <n v="86.792920037357604"/>
    <n v="0"/>
    <n v="0"/>
    <n v="51.993447413642201"/>
    <n v="228.02171641462999"/>
  </r>
  <r>
    <s v="99"/>
    <x v="36"/>
    <s v="Offentlig sektor"/>
    <s v="2020"/>
    <x v="50"/>
    <n v="21.101579534723399"/>
    <n v="20.660238522450602"/>
    <n v="5.1381673665347103"/>
    <n v="0.74271809042667802"/>
    <n v="5.6331356525841203"/>
    <n v="60.803881466545903"/>
    <n v="0.58775072748912305"/>
    <n v="0.54044928589868302"/>
    <n v="84.022415474592705"/>
    <n v="2131.4660941269099"/>
    <n v="22.994599759629299"/>
    <n v="14.4794660484089"/>
    <n v="33.013306241157103"/>
    <n v="86.792920037357604"/>
    <n v="0"/>
    <n v="0"/>
    <n v="52.374873223926599"/>
    <n v="252.10677556535001"/>
  </r>
  <r>
    <s v="99"/>
    <x v="36"/>
    <s v="Offentlig sektor"/>
    <s v="2020"/>
    <x v="51"/>
    <n v="20.2751725018183"/>
    <n v="19.840550053765099"/>
    <n v="7.8164272927643399"/>
    <n v="0.81166758880763301"/>
    <n v="4.7406291779236396"/>
    <n v="60.998958103254303"/>
    <n v="0.78908712906573997"/>
    <n v="0.55876755786432497"/>
    <n v="68.757028153767394"/>
    <n v="1712.87108445588"/>
    <n v="23.814913887754301"/>
    <n v="15.0618636202814"/>
    <n v="34.071864823239601"/>
    <n v="86.792920037357604"/>
    <n v="0"/>
    <n v="0"/>
    <n v="41.879365832740902"/>
    <n v="229.24255892245401"/>
  </r>
  <r>
    <s v="99"/>
    <x v="36"/>
    <s v="Offentlig sektor"/>
    <s v="2021"/>
    <x v="52"/>
    <n v="19.6271273871197"/>
    <n v="19.221873804086599"/>
    <n v="9.4822867472349905"/>
    <n v="0.80387409210191096"/>
    <n v="4.2768402530497198"/>
    <n v="55.671745204632302"/>
    <n v="0.87590500999033505"/>
    <n v="0.54791827007419203"/>
    <n v="61.260882028956303"/>
    <n v="1564.9203564555"/>
    <n v="22.582973662152"/>
    <n v="14.879378754825501"/>
    <n v="31.578949826687001"/>
    <n v="72.475421540746794"/>
    <n v="0"/>
    <n v="0"/>
    <n v="49.492238386855099"/>
    <n v="212.60565421272099"/>
  </r>
  <r>
    <s v="99"/>
    <x v="36"/>
    <s v="Offentlig sektor"/>
    <s v="2021"/>
    <x v="53"/>
    <n v="21.192668200092399"/>
    <n v="20.768805605821999"/>
    <n v="6.2510101943945804"/>
    <n v="0.80266862462462696"/>
    <n v="4.9528566858622902"/>
    <n v="61.427695157650597"/>
    <n v="0.56053439745645905"/>
    <n v="0.51779600789728897"/>
    <n v="73.684854294088893"/>
    <n v="1900.6293244133699"/>
    <n v="23.522390658926501"/>
    <n v="14.7361206119398"/>
    <n v="33.843177137327899"/>
    <n v="72.475421540746794"/>
    <n v="0"/>
    <n v="0"/>
    <n v="50.6445559580715"/>
    <n v="251.60875595971899"/>
  </r>
  <r>
    <s v="99"/>
    <x v="36"/>
    <s v="Offentlig sektor"/>
    <s v="2021"/>
    <x v="54"/>
    <n v="21.832833096916701"/>
    <n v="21.400543983220199"/>
    <n v="5.7701092412411104"/>
    <n v="0.78310637640278802"/>
    <n v="5.4389465146090501"/>
    <n v="61.195018717596398"/>
    <n v="0.58685478035196303"/>
    <n v="0.51950314500598604"/>
    <n v="81.661431500796397"/>
    <n v="2125.6777736255099"/>
    <n v="23.1552384886986"/>
    <n v="14.603901150107101"/>
    <n v="33.212485774888002"/>
    <n v="72.475421540746794"/>
    <n v="0"/>
    <n v="0"/>
    <n v="61.3675208625666"/>
    <n v="262.14733643920101"/>
  </r>
  <r>
    <s v="99"/>
    <x v="36"/>
    <s v="Offentlig sektor"/>
    <s v="2021"/>
    <x v="55"/>
    <n v="20.591652322865698"/>
    <n v="20.1697176236469"/>
    <n v="9.2772014341167903"/>
    <n v="0.82369041508706098"/>
    <n v="4.6850470599993699"/>
    <n v="58.997469017817998"/>
    <n v="0.79114421454027295"/>
    <n v="0.54302052562498404"/>
    <n v="68.369929721598595"/>
    <n v="1755.54943885699"/>
    <n v="23.351214299470101"/>
    <n v="15.0663696892101"/>
    <n v="33.0484390476363"/>
    <n v="72.475421540746794"/>
    <n v="0"/>
    <n v="0"/>
    <n v="62.362592598094203"/>
    <n v="233.83201212440099"/>
  </r>
  <r>
    <s v="99"/>
    <x v="36"/>
    <s v="Offentlig sektor"/>
    <s v="2022"/>
    <x v="56"/>
    <n v="28.162083311827899"/>
    <n v="27.743472230058401"/>
    <n v="7.0343875804723197"/>
    <n v="0.85738285314568097"/>
    <n v="4.3378397707402296"/>
    <n v="58.168974233922299"/>
    <n v="1.83039279201979"/>
    <n v="0.63026822840540397"/>
    <n v="60.843285031397002"/>
    <n v="1560.76767276699"/>
    <n v="21.0026712247601"/>
    <n v="13.8371514468696"/>
    <n v="29.401491005586799"/>
    <n v="72.475421540746794"/>
    <n v="0"/>
    <n v="0"/>
    <n v="54.196436866738303"/>
    <n v="204.98495544548501"/>
  </r>
  <r>
    <s v="99"/>
    <x v="36"/>
    <s v="Offentlig sektor"/>
    <s v="2022"/>
    <x v="57"/>
    <n v="24.286814625374401"/>
    <n v="23.889754385538001"/>
    <n v="5.9946676549006996"/>
    <n v="0.73311086731997099"/>
    <n v="4.7443124246927804"/>
    <n v="54.8648642466298"/>
    <n v="1.1450310384524001"/>
    <n v="0.52577176916292201"/>
    <n v="69.728962549272893"/>
    <n v="1815.6363739124299"/>
    <n v="20.5180397100203"/>
    <n v="13.411353986315801"/>
    <n v="28.870944985906899"/>
    <n v="72.475421540746794"/>
    <n v="0"/>
    <n v="0"/>
    <n v="64.137357340827407"/>
    <n v="220.77038619637199"/>
  </r>
  <r>
    <s v="99"/>
    <x v="36"/>
    <s v="Offentlig sektor"/>
    <s v="2022"/>
    <x v="58"/>
    <n v="24.346299949135101"/>
    <n v="23.947290172813702"/>
    <n v="5.6121737164023697"/>
    <n v="0.71533536573745704"/>
    <n v="4.9821711534203299"/>
    <n v="54.868461125621501"/>
    <n v="1.19770662839054"/>
    <n v="0.50919173143639795"/>
    <n v="74.0149663669592"/>
    <n v="1935.3565229133201"/>
    <n v="20.463951212002399"/>
    <n v="13.3476682073484"/>
    <n v="28.836737538132802"/>
    <n v="72.475421540746794"/>
    <n v="0"/>
    <n v="0"/>
    <n v="68.0571231407976"/>
    <n v="228.52461185594501"/>
  </r>
  <r>
    <s v="99"/>
    <x v="36"/>
    <s v="Offentlig sektor"/>
    <s v="2022"/>
    <x v="59"/>
    <n v="26.734714671684099"/>
    <n v="26.314550484908199"/>
    <n v="7.0713097994757801"/>
    <n v="0.83301585732473804"/>
    <n v="4.6239240171305998"/>
    <n v="57.952833134142097"/>
    <n v="1.6435774685645701"/>
    <n v="0.59558937142198798"/>
    <n v="66.242812656221204"/>
    <n v="1710.4854783010301"/>
    <n v="21.2143067147084"/>
    <n v="13.8891400140303"/>
    <n v="29.808931229862299"/>
    <n v="72.475421540746794"/>
    <n v="0"/>
    <n v="0"/>
    <n v="63.055615467853102"/>
    <n v="217.08136970913799"/>
  </r>
  <r>
    <s v="99"/>
    <x v="36"/>
    <s v="Offentlig sektor"/>
    <s v="2023"/>
    <x v="60"/>
    <n v="28.310172271260399"/>
    <n v="27.888571310879801"/>
    <n v="7.3882265581262896"/>
    <n v="0.85197831197187901"/>
    <n v="4.4957712715326403"/>
    <n v="57.815658946404"/>
    <n v="1.8309647972990699"/>
    <n v="0.63581943896015802"/>
    <n v="63.300816229068403"/>
    <n v="1630.7823837737601"/>
    <n v="20.915848316492799"/>
    <n v="13.8918342974694"/>
    <n v="29.145974874226798"/>
    <n v="72.475421540746794"/>
    <n v="0"/>
    <n v="0"/>
    <n v="59.106870013609999"/>
    <n v="207.000950786071"/>
  </r>
  <r>
    <m/>
    <x v="37"/>
    <m/>
    <m/>
    <x v="61"/>
    <m/>
    <m/>
    <m/>
    <m/>
    <m/>
    <m/>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45DE1A2C-6602-4F0B-AC2A-A927739F5DF8}" name="Pivottabell1" cacheId="0" applyNumberFormats="0" applyBorderFormats="0" applyFontFormats="0" applyPatternFormats="0" applyAlignmentFormats="0" applyWidthHeightFormats="1" dataCaption="Värden" updatedVersion="8" minRefreshableVersion="3" useAutoFormatting="1" colGrandTotals="0" itemPrintTitles="1" createdVersion="8" indent="0" outline="1" outlineData="1" multipleFieldFilters="0">
  <location ref="A3:BK43" firstHeaderRow="1" firstDataRow="2" firstDataCol="1"/>
  <pivotFields count="23">
    <pivotField showAll="0"/>
    <pivotField axis="axisRow" showAll="0">
      <items count="39">
        <item x="0"/>
        <item x="1"/>
        <item x="2"/>
        <item x="3"/>
        <item x="4"/>
        <item x="5"/>
        <item x="6"/>
        <item x="7"/>
        <item x="8"/>
        <item x="9"/>
        <item x="14"/>
        <item x="15"/>
        <item x="16"/>
        <item x="17"/>
        <item x="18"/>
        <item x="19"/>
        <item x="20"/>
        <item x="21"/>
        <item x="22"/>
        <item x="23"/>
        <item x="24"/>
        <item x="25"/>
        <item x="26"/>
        <item x="27"/>
        <item x="28"/>
        <item x="29"/>
        <item x="30"/>
        <item x="31"/>
        <item x="32"/>
        <item x="33"/>
        <item x="34"/>
        <item x="35"/>
        <item x="13"/>
        <item x="36"/>
        <item x="10"/>
        <item x="11"/>
        <item x="12"/>
        <item x="37"/>
        <item t="default"/>
      </items>
    </pivotField>
    <pivotField showAll="0"/>
    <pivotField showAll="0"/>
    <pivotField axis="axisCol" showAll="0">
      <items count="6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t="default"/>
      </items>
    </pivotField>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
  </rowFields>
  <rowItems count="39">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t="grand">
      <x/>
    </i>
  </rowItems>
  <colFields count="1">
    <field x="4"/>
  </colFields>
  <colItems count="62">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colItems>
  <dataFields count="1">
    <dataField name="Summa av ktCO2eq_GHG" fld="5"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TS - PT Serif och Robot">
    <a:majorFont>
      <a:latin typeface="PT Serif"/>
      <a:ea typeface=""/>
      <a:cs typeface=""/>
    </a:majorFont>
    <a:minorFont>
      <a:latin typeface="Robot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TS - PT Serif och Robot">
    <a:majorFont>
      <a:latin typeface="PT Serif"/>
      <a:ea typeface=""/>
      <a:cs typeface=""/>
    </a:majorFont>
    <a:minorFont>
      <a:latin typeface="Robot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TS - PT Serif och Robot">
    <a:majorFont>
      <a:latin typeface="PT Serif"/>
      <a:ea typeface=""/>
      <a:cs typeface=""/>
    </a:majorFont>
    <a:minorFont>
      <a:latin typeface="Robot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TS - PT Serif och Robot">
    <a:majorFont>
      <a:latin typeface="PT Serif"/>
      <a:ea typeface=""/>
      <a:cs typeface=""/>
    </a:majorFont>
    <a:minorFont>
      <a:latin typeface="Robot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TS - PT Serif och Robot">
    <a:majorFont>
      <a:latin typeface="PT Serif"/>
      <a:ea typeface=""/>
      <a:cs typeface=""/>
    </a:majorFont>
    <a:minorFont>
      <a:latin typeface="Robot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TS - PT Serif och Robot">
    <a:majorFont>
      <a:latin typeface="PT Serif"/>
      <a:ea typeface=""/>
      <a:cs typeface=""/>
    </a:majorFont>
    <a:minorFont>
      <a:latin typeface="Robot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
  <dimension ref="B1:C57"/>
  <sheetViews>
    <sheetView tabSelected="1" zoomScaleNormal="100" workbookViewId="0"/>
  </sheetViews>
  <sheetFormatPr defaultRowHeight="13" x14ac:dyDescent="0.3"/>
  <cols>
    <col min="1" max="1" width="3" customWidth="1"/>
    <col min="2" max="2" width="36.36328125" customWidth="1"/>
    <col min="3" max="3" width="104.54296875" customWidth="1"/>
  </cols>
  <sheetData>
    <row r="1" spans="2:3" ht="13" customHeight="1" x14ac:dyDescent="0.3">
      <c r="B1" t="s">
        <v>213</v>
      </c>
    </row>
    <row r="2" spans="2:3" ht="13" customHeight="1" x14ac:dyDescent="0.35">
      <c r="B2" s="3" t="s">
        <v>360</v>
      </c>
      <c r="C2" s="4"/>
    </row>
    <row r="3" spans="2:3" ht="13" customHeight="1" x14ac:dyDescent="0.35">
      <c r="B3" s="5" t="s">
        <v>361</v>
      </c>
      <c r="C3" s="4"/>
    </row>
    <row r="4" spans="2:3" ht="13" customHeight="1" x14ac:dyDescent="0.35">
      <c r="B4" s="4"/>
      <c r="C4" s="4"/>
    </row>
    <row r="5" spans="2:3" ht="13" customHeight="1" x14ac:dyDescent="0.3">
      <c r="B5" s="299" t="s">
        <v>148</v>
      </c>
      <c r="C5" s="300" t="s">
        <v>152</v>
      </c>
    </row>
    <row r="6" spans="2:3" ht="13" customHeight="1" x14ac:dyDescent="0.3">
      <c r="B6" s="301" t="s">
        <v>149</v>
      </c>
      <c r="C6" s="302" t="s">
        <v>153</v>
      </c>
    </row>
    <row r="7" spans="2:3" ht="13" customHeight="1" x14ac:dyDescent="0.35">
      <c r="B7" s="303"/>
      <c r="C7" s="304"/>
    </row>
    <row r="8" spans="2:3" ht="13" customHeight="1" x14ac:dyDescent="0.35">
      <c r="B8" s="305" t="s">
        <v>356</v>
      </c>
      <c r="C8" s="304" t="s">
        <v>362</v>
      </c>
    </row>
    <row r="9" spans="2:3" ht="13" customHeight="1" x14ac:dyDescent="0.35">
      <c r="B9" s="306" t="s">
        <v>357</v>
      </c>
      <c r="C9" s="315" t="s">
        <v>363</v>
      </c>
    </row>
    <row r="10" spans="2:3" ht="13" customHeight="1" x14ac:dyDescent="0.35">
      <c r="B10" s="306"/>
      <c r="C10" s="307"/>
    </row>
    <row r="11" spans="2:3" ht="13" customHeight="1" x14ac:dyDescent="0.35">
      <c r="B11" s="308" t="s">
        <v>358</v>
      </c>
      <c r="C11" s="304" t="s">
        <v>368</v>
      </c>
    </row>
    <row r="12" spans="2:3" ht="13" customHeight="1" x14ac:dyDescent="0.35">
      <c r="B12" s="306" t="s">
        <v>359</v>
      </c>
      <c r="C12" s="315" t="s">
        <v>373</v>
      </c>
    </row>
    <row r="13" spans="2:3" ht="13" customHeight="1" x14ac:dyDescent="0.35">
      <c r="B13" s="306"/>
      <c r="C13" s="307"/>
    </row>
    <row r="14" spans="2:3" ht="13" customHeight="1" x14ac:dyDescent="0.35">
      <c r="B14" s="305" t="s">
        <v>174</v>
      </c>
      <c r="C14" s="304" t="s">
        <v>150</v>
      </c>
    </row>
    <row r="15" spans="2:3" ht="13" customHeight="1" x14ac:dyDescent="0.35">
      <c r="B15" s="306" t="s">
        <v>175</v>
      </c>
      <c r="C15" s="315" t="s">
        <v>151</v>
      </c>
    </row>
    <row r="16" spans="2:3" ht="13" customHeight="1" x14ac:dyDescent="0.35">
      <c r="B16" s="306"/>
      <c r="C16" s="307"/>
    </row>
    <row r="17" spans="2:3" ht="13" customHeight="1" x14ac:dyDescent="0.35">
      <c r="B17" s="305" t="s">
        <v>187</v>
      </c>
      <c r="C17" s="304" t="s">
        <v>347</v>
      </c>
    </row>
    <row r="18" spans="2:3" ht="13" customHeight="1" x14ac:dyDescent="0.35">
      <c r="B18" s="306" t="s">
        <v>188</v>
      </c>
      <c r="C18" s="315" t="s">
        <v>348</v>
      </c>
    </row>
    <row r="19" spans="2:3" ht="13" customHeight="1" x14ac:dyDescent="0.35">
      <c r="B19" s="303"/>
      <c r="C19" s="314"/>
    </row>
    <row r="20" spans="2:3" ht="13" customHeight="1" x14ac:dyDescent="0.35">
      <c r="B20" s="305" t="s">
        <v>335</v>
      </c>
      <c r="C20" s="304" t="s">
        <v>369</v>
      </c>
    </row>
    <row r="21" spans="2:3" ht="13" customHeight="1" x14ac:dyDescent="0.35">
      <c r="B21" s="306" t="s">
        <v>336</v>
      </c>
      <c r="C21" s="315" t="s">
        <v>374</v>
      </c>
    </row>
    <row r="22" spans="2:3" ht="13" customHeight="1" x14ac:dyDescent="0.35">
      <c r="B22" s="308"/>
      <c r="C22" s="314"/>
    </row>
    <row r="23" spans="2:3" ht="13" customHeight="1" x14ac:dyDescent="0.35">
      <c r="B23" s="309" t="s">
        <v>337</v>
      </c>
      <c r="C23" s="304" t="s">
        <v>370</v>
      </c>
    </row>
    <row r="24" spans="2:3" ht="13" customHeight="1" x14ac:dyDescent="0.35">
      <c r="B24" s="306" t="s">
        <v>338</v>
      </c>
      <c r="C24" s="315" t="s">
        <v>375</v>
      </c>
    </row>
    <row r="25" spans="2:3" ht="13" customHeight="1" x14ac:dyDescent="0.35">
      <c r="B25" s="306"/>
      <c r="C25" s="307"/>
    </row>
    <row r="26" spans="2:3" ht="13" customHeight="1" x14ac:dyDescent="0.35">
      <c r="B26" s="309" t="s">
        <v>339</v>
      </c>
      <c r="C26" s="304" t="s">
        <v>371</v>
      </c>
    </row>
    <row r="27" spans="2:3" ht="13" customHeight="1" x14ac:dyDescent="0.35">
      <c r="B27" s="306" t="s">
        <v>340</v>
      </c>
      <c r="C27" s="315" t="s">
        <v>376</v>
      </c>
    </row>
    <row r="28" spans="2:3" ht="13" customHeight="1" x14ac:dyDescent="0.35">
      <c r="B28" s="310"/>
      <c r="C28" s="311"/>
    </row>
    <row r="29" spans="2:3" ht="13" customHeight="1" x14ac:dyDescent="0.35">
      <c r="B29" s="308" t="s">
        <v>341</v>
      </c>
      <c r="C29" s="304" t="s">
        <v>372</v>
      </c>
    </row>
    <row r="30" spans="2:3" ht="13" customHeight="1" x14ac:dyDescent="0.35">
      <c r="B30" s="306" t="s">
        <v>342</v>
      </c>
      <c r="C30" s="315" t="s">
        <v>377</v>
      </c>
    </row>
    <row r="31" spans="2:3" ht="13" customHeight="1" x14ac:dyDescent="0.35">
      <c r="B31" s="312"/>
      <c r="C31" s="313"/>
    </row>
    <row r="32" spans="2:3" ht="13" customHeight="1" x14ac:dyDescent="0.3"/>
    <row r="35" spans="3:3" x14ac:dyDescent="0.3">
      <c r="C35" s="65"/>
    </row>
    <row r="57" spans="3:3" x14ac:dyDescent="0.3">
      <c r="C57" s="6"/>
    </row>
  </sheetData>
  <hyperlinks>
    <hyperlink ref="C9" location="'1 Utsläpp (kvartal)'!A1" display="Emissions of Greenhouse gases (GHG), 2008Q1-2026Q1" xr:uid="{00000000-0004-0000-0000-000003000000}"/>
    <hyperlink ref="C20" location="'4 Utsläpp per FV (kvartal)'!A1" display="Utsläpp per förädlingsvärde 2008K1-2025K2" xr:uid="{00000000-0004-0000-0000-000004000000}"/>
    <hyperlink ref="C21" location="'4 Utsläpp per FV (kvartal)'!A1" display="Greenhouse gas emissions by value added, 2008Q1-2025Q2" xr:uid="{00000000-0004-0000-0000-000005000000}"/>
    <hyperlink ref="C26" location="'6 FV (kvartal)'!A1" display="Förädlingsvärde efter näringsgren SNI 2007, 2008K1-2025K2" xr:uid="{00000000-0004-0000-0000-000006000000}"/>
    <hyperlink ref="C27" location="'6 FV (kvartal)'!A1" display="Value added by industry SNI 2007 (NACE) 2008Q1-2025Q2" xr:uid="{00000000-0004-0000-0000-000007000000}"/>
    <hyperlink ref="C29" location="'7 Sysselsatta (kvartal)'!A1" display="Sysselsättning efter näringsgren SNI 2007, 2008K1-2025K2" xr:uid="{00000000-0004-0000-0000-000008000000}"/>
    <hyperlink ref="C30" location="'7 Sysselsatta (kvartal)'!A1" display="Employment by industry SNI 2007 (NACE), 2008Q1-2025Q2" xr:uid="{00000000-0004-0000-0000-000009000000}"/>
    <hyperlink ref="C24" location="'5 Utsläpp per syss. (kvartal)'!A1" display="Greenhouse gas emissions by Employees, 2008Q1-2025Q2" xr:uid="{00000000-0004-0000-0000-00000A000000}"/>
    <hyperlink ref="C23" location="'5 Utsläpp per syss. (kvartal)'!A1" display="Utsläpp per sysselsatta 2008K1-2025K2" xr:uid="{00000000-0004-0000-0000-00000B000000}"/>
    <hyperlink ref="C17" location="'3 Prel. årssiffor'!A1" display="Preliminära årsdata: Utsläpp av växthusgaser, intensiteter, förädlingsvärde samt sysselsättning 2008-2017" xr:uid="{00000000-0004-0000-0000-00000C000000}"/>
    <hyperlink ref="C18" location="'3 Prel. årssiffor'!A1" display="Preliminary yearly data: Emissions of GHG, intensities, value addded and employment 2008-2020" xr:uid="{00000000-0004-0000-0000-00000D000000}"/>
    <hyperlink ref="C15" location="'2 Diagram'!A1" display="Figures and environmental economic profiles" xr:uid="{00000000-0004-0000-0000-000001000000}"/>
    <hyperlink ref="C14" location="'2 Diagram'!A1" display="Diagram och miljöekonomiska profiler" xr:uid="{00000000-0004-0000-0000-000000000000}"/>
    <hyperlink ref="C11" location="'1b Mobila utsläpp (kvartal)'!A1" display="Mobila utsläpp av växthusgaser, 2008K1-2026K1" xr:uid="{B395F106-0F23-421F-AC99-8D08328A9AFA}"/>
    <hyperlink ref="C12" location="'1b Mobila utsläpp (kvartal)'!A1" display="Greenhouse gas emissions, transportation, 2008Q1-2026Q1" xr:uid="{15BC7AFC-4C47-4804-9613-680A9077ECDD}"/>
    <hyperlink ref="C8" location="'1 Utsläpp (kvartal)'!A1" display="Utsläpp av växthusgaser 2008K1-2026K1" xr:uid="{00000000-0004-0000-0000-000002000000}"/>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841EC-3C59-4E1C-A7A2-C466CAE08AF6}">
  <dimension ref="A3:BK43"/>
  <sheetViews>
    <sheetView topLeftCell="AU1" workbookViewId="0">
      <selection activeCell="BD48" sqref="BD48"/>
    </sheetView>
  </sheetViews>
  <sheetFormatPr defaultRowHeight="13" x14ac:dyDescent="0.3"/>
  <cols>
    <col min="1" max="1" width="133.81640625" bestFit="1" customWidth="1"/>
    <col min="2" max="2" width="18.81640625" bestFit="1" customWidth="1"/>
    <col min="3" max="4" width="14" bestFit="1" customWidth="1"/>
    <col min="5" max="6" width="12.81640625" bestFit="1" customWidth="1"/>
    <col min="7" max="7" width="14" bestFit="1" customWidth="1"/>
    <col min="8" max="8" width="12.81640625" bestFit="1" customWidth="1"/>
    <col min="9" max="11" width="14" bestFit="1" customWidth="1"/>
    <col min="12" max="12" width="12.81640625" bestFit="1" customWidth="1"/>
    <col min="13" max="23" width="14" bestFit="1" customWidth="1"/>
    <col min="24" max="24" width="12.81640625" bestFit="1" customWidth="1"/>
    <col min="25" max="41" width="14" bestFit="1" customWidth="1"/>
    <col min="42" max="42" width="12.81640625" bestFit="1" customWidth="1"/>
    <col min="43" max="44" width="14" bestFit="1" customWidth="1"/>
    <col min="45" max="45" width="12.81640625" bestFit="1" customWidth="1"/>
    <col min="46" max="49" width="14" bestFit="1" customWidth="1"/>
    <col min="50" max="50" width="12.81640625" bestFit="1" customWidth="1"/>
    <col min="51" max="54" width="14" bestFit="1" customWidth="1"/>
    <col min="55" max="55" width="12.81640625" bestFit="1" customWidth="1"/>
    <col min="56" max="62" width="14" bestFit="1" customWidth="1"/>
    <col min="63" max="63" width="6.1796875" bestFit="1" customWidth="1"/>
    <col min="64" max="64" width="14" bestFit="1" customWidth="1"/>
  </cols>
  <sheetData>
    <row r="3" spans="1:63" x14ac:dyDescent="0.3">
      <c r="A3" s="68" t="s">
        <v>309</v>
      </c>
      <c r="B3" s="68" t="s">
        <v>306</v>
      </c>
    </row>
    <row r="4" spans="1:63" x14ac:dyDescent="0.3">
      <c r="A4" s="68" t="s">
        <v>308</v>
      </c>
      <c r="B4" t="s">
        <v>51</v>
      </c>
      <c r="C4" t="s">
        <v>52</v>
      </c>
      <c r="D4" t="s">
        <v>53</v>
      </c>
      <c r="E4" t="s">
        <v>54</v>
      </c>
      <c r="F4" t="s">
        <v>55</v>
      </c>
      <c r="G4" t="s">
        <v>56</v>
      </c>
      <c r="H4" t="s">
        <v>57</v>
      </c>
      <c r="I4" t="s">
        <v>58</v>
      </c>
      <c r="J4" t="s">
        <v>59</v>
      </c>
      <c r="K4" t="s">
        <v>60</v>
      </c>
      <c r="L4" t="s">
        <v>61</v>
      </c>
      <c r="M4" t="s">
        <v>62</v>
      </c>
      <c r="N4" t="s">
        <v>63</v>
      </c>
      <c r="O4" t="s">
        <v>64</v>
      </c>
      <c r="P4" t="s">
        <v>65</v>
      </c>
      <c r="Q4" t="s">
        <v>66</v>
      </c>
      <c r="R4" t="s">
        <v>67</v>
      </c>
      <c r="S4" t="s">
        <v>68</v>
      </c>
      <c r="T4" t="s">
        <v>69</v>
      </c>
      <c r="U4" t="s">
        <v>70</v>
      </c>
      <c r="V4" t="s">
        <v>71</v>
      </c>
      <c r="W4" t="s">
        <v>72</v>
      </c>
      <c r="X4" t="s">
        <v>73</v>
      </c>
      <c r="Y4" t="s">
        <v>74</v>
      </c>
      <c r="Z4" t="s">
        <v>75</v>
      </c>
      <c r="AA4" t="s">
        <v>76</v>
      </c>
      <c r="AB4" t="s">
        <v>77</v>
      </c>
      <c r="AC4" t="s">
        <v>78</v>
      </c>
      <c r="AD4" t="s">
        <v>79</v>
      </c>
      <c r="AE4" t="s">
        <v>80</v>
      </c>
      <c r="AF4" t="s">
        <v>140</v>
      </c>
      <c r="AG4" t="s">
        <v>141</v>
      </c>
      <c r="AH4" t="s">
        <v>154</v>
      </c>
      <c r="AI4" t="s">
        <v>156</v>
      </c>
      <c r="AJ4" t="s">
        <v>157</v>
      </c>
      <c r="AK4" t="s">
        <v>159</v>
      </c>
      <c r="AL4" t="s">
        <v>160</v>
      </c>
      <c r="AM4" t="s">
        <v>164</v>
      </c>
      <c r="AN4" t="s">
        <v>167</v>
      </c>
      <c r="AO4" t="s">
        <v>168</v>
      </c>
      <c r="AP4" t="s">
        <v>185</v>
      </c>
      <c r="AQ4" t="s">
        <v>189</v>
      </c>
      <c r="AR4" t="s">
        <v>190</v>
      </c>
      <c r="AS4" t="s">
        <v>195</v>
      </c>
      <c r="AT4" t="s">
        <v>196</v>
      </c>
      <c r="AU4" t="s">
        <v>197</v>
      </c>
      <c r="AV4" t="s">
        <v>198</v>
      </c>
      <c r="AW4" t="s">
        <v>200</v>
      </c>
      <c r="AX4" t="s">
        <v>202</v>
      </c>
      <c r="AY4" t="s">
        <v>204</v>
      </c>
      <c r="AZ4" t="s">
        <v>205</v>
      </c>
      <c r="BA4" t="s">
        <v>207</v>
      </c>
      <c r="BB4" t="s">
        <v>208</v>
      </c>
      <c r="BC4" t="s">
        <v>209</v>
      </c>
      <c r="BD4" t="s">
        <v>212</v>
      </c>
      <c r="BE4" t="s">
        <v>214</v>
      </c>
      <c r="BF4" t="s">
        <v>215</v>
      </c>
      <c r="BG4" t="s">
        <v>216</v>
      </c>
      <c r="BH4" t="s">
        <v>217</v>
      </c>
      <c r="BI4" t="s">
        <v>226</v>
      </c>
      <c r="BJ4" t="s">
        <v>227</v>
      </c>
      <c r="BK4" t="s">
        <v>307</v>
      </c>
    </row>
    <row r="5" spans="1:63" x14ac:dyDescent="0.3">
      <c r="A5" s="69" t="s">
        <v>34</v>
      </c>
      <c r="B5">
        <v>2317.1827441463902</v>
      </c>
      <c r="C5">
        <v>2342.6139887965201</v>
      </c>
      <c r="D5">
        <v>2328.79293172497</v>
      </c>
      <c r="E5">
        <v>2361.1224264880798</v>
      </c>
      <c r="F5">
        <v>2240.96973602564</v>
      </c>
      <c r="G5">
        <v>2255.89675123086</v>
      </c>
      <c r="H5">
        <v>2255.7088290820402</v>
      </c>
      <c r="I5">
        <v>2266.5053777919802</v>
      </c>
      <c r="J5">
        <v>2298.35385866462</v>
      </c>
      <c r="K5">
        <v>2287.8043461812699</v>
      </c>
      <c r="L5">
        <v>2302.1960000337399</v>
      </c>
      <c r="M5">
        <v>2359.9897967208899</v>
      </c>
      <c r="N5">
        <v>2292.12992631011</v>
      </c>
      <c r="O5">
        <v>2320.6969997116398</v>
      </c>
      <c r="P5">
        <v>2307.4866027473799</v>
      </c>
      <c r="Q5">
        <v>2309.23920089383</v>
      </c>
      <c r="R5">
        <v>2269.8718156944601</v>
      </c>
      <c r="S5">
        <v>2246.4660219092102</v>
      </c>
      <c r="T5">
        <v>2266.66402604517</v>
      </c>
      <c r="U5">
        <v>2277.6664482542101</v>
      </c>
      <c r="V5">
        <v>2248.79181254473</v>
      </c>
      <c r="W5">
        <v>2253.95385417738</v>
      </c>
      <c r="X5">
        <v>2260.7053266927101</v>
      </c>
      <c r="Y5">
        <v>2255.0098877401902</v>
      </c>
      <c r="Z5">
        <v>2227.3277118324199</v>
      </c>
      <c r="AA5">
        <v>2243.61914579831</v>
      </c>
      <c r="AB5">
        <v>2262.4081471097902</v>
      </c>
      <c r="AC5">
        <v>2269.89721294626</v>
      </c>
      <c r="AD5">
        <v>2229.8441735004299</v>
      </c>
      <c r="AE5">
        <v>2252.6357310605699</v>
      </c>
      <c r="AF5">
        <v>2242.1168502158398</v>
      </c>
      <c r="AG5">
        <v>2259.36297953242</v>
      </c>
      <c r="AH5">
        <v>2175.3284780300901</v>
      </c>
      <c r="AI5">
        <v>2205.3709328609798</v>
      </c>
      <c r="AJ5">
        <v>2208.72644121964</v>
      </c>
      <c r="AK5">
        <v>2237.4701945493698</v>
      </c>
      <c r="AL5">
        <v>2187.52163383367</v>
      </c>
      <c r="AM5">
        <v>2214.96629254557</v>
      </c>
      <c r="AN5">
        <v>2239.3839370877099</v>
      </c>
      <c r="AO5">
        <v>2237.6960247893899</v>
      </c>
      <c r="AP5">
        <v>2087.7191112056898</v>
      </c>
      <c r="AQ5">
        <v>2130.0667875763802</v>
      </c>
      <c r="AR5">
        <v>2150.50684609159</v>
      </c>
      <c r="AS5">
        <v>2133.6210543321299</v>
      </c>
      <c r="AT5">
        <v>2105.3779057187699</v>
      </c>
      <c r="AU5">
        <v>2147.2425110805102</v>
      </c>
      <c r="AV5">
        <v>2170.0295997039302</v>
      </c>
      <c r="AW5">
        <v>2154.0708768323502</v>
      </c>
      <c r="AX5">
        <v>2131.47780618961</v>
      </c>
      <c r="AY5">
        <v>2120.24191307816</v>
      </c>
      <c r="AZ5">
        <v>2164.3788573239599</v>
      </c>
      <c r="BA5">
        <v>2166.93777073811</v>
      </c>
      <c r="BB5">
        <v>2078.8696032283501</v>
      </c>
      <c r="BC5">
        <v>2126.0087033630898</v>
      </c>
      <c r="BD5">
        <v>2132.91568014634</v>
      </c>
      <c r="BE5">
        <v>2117.0369963521898</v>
      </c>
      <c r="BF5">
        <v>2059.6585378683799</v>
      </c>
      <c r="BG5">
        <v>2052.9989713519599</v>
      </c>
      <c r="BH5">
        <v>2067.22429344393</v>
      </c>
      <c r="BI5">
        <v>2078.63025817177</v>
      </c>
      <c r="BJ5">
        <v>2055.8066089712902</v>
      </c>
    </row>
    <row r="6" spans="1:63" x14ac:dyDescent="0.3">
      <c r="A6" s="69" t="s">
        <v>1</v>
      </c>
      <c r="B6">
        <v>186.69951978846501</v>
      </c>
      <c r="C6">
        <v>201.06334616286799</v>
      </c>
      <c r="D6">
        <v>196.373266449384</v>
      </c>
      <c r="E6">
        <v>195.372190128716</v>
      </c>
      <c r="F6">
        <v>145.81955178739901</v>
      </c>
      <c r="G6">
        <v>140.426515395037</v>
      </c>
      <c r="H6">
        <v>143.701444591929</v>
      </c>
      <c r="I6">
        <v>213.342939450822</v>
      </c>
      <c r="J6">
        <v>228.54448065860001</v>
      </c>
      <c r="K6">
        <v>211.226781225325</v>
      </c>
      <c r="L6">
        <v>205.67964265147</v>
      </c>
      <c r="M6">
        <v>234.97223475500499</v>
      </c>
      <c r="N6">
        <v>244.95006595256001</v>
      </c>
      <c r="O6">
        <v>205.52809566985599</v>
      </c>
      <c r="P6">
        <v>214.96739369305101</v>
      </c>
      <c r="Q6">
        <v>222.8919681715</v>
      </c>
      <c r="R6">
        <v>254.25205795260899</v>
      </c>
      <c r="S6">
        <v>207.49721739391401</v>
      </c>
      <c r="T6">
        <v>214.55551672236399</v>
      </c>
      <c r="U6">
        <v>239.532795913</v>
      </c>
      <c r="V6">
        <v>229.79405027879099</v>
      </c>
      <c r="W6">
        <v>217.40940401568801</v>
      </c>
      <c r="X6">
        <v>231.27106562461401</v>
      </c>
      <c r="Y6">
        <v>222.033498301094</v>
      </c>
      <c r="Z6">
        <v>245.88318246627199</v>
      </c>
      <c r="AA6">
        <v>220.10289309390799</v>
      </c>
      <c r="AB6">
        <v>226.550011271139</v>
      </c>
      <c r="AC6">
        <v>250.51183359030099</v>
      </c>
      <c r="AD6">
        <v>237.58988421195801</v>
      </c>
      <c r="AE6">
        <v>225.11007051717701</v>
      </c>
      <c r="AF6">
        <v>217.884176090484</v>
      </c>
      <c r="AG6">
        <v>240.806911774821</v>
      </c>
      <c r="AH6">
        <v>240.76890336965701</v>
      </c>
      <c r="AI6">
        <v>219.403632743804</v>
      </c>
      <c r="AJ6">
        <v>228.47338347449499</v>
      </c>
      <c r="AK6">
        <v>230.210032013849</v>
      </c>
      <c r="AL6">
        <v>242.83603306114301</v>
      </c>
      <c r="AM6">
        <v>233.77430151694401</v>
      </c>
      <c r="AN6">
        <v>228.21840395756001</v>
      </c>
      <c r="AO6">
        <v>226.926456239864</v>
      </c>
      <c r="AP6">
        <v>245.57587596387401</v>
      </c>
      <c r="AQ6">
        <v>210.97786237178599</v>
      </c>
      <c r="AR6">
        <v>216.72079214683299</v>
      </c>
      <c r="AS6">
        <v>212.17347964867301</v>
      </c>
      <c r="AT6">
        <v>218.11214244278199</v>
      </c>
      <c r="AU6">
        <v>218.71887158976301</v>
      </c>
      <c r="AV6">
        <v>227.88311719319901</v>
      </c>
      <c r="AW6">
        <v>233.81371088066999</v>
      </c>
      <c r="AX6">
        <v>239.19101282484601</v>
      </c>
      <c r="AY6">
        <v>218.33836613441301</v>
      </c>
      <c r="AZ6">
        <v>220.03575120903199</v>
      </c>
      <c r="BA6">
        <v>229.85293123687401</v>
      </c>
      <c r="BB6">
        <v>221.21031512265699</v>
      </c>
      <c r="BC6">
        <v>216.31572010880799</v>
      </c>
      <c r="BD6">
        <v>228.56962544382699</v>
      </c>
      <c r="BE6">
        <v>216.48497605465101</v>
      </c>
      <c r="BF6">
        <v>233.562893545733</v>
      </c>
      <c r="BG6">
        <v>208.609601569272</v>
      </c>
      <c r="BH6">
        <v>207.39077225434301</v>
      </c>
      <c r="BI6">
        <v>214.789251563693</v>
      </c>
      <c r="BJ6">
        <v>258.45313609172899</v>
      </c>
    </row>
    <row r="7" spans="1:63" x14ac:dyDescent="0.3">
      <c r="A7" s="69" t="s">
        <v>2</v>
      </c>
      <c r="B7">
        <v>205.596214167488</v>
      </c>
      <c r="C7">
        <v>183.29640010573601</v>
      </c>
      <c r="D7">
        <v>185.418361449287</v>
      </c>
      <c r="E7">
        <v>292.50824298543398</v>
      </c>
      <c r="F7">
        <v>224.68779209185499</v>
      </c>
      <c r="G7">
        <v>183.599780450232</v>
      </c>
      <c r="H7">
        <v>195.62508319859199</v>
      </c>
      <c r="I7">
        <v>282.548595023475</v>
      </c>
      <c r="J7">
        <v>223.108976624625</v>
      </c>
      <c r="K7">
        <v>177.22076687113901</v>
      </c>
      <c r="L7">
        <v>181.57511475904201</v>
      </c>
      <c r="M7">
        <v>279.05904569488598</v>
      </c>
      <c r="N7">
        <v>214.31021228951499</v>
      </c>
      <c r="O7">
        <v>190.20837939295001</v>
      </c>
      <c r="P7">
        <v>187.986885208308</v>
      </c>
      <c r="Q7">
        <v>260.83852496849403</v>
      </c>
      <c r="R7">
        <v>206.43810633458401</v>
      </c>
      <c r="S7">
        <v>177.21980544508099</v>
      </c>
      <c r="T7">
        <v>176.077487422384</v>
      </c>
      <c r="U7">
        <v>266.12992991753401</v>
      </c>
      <c r="V7">
        <v>197.183157334453</v>
      </c>
      <c r="W7">
        <v>162.45383368566499</v>
      </c>
      <c r="X7">
        <v>174.202122880676</v>
      </c>
      <c r="Y7">
        <v>249.03167281820001</v>
      </c>
      <c r="Z7">
        <v>191.11483729862599</v>
      </c>
      <c r="AA7">
        <v>161.43923698388301</v>
      </c>
      <c r="AB7">
        <v>164.74192652772101</v>
      </c>
      <c r="AC7">
        <v>239.661671784476</v>
      </c>
      <c r="AD7">
        <v>189.16067423178399</v>
      </c>
      <c r="AE7">
        <v>151.98196992975801</v>
      </c>
      <c r="AF7">
        <v>147.15900354354699</v>
      </c>
      <c r="AG7">
        <v>205.84745658239501</v>
      </c>
      <c r="AH7">
        <v>186.94127551201299</v>
      </c>
      <c r="AI7">
        <v>148.36255085833099</v>
      </c>
      <c r="AJ7">
        <v>161.00356289092201</v>
      </c>
      <c r="AK7">
        <v>219.28124212111999</v>
      </c>
      <c r="AL7">
        <v>167.59463076937101</v>
      </c>
      <c r="AM7">
        <v>144.46096331001601</v>
      </c>
      <c r="AN7">
        <v>150.813472079935</v>
      </c>
      <c r="AO7">
        <v>219.69616954055601</v>
      </c>
      <c r="AP7">
        <v>163.63969259000501</v>
      </c>
      <c r="AQ7">
        <v>136.77390765359499</v>
      </c>
      <c r="AR7">
        <v>131.75090991839099</v>
      </c>
      <c r="AS7">
        <v>217.752136203867</v>
      </c>
      <c r="AT7">
        <v>157.41610508724801</v>
      </c>
      <c r="AU7">
        <v>140.70631240456601</v>
      </c>
      <c r="AV7">
        <v>136.05637796295699</v>
      </c>
      <c r="AW7">
        <v>196.42991513156699</v>
      </c>
      <c r="AX7">
        <v>165.501914237313</v>
      </c>
      <c r="AY7">
        <v>123.776759512007</v>
      </c>
      <c r="AZ7">
        <v>131.096035415552</v>
      </c>
      <c r="BA7">
        <v>200.06088976501499</v>
      </c>
      <c r="BB7">
        <v>146.857400341888</v>
      </c>
      <c r="BC7">
        <v>112.71185598512</v>
      </c>
      <c r="BD7">
        <v>116.519897235649</v>
      </c>
      <c r="BE7">
        <v>182.608018984132</v>
      </c>
      <c r="BF7">
        <v>138.56778586623</v>
      </c>
      <c r="BG7">
        <v>103.673529607277</v>
      </c>
      <c r="BH7">
        <v>109.46989110595</v>
      </c>
      <c r="BI7">
        <v>164.06315228303001</v>
      </c>
      <c r="BJ7">
        <v>121.557529853624</v>
      </c>
    </row>
    <row r="8" spans="1:63" x14ac:dyDescent="0.3">
      <c r="A8" s="69" t="s">
        <v>3</v>
      </c>
      <c r="B8">
        <v>14.766243416823301</v>
      </c>
      <c r="C8">
        <v>13.9425345724873</v>
      </c>
      <c r="D8">
        <v>11.417299267960599</v>
      </c>
      <c r="E8">
        <v>14.2108198131496</v>
      </c>
      <c r="F8">
        <v>14.883481898894001</v>
      </c>
      <c r="G8">
        <v>12.3710095949123</v>
      </c>
      <c r="H8">
        <v>9.4634238403006705</v>
      </c>
      <c r="I8">
        <v>12.668688319393301</v>
      </c>
      <c r="J8">
        <v>14.369363084568599</v>
      </c>
      <c r="K8">
        <v>12.2150804478159</v>
      </c>
      <c r="L8">
        <v>9.7763585931382195</v>
      </c>
      <c r="M8">
        <v>13.8169196356573</v>
      </c>
      <c r="N8">
        <v>13.4763379974233</v>
      </c>
      <c r="O8">
        <v>11.170316599089301</v>
      </c>
      <c r="P8">
        <v>9.3779162478908997</v>
      </c>
      <c r="Q8">
        <v>11.294245017141</v>
      </c>
      <c r="R8">
        <v>12.0255294783303</v>
      </c>
      <c r="S8">
        <v>10.4726416154326</v>
      </c>
      <c r="T8">
        <v>8.72311769643097</v>
      </c>
      <c r="U8">
        <v>10.7989596318171</v>
      </c>
      <c r="V8">
        <v>12.125726065756901</v>
      </c>
      <c r="W8">
        <v>9.3230978151072801</v>
      </c>
      <c r="X8">
        <v>7.6128585123730996</v>
      </c>
      <c r="Y8">
        <v>9.8857325390871296</v>
      </c>
      <c r="Z8">
        <v>10.205013702487101</v>
      </c>
      <c r="AA8">
        <v>8.3390162575801607</v>
      </c>
      <c r="AB8">
        <v>7.6706521287779204</v>
      </c>
      <c r="AC8">
        <v>8.1561813665968703</v>
      </c>
      <c r="AD8">
        <v>8.1528324768766005</v>
      </c>
      <c r="AE8">
        <v>7.51987318798371</v>
      </c>
      <c r="AF8">
        <v>6.7097979188102697</v>
      </c>
      <c r="AG8">
        <v>7.7992224985427603</v>
      </c>
      <c r="AH8">
        <v>8.5798374413044201</v>
      </c>
      <c r="AI8">
        <v>6.7382822146436299</v>
      </c>
      <c r="AJ8">
        <v>6.1085485323443001</v>
      </c>
      <c r="AK8">
        <v>7.5091323326992496</v>
      </c>
      <c r="AL8">
        <v>7.4971247916660797</v>
      </c>
      <c r="AM8">
        <v>6.2185859375201398</v>
      </c>
      <c r="AN8">
        <v>6.0966677184139204</v>
      </c>
      <c r="AO8">
        <v>6.7655398135559697</v>
      </c>
      <c r="AP8">
        <v>5.8693762626106203</v>
      </c>
      <c r="AQ8">
        <v>5.1462937981378198</v>
      </c>
      <c r="AR8">
        <v>4.7616515282327798</v>
      </c>
      <c r="AS8">
        <v>5.5609381995565696</v>
      </c>
      <c r="AT8">
        <v>5.6824741051989403</v>
      </c>
      <c r="AU8">
        <v>5.0151664449916398</v>
      </c>
      <c r="AV8">
        <v>4.7996062891949496</v>
      </c>
      <c r="AW8">
        <v>5.3539530334547099</v>
      </c>
      <c r="AX8">
        <v>5.1807385686280396</v>
      </c>
      <c r="AY8">
        <v>4.1654190476292898</v>
      </c>
      <c r="AZ8">
        <v>4.4051025742220302</v>
      </c>
      <c r="BA8">
        <v>4.9048360831892204</v>
      </c>
      <c r="BB8">
        <v>4.9951360048231397</v>
      </c>
      <c r="BC8">
        <v>4.3832141615492999</v>
      </c>
      <c r="BD8">
        <v>4.0434535689656901</v>
      </c>
      <c r="BE8">
        <v>4.7993030604103604</v>
      </c>
      <c r="BF8">
        <v>4.83440982644185</v>
      </c>
      <c r="BG8">
        <v>4.32231851129254</v>
      </c>
      <c r="BH8">
        <v>3.9666938464195001</v>
      </c>
      <c r="BI8">
        <v>5.1928284965378202</v>
      </c>
      <c r="BJ8">
        <v>6.0694281357786704</v>
      </c>
    </row>
    <row r="9" spans="1:63" x14ac:dyDescent="0.3">
      <c r="A9" s="69" t="s">
        <v>35</v>
      </c>
      <c r="B9">
        <v>563.58705557722305</v>
      </c>
      <c r="C9">
        <v>468.56312849637999</v>
      </c>
      <c r="D9">
        <v>522.97089350945703</v>
      </c>
      <c r="E9">
        <v>622.82745031870002</v>
      </c>
      <c r="F9">
        <v>594.67376609328699</v>
      </c>
      <c r="G9">
        <v>400.85786222852897</v>
      </c>
      <c r="H9">
        <v>377.99511950637998</v>
      </c>
      <c r="I9">
        <v>482.258219049817</v>
      </c>
      <c r="J9">
        <v>625.71393490533103</v>
      </c>
      <c r="K9">
        <v>399.10518857072799</v>
      </c>
      <c r="L9">
        <v>362.69416883204701</v>
      </c>
      <c r="M9">
        <v>551.66168742609898</v>
      </c>
      <c r="N9">
        <v>597.86194988374496</v>
      </c>
      <c r="O9">
        <v>405.39631922748401</v>
      </c>
      <c r="P9">
        <v>361.64157204268201</v>
      </c>
      <c r="Q9">
        <v>433.88645620754301</v>
      </c>
      <c r="R9">
        <v>483.71353662394398</v>
      </c>
      <c r="S9">
        <v>406.75095586013202</v>
      </c>
      <c r="T9">
        <v>349.54999409522901</v>
      </c>
      <c r="U9">
        <v>433.01060264830602</v>
      </c>
      <c r="V9">
        <v>435.496624021645</v>
      </c>
      <c r="W9">
        <v>343.24971835926198</v>
      </c>
      <c r="X9">
        <v>307.27146888922101</v>
      </c>
      <c r="Y9">
        <v>321.08449293312498</v>
      </c>
      <c r="Z9">
        <v>326.16186865517</v>
      </c>
      <c r="AA9">
        <v>307.246381795057</v>
      </c>
      <c r="AB9">
        <v>284.39627411638702</v>
      </c>
      <c r="AC9">
        <v>326.33871495146298</v>
      </c>
      <c r="AD9">
        <v>319.65165034542298</v>
      </c>
      <c r="AE9">
        <v>284.455025563601</v>
      </c>
      <c r="AF9">
        <v>264.81870787365398</v>
      </c>
      <c r="AG9">
        <v>307.934269040949</v>
      </c>
      <c r="AH9">
        <v>376.97227433583703</v>
      </c>
      <c r="AI9">
        <v>313.77217613444901</v>
      </c>
      <c r="AJ9">
        <v>307.31151835352199</v>
      </c>
      <c r="AK9">
        <v>373.95623474171799</v>
      </c>
      <c r="AL9">
        <v>359.10807536230999</v>
      </c>
      <c r="AM9">
        <v>325.903424159037</v>
      </c>
      <c r="AN9">
        <v>307.98700919215503</v>
      </c>
      <c r="AO9">
        <v>382.15512065758003</v>
      </c>
      <c r="AP9">
        <v>414.09974534179798</v>
      </c>
      <c r="AQ9">
        <v>342.293276541333</v>
      </c>
      <c r="AR9">
        <v>330.11785448974899</v>
      </c>
      <c r="AS9">
        <v>355.82131548432397</v>
      </c>
      <c r="AT9">
        <v>365.22208764221199</v>
      </c>
      <c r="AU9">
        <v>320.33973046966997</v>
      </c>
      <c r="AV9">
        <v>331.98163067724698</v>
      </c>
      <c r="AW9">
        <v>364.93062131024499</v>
      </c>
      <c r="AX9">
        <v>344.48901105029898</v>
      </c>
      <c r="AY9">
        <v>302.59819370838301</v>
      </c>
      <c r="AZ9">
        <v>312.52027956944499</v>
      </c>
      <c r="BA9">
        <v>346.21662197634203</v>
      </c>
      <c r="BB9">
        <v>361.02283293484402</v>
      </c>
      <c r="BC9">
        <v>320.28392501664598</v>
      </c>
      <c r="BD9">
        <v>329.72924221764299</v>
      </c>
      <c r="BE9">
        <v>350.41823053262198</v>
      </c>
      <c r="BF9">
        <v>316.066227157546</v>
      </c>
      <c r="BG9">
        <v>292.91300066847998</v>
      </c>
      <c r="BH9">
        <v>295.00909824996899</v>
      </c>
      <c r="BI9">
        <v>413.06345868310399</v>
      </c>
      <c r="BJ9">
        <v>323.31544131616499</v>
      </c>
    </row>
    <row r="10" spans="1:63" x14ac:dyDescent="0.3">
      <c r="A10" s="69" t="s">
        <v>36</v>
      </c>
      <c r="B10">
        <v>1113.65096504041</v>
      </c>
      <c r="C10">
        <v>1124.1045695038799</v>
      </c>
      <c r="D10">
        <v>1108.43651670593</v>
      </c>
      <c r="E10">
        <v>1346.4447485852399</v>
      </c>
      <c r="F10">
        <v>1180.21287784062</v>
      </c>
      <c r="G10">
        <v>1166.98726034367</v>
      </c>
      <c r="H10">
        <v>1000.33082998246</v>
      </c>
      <c r="I10">
        <v>1162.91406304</v>
      </c>
      <c r="J10">
        <v>1291.99852104857</v>
      </c>
      <c r="K10">
        <v>1144.2605442003801</v>
      </c>
      <c r="L10">
        <v>1080.3285107019201</v>
      </c>
      <c r="M10">
        <v>1206.2852106121099</v>
      </c>
      <c r="N10">
        <v>1162.5880524706199</v>
      </c>
      <c r="O10">
        <v>1047.8051567645</v>
      </c>
      <c r="P10">
        <v>1041.8606963349</v>
      </c>
      <c r="Q10">
        <v>1044.7137293655201</v>
      </c>
      <c r="R10">
        <v>1154.7033799477099</v>
      </c>
      <c r="S10">
        <v>1104.10567560308</v>
      </c>
      <c r="T10">
        <v>1113.5094701314699</v>
      </c>
      <c r="U10">
        <v>1129.8370164323101</v>
      </c>
      <c r="V10">
        <v>1133.65651770106</v>
      </c>
      <c r="W10">
        <v>961.96324311314697</v>
      </c>
      <c r="X10">
        <v>1027.8162385322801</v>
      </c>
      <c r="Y10">
        <v>969.26365495295795</v>
      </c>
      <c r="Z10">
        <v>1098.8480771531099</v>
      </c>
      <c r="AA10">
        <v>1028.85477104234</v>
      </c>
      <c r="AB10">
        <v>1032.4400489598199</v>
      </c>
      <c r="AC10">
        <v>1038.9265217816301</v>
      </c>
      <c r="AD10">
        <v>1137.88351603093</v>
      </c>
      <c r="AE10">
        <v>983.21758835050605</v>
      </c>
      <c r="AF10">
        <v>993.15265017447496</v>
      </c>
      <c r="AG10">
        <v>1145.08627379123</v>
      </c>
      <c r="AH10">
        <v>1020.36501417258</v>
      </c>
      <c r="AI10">
        <v>1035.9419035653</v>
      </c>
      <c r="AJ10">
        <v>1007.86490654663</v>
      </c>
      <c r="AK10">
        <v>1101.2493796988799</v>
      </c>
      <c r="AL10">
        <v>1085.1886544412901</v>
      </c>
      <c r="AM10">
        <v>1017.85441075839</v>
      </c>
      <c r="AN10">
        <v>1008.11883898033</v>
      </c>
      <c r="AO10">
        <v>1130.5063558146201</v>
      </c>
      <c r="AP10">
        <v>1120.5853779802001</v>
      </c>
      <c r="AQ10">
        <v>1109.85241761916</v>
      </c>
      <c r="AR10">
        <v>1032.8324355137299</v>
      </c>
      <c r="AS10">
        <v>1111.74289505261</v>
      </c>
      <c r="AT10">
        <v>969.39618424153696</v>
      </c>
      <c r="AU10">
        <v>982.95154425261103</v>
      </c>
      <c r="AV10">
        <v>864.75094488608397</v>
      </c>
      <c r="AW10">
        <v>916.89693951016397</v>
      </c>
      <c r="AX10">
        <v>773.75126274393494</v>
      </c>
      <c r="AY10">
        <v>795.59369042916501</v>
      </c>
      <c r="AZ10">
        <v>875.93273631639897</v>
      </c>
      <c r="BA10">
        <v>868.40969391769204</v>
      </c>
      <c r="BB10">
        <v>994.63595285975396</v>
      </c>
      <c r="BC10">
        <v>1052.72316005629</v>
      </c>
      <c r="BD10">
        <v>1043.19180168911</v>
      </c>
      <c r="BE10">
        <v>1049.9863489525801</v>
      </c>
      <c r="BF10">
        <v>940.24718622260798</v>
      </c>
      <c r="BG10">
        <v>945.253319015226</v>
      </c>
      <c r="BH10">
        <v>940.90646943511695</v>
      </c>
      <c r="BI10">
        <v>940.70105981795996</v>
      </c>
      <c r="BJ10">
        <v>953.62327333149199</v>
      </c>
    </row>
    <row r="11" spans="1:63" x14ac:dyDescent="0.3">
      <c r="A11" s="69" t="s">
        <v>37</v>
      </c>
      <c r="B11">
        <v>868.38128011506103</v>
      </c>
      <c r="C11">
        <v>919.46364353108095</v>
      </c>
      <c r="D11">
        <v>880.06195253016801</v>
      </c>
      <c r="E11">
        <v>924.68319392036096</v>
      </c>
      <c r="F11">
        <v>775.84676193407404</v>
      </c>
      <c r="G11">
        <v>791.25557165032205</v>
      </c>
      <c r="H11">
        <v>715.32148452402498</v>
      </c>
      <c r="I11">
        <v>777.71274677629594</v>
      </c>
      <c r="J11">
        <v>856.286077754894</v>
      </c>
      <c r="K11">
        <v>876.02671167238498</v>
      </c>
      <c r="L11">
        <v>855.36113402768603</v>
      </c>
      <c r="M11">
        <v>886.60640989078604</v>
      </c>
      <c r="N11">
        <v>880.95900684769697</v>
      </c>
      <c r="O11">
        <v>845.81232236563903</v>
      </c>
      <c r="P11">
        <v>876.315121269928</v>
      </c>
      <c r="Q11">
        <v>931.92151220631001</v>
      </c>
      <c r="R11">
        <v>886.89169663618998</v>
      </c>
      <c r="S11">
        <v>856.19150499309706</v>
      </c>
      <c r="T11">
        <v>893.83645329391902</v>
      </c>
      <c r="U11">
        <v>924.75845804475898</v>
      </c>
      <c r="V11">
        <v>785.44874852799796</v>
      </c>
      <c r="W11">
        <v>829.09478680556401</v>
      </c>
      <c r="X11">
        <v>801.92724974709597</v>
      </c>
      <c r="Y11">
        <v>832.53900399346003</v>
      </c>
      <c r="Z11">
        <v>768.86038384240101</v>
      </c>
      <c r="AA11">
        <v>815.88991263666196</v>
      </c>
      <c r="AB11">
        <v>766.87159191684202</v>
      </c>
      <c r="AC11">
        <v>837.09718745379405</v>
      </c>
      <c r="AD11">
        <v>799.71288452076499</v>
      </c>
      <c r="AE11">
        <v>864.88126586851104</v>
      </c>
      <c r="AF11">
        <v>825.07827780729497</v>
      </c>
      <c r="AG11">
        <v>853.28323960530395</v>
      </c>
      <c r="AH11">
        <v>817.03187986523199</v>
      </c>
      <c r="AI11">
        <v>861.96956761336298</v>
      </c>
      <c r="AJ11">
        <v>840.45184559818802</v>
      </c>
      <c r="AK11">
        <v>902.25035545088701</v>
      </c>
      <c r="AL11">
        <v>817.20555915877401</v>
      </c>
      <c r="AM11">
        <v>863.64769571393197</v>
      </c>
      <c r="AN11">
        <v>843.26533691255804</v>
      </c>
      <c r="AO11">
        <v>857.08939309237201</v>
      </c>
      <c r="AP11">
        <v>842.61216965613403</v>
      </c>
      <c r="AQ11">
        <v>879.05708832658297</v>
      </c>
      <c r="AR11">
        <v>842.63944054281296</v>
      </c>
      <c r="AS11">
        <v>891.32865882280805</v>
      </c>
      <c r="AT11">
        <v>745.77227086171104</v>
      </c>
      <c r="AU11">
        <v>765.25941160600996</v>
      </c>
      <c r="AV11">
        <v>732.053677359527</v>
      </c>
      <c r="AW11">
        <v>762.30156935508296</v>
      </c>
      <c r="AX11">
        <v>674.00369394832296</v>
      </c>
      <c r="AY11">
        <v>750.008196601029</v>
      </c>
      <c r="AZ11">
        <v>689.20115283333098</v>
      </c>
      <c r="BA11">
        <v>725.06110769168299</v>
      </c>
      <c r="BB11">
        <v>680.71991541779596</v>
      </c>
      <c r="BC11">
        <v>748.06031460449799</v>
      </c>
      <c r="BD11">
        <v>663.56686108130998</v>
      </c>
      <c r="BE11">
        <v>720.14048990084302</v>
      </c>
      <c r="BF11">
        <v>644.02947844171899</v>
      </c>
      <c r="BG11">
        <v>719.55848790191999</v>
      </c>
      <c r="BH11">
        <v>653.30805585562496</v>
      </c>
      <c r="BI11">
        <v>682.13589771923603</v>
      </c>
      <c r="BJ11">
        <v>617.64463227540205</v>
      </c>
    </row>
    <row r="12" spans="1:63" x14ac:dyDescent="0.3">
      <c r="A12" s="69" t="s">
        <v>38</v>
      </c>
      <c r="B12">
        <v>1614.8039072142301</v>
      </c>
      <c r="C12">
        <v>1587.97904946366</v>
      </c>
      <c r="D12">
        <v>1521.4495135469101</v>
      </c>
      <c r="E12">
        <v>1498.5270758941999</v>
      </c>
      <c r="F12">
        <v>952.245350465309</v>
      </c>
      <c r="G12">
        <v>854.93451715857395</v>
      </c>
      <c r="H12">
        <v>749.29866332745803</v>
      </c>
      <c r="I12">
        <v>1072.59762493638</v>
      </c>
      <c r="J12">
        <v>1542.44927720549</v>
      </c>
      <c r="K12">
        <v>1582.66229260501</v>
      </c>
      <c r="L12">
        <v>1350.2582174714801</v>
      </c>
      <c r="M12">
        <v>1449.579409723</v>
      </c>
      <c r="N12">
        <v>1449.52480620388</v>
      </c>
      <c r="O12">
        <v>1485.18595231575</v>
      </c>
      <c r="P12">
        <v>1264.1015558101101</v>
      </c>
      <c r="Q12">
        <v>1322.69171729955</v>
      </c>
      <c r="R12">
        <v>1238.3947685790199</v>
      </c>
      <c r="S12">
        <v>1236.4732767078699</v>
      </c>
      <c r="T12">
        <v>1064.43054189079</v>
      </c>
      <c r="U12">
        <v>1173.7762963493001</v>
      </c>
      <c r="V12">
        <v>1192.5296597564</v>
      </c>
      <c r="W12">
        <v>1221.61206410368</v>
      </c>
      <c r="X12">
        <v>1140.1678755733501</v>
      </c>
      <c r="Y12">
        <v>1221.6333019548699</v>
      </c>
      <c r="Z12">
        <v>1242.2531627855601</v>
      </c>
      <c r="AA12">
        <v>1234.4358108931201</v>
      </c>
      <c r="AB12">
        <v>1120.97686969036</v>
      </c>
      <c r="AC12">
        <v>1247.7964750224801</v>
      </c>
      <c r="AD12">
        <v>1325.76786462783</v>
      </c>
      <c r="AE12">
        <v>1342.72910184998</v>
      </c>
      <c r="AF12">
        <v>1192.09780822927</v>
      </c>
      <c r="AG12">
        <v>1196.2876309344799</v>
      </c>
      <c r="AH12">
        <v>1275.6671633559799</v>
      </c>
      <c r="AI12">
        <v>1289.3421767482901</v>
      </c>
      <c r="AJ12">
        <v>1223.9507173862301</v>
      </c>
      <c r="AK12">
        <v>1255.6661167873899</v>
      </c>
      <c r="AL12">
        <v>1232.31495305875</v>
      </c>
      <c r="AM12">
        <v>1225.1670699072799</v>
      </c>
      <c r="AN12">
        <v>1166.57456153002</v>
      </c>
      <c r="AO12">
        <v>1237.8964722875601</v>
      </c>
      <c r="AP12">
        <v>1178.9177076097601</v>
      </c>
      <c r="AQ12">
        <v>1218.9868792361799</v>
      </c>
      <c r="AR12">
        <v>1094.55969539546</v>
      </c>
      <c r="AS12">
        <v>1150.84790314157</v>
      </c>
      <c r="AT12">
        <v>1558.8682317054399</v>
      </c>
      <c r="AU12">
        <v>1531.49576507501</v>
      </c>
      <c r="AV12">
        <v>1470.9132863013599</v>
      </c>
      <c r="AW12">
        <v>1305.7854249147299</v>
      </c>
      <c r="AX12">
        <v>1192.4466998345599</v>
      </c>
      <c r="AY12">
        <v>1162.0506647791501</v>
      </c>
      <c r="AZ12">
        <v>997.98951153366102</v>
      </c>
      <c r="BA12">
        <v>1219.8199267693701</v>
      </c>
      <c r="BB12">
        <v>1249.05614485618</v>
      </c>
      <c r="BC12">
        <v>1259.62890029089</v>
      </c>
      <c r="BD12">
        <v>1142.4987650000901</v>
      </c>
      <c r="BE12">
        <v>1285.3063581518099</v>
      </c>
      <c r="BF12">
        <v>1304.5145862486299</v>
      </c>
      <c r="BG12">
        <v>1292.05339138668</v>
      </c>
      <c r="BH12">
        <v>1245.64637043824</v>
      </c>
      <c r="BI12">
        <v>1273.87330622893</v>
      </c>
      <c r="BJ12">
        <v>1316.65264920248</v>
      </c>
    </row>
    <row r="13" spans="1:63" x14ac:dyDescent="0.3">
      <c r="A13" s="69" t="s">
        <v>4</v>
      </c>
      <c r="B13">
        <v>6.6067297027583196</v>
      </c>
      <c r="C13">
        <v>6.6045980939760502</v>
      </c>
      <c r="D13">
        <v>6.6803237921971101</v>
      </c>
      <c r="E13">
        <v>7.6804038253136504</v>
      </c>
      <c r="F13">
        <v>5.4137887032882297</v>
      </c>
      <c r="G13">
        <v>5.6147926843165896</v>
      </c>
      <c r="H13">
        <v>5.5832730345088102</v>
      </c>
      <c r="I13">
        <v>5.5615446364839798</v>
      </c>
      <c r="J13">
        <v>5.1565574885698497</v>
      </c>
      <c r="K13">
        <v>5.2263246172156403</v>
      </c>
      <c r="L13">
        <v>5.3345310781285198</v>
      </c>
      <c r="M13">
        <v>5.6163813826343301</v>
      </c>
      <c r="N13">
        <v>4.7780687911646202</v>
      </c>
      <c r="O13">
        <v>4.9454053250705696</v>
      </c>
      <c r="P13">
        <v>4.9644339501787202</v>
      </c>
      <c r="Q13">
        <v>4.9318163035226998</v>
      </c>
      <c r="R13">
        <v>4.7313575037652704</v>
      </c>
      <c r="S13">
        <v>4.7396624699818704</v>
      </c>
      <c r="T13">
        <v>4.8187436762040496</v>
      </c>
      <c r="U13">
        <v>4.9018988875780902</v>
      </c>
      <c r="V13">
        <v>4.20869401036994</v>
      </c>
      <c r="W13">
        <v>4.37459123373855</v>
      </c>
      <c r="X13">
        <v>4.4057998894451202</v>
      </c>
      <c r="Y13">
        <v>4.3396679750690899</v>
      </c>
      <c r="Z13">
        <v>3.4879819772396501</v>
      </c>
      <c r="AA13">
        <v>3.6651463448130199</v>
      </c>
      <c r="AB13">
        <v>3.7107036711917099</v>
      </c>
      <c r="AC13">
        <v>3.70652497506941</v>
      </c>
      <c r="AD13">
        <v>2.9290602389589599</v>
      </c>
      <c r="AE13">
        <v>3.10605718388438</v>
      </c>
      <c r="AF13">
        <v>3.09880917708319</v>
      </c>
      <c r="AG13">
        <v>3.1169086941662298</v>
      </c>
      <c r="AH13">
        <v>2.8581463633520801</v>
      </c>
      <c r="AI13">
        <v>3.0569664043619298</v>
      </c>
      <c r="AJ13">
        <v>3.1363262574509201</v>
      </c>
      <c r="AK13">
        <v>3.1604819293061399</v>
      </c>
      <c r="AL13">
        <v>2.5731189680279001</v>
      </c>
      <c r="AM13">
        <v>2.7174674510208798</v>
      </c>
      <c r="AN13">
        <v>2.7572022839772701</v>
      </c>
      <c r="AO13">
        <v>2.7272486295282201</v>
      </c>
      <c r="AP13">
        <v>2.4625373528553101</v>
      </c>
      <c r="AQ13">
        <v>2.68411459518259</v>
      </c>
      <c r="AR13">
        <v>2.7380730057240901</v>
      </c>
      <c r="AS13">
        <v>2.64851690728793</v>
      </c>
      <c r="AT13">
        <v>2.30948912587652</v>
      </c>
      <c r="AU13">
        <v>2.55942916922106</v>
      </c>
      <c r="AV13">
        <v>2.6143828464842001</v>
      </c>
      <c r="AW13">
        <v>2.5037011482975799</v>
      </c>
      <c r="AX13">
        <v>2.3568640946960602</v>
      </c>
      <c r="AY13">
        <v>2.3440904616601399</v>
      </c>
      <c r="AZ13">
        <v>2.52105517274655</v>
      </c>
      <c r="BA13">
        <v>2.5166888827085399</v>
      </c>
      <c r="BB13">
        <v>2.1961824546085902</v>
      </c>
      <c r="BC13">
        <v>2.50223621624755</v>
      </c>
      <c r="BD13">
        <v>2.5064614818638802</v>
      </c>
      <c r="BE13">
        <v>2.3796800002534502</v>
      </c>
      <c r="BF13">
        <v>2.07802377777019</v>
      </c>
      <c r="BG13">
        <v>2.08611996611929</v>
      </c>
      <c r="BH13">
        <v>2.1323297434637598</v>
      </c>
      <c r="BI13">
        <v>2.1496976393746201</v>
      </c>
      <c r="BJ13">
        <v>2.5104667834463901</v>
      </c>
    </row>
    <row r="14" spans="1:63" x14ac:dyDescent="0.3">
      <c r="A14" s="69" t="s">
        <v>5</v>
      </c>
      <c r="B14">
        <v>13.6616619311259</v>
      </c>
      <c r="C14">
        <v>10.6252729590257</v>
      </c>
      <c r="D14">
        <v>11.0933704823754</v>
      </c>
      <c r="E14">
        <v>13.211112726862901</v>
      </c>
      <c r="F14">
        <v>16.237117452170001</v>
      </c>
      <c r="G14">
        <v>13.6172928146412</v>
      </c>
      <c r="H14">
        <v>13.609121476517901</v>
      </c>
      <c r="I14">
        <v>16.9491390868533</v>
      </c>
      <c r="J14">
        <v>23.353696229952899</v>
      </c>
      <c r="K14">
        <v>10.2718364215285</v>
      </c>
      <c r="L14">
        <v>11.398316053163001</v>
      </c>
      <c r="M14">
        <v>19.1356742211373</v>
      </c>
      <c r="N14">
        <v>16.756775140424399</v>
      </c>
      <c r="O14">
        <v>8.1793171653832193</v>
      </c>
      <c r="P14">
        <v>7.55367806872896</v>
      </c>
      <c r="Q14">
        <v>8.5638292469076607</v>
      </c>
      <c r="R14">
        <v>9.5606528974086498</v>
      </c>
      <c r="S14">
        <v>8.1430021068275291</v>
      </c>
      <c r="T14">
        <v>7.4149929582277796</v>
      </c>
      <c r="U14">
        <v>9.5379938023337196</v>
      </c>
      <c r="V14">
        <v>10.016090041494399</v>
      </c>
      <c r="W14">
        <v>8.1682102941199304</v>
      </c>
      <c r="X14">
        <v>7.5309814237562396</v>
      </c>
      <c r="Y14">
        <v>8.2925471361562693</v>
      </c>
      <c r="Z14">
        <v>7.8499665428218499</v>
      </c>
      <c r="AA14">
        <v>6.9579623296739301</v>
      </c>
      <c r="AB14">
        <v>6.7068412566253199</v>
      </c>
      <c r="AC14">
        <v>8.5347890552107497</v>
      </c>
      <c r="AD14">
        <v>8.8707491649138994</v>
      </c>
      <c r="AE14">
        <v>7.9888837593341497</v>
      </c>
      <c r="AF14">
        <v>7.9311946774488602</v>
      </c>
      <c r="AG14">
        <v>8.1780737706684601</v>
      </c>
      <c r="AH14">
        <v>10.287390919962499</v>
      </c>
      <c r="AI14">
        <v>8.2717057561588607</v>
      </c>
      <c r="AJ14">
        <v>7.7352032642246202</v>
      </c>
      <c r="AK14">
        <v>8.8823288606278901</v>
      </c>
      <c r="AL14">
        <v>6.8642893741117197</v>
      </c>
      <c r="AM14">
        <v>7.2114952474363703</v>
      </c>
      <c r="AN14">
        <v>7.3596177076077902</v>
      </c>
      <c r="AO14">
        <v>7.0926419489535002</v>
      </c>
      <c r="AP14">
        <v>6.5677240252356199</v>
      </c>
      <c r="AQ14">
        <v>6.5351201496842002</v>
      </c>
      <c r="AR14">
        <v>6.79189891820414</v>
      </c>
      <c r="AS14">
        <v>6.68507226053124</v>
      </c>
      <c r="AT14">
        <v>6.4077458362069599</v>
      </c>
      <c r="AU14">
        <v>6.1123321335979801</v>
      </c>
      <c r="AV14">
        <v>6.1772844006502199</v>
      </c>
      <c r="AW14">
        <v>6.4096465278126402</v>
      </c>
      <c r="AX14">
        <v>4.8396215060641001</v>
      </c>
      <c r="AY14">
        <v>4.73311819107027</v>
      </c>
      <c r="AZ14">
        <v>4.7749106292254897</v>
      </c>
      <c r="BA14">
        <v>5.0010660994471303</v>
      </c>
      <c r="BB14">
        <v>5.0268750529765702</v>
      </c>
      <c r="BC14">
        <v>5.3724237950756697</v>
      </c>
      <c r="BD14">
        <v>5.1739345026957597</v>
      </c>
      <c r="BE14">
        <v>5.3242378959371699</v>
      </c>
      <c r="BF14">
        <v>4.8535105219191896</v>
      </c>
      <c r="BG14">
        <v>4.5939855571016901</v>
      </c>
      <c r="BH14">
        <v>4.5846462391318603</v>
      </c>
      <c r="BI14">
        <v>5.0257268306063496</v>
      </c>
      <c r="BJ14">
        <v>5.2567026493393296</v>
      </c>
    </row>
    <row r="15" spans="1:63" x14ac:dyDescent="0.3">
      <c r="A15" s="69" t="s">
        <v>6</v>
      </c>
      <c r="B15">
        <v>56.550169188658401</v>
      </c>
      <c r="C15">
        <v>46.3990358485608</v>
      </c>
      <c r="D15">
        <v>42.012974822499203</v>
      </c>
      <c r="E15">
        <v>51.702348418398103</v>
      </c>
      <c r="F15">
        <v>42.850689339566799</v>
      </c>
      <c r="G15">
        <v>38.041170422104102</v>
      </c>
      <c r="H15">
        <v>33.003253882554603</v>
      </c>
      <c r="I15">
        <v>38.5141482623469</v>
      </c>
      <c r="J15">
        <v>44.604038728550798</v>
      </c>
      <c r="K15">
        <v>38.200550167339102</v>
      </c>
      <c r="L15">
        <v>36.381801788202203</v>
      </c>
      <c r="M15">
        <v>45.4259325586968</v>
      </c>
      <c r="N15">
        <v>38.184726616164603</v>
      </c>
      <c r="O15">
        <v>34.566036635879101</v>
      </c>
      <c r="P15">
        <v>31.636170467546499</v>
      </c>
      <c r="Q15">
        <v>36.513542502530903</v>
      </c>
      <c r="R15">
        <v>38.243306156283403</v>
      </c>
      <c r="S15">
        <v>33.070139647006201</v>
      </c>
      <c r="T15">
        <v>30.8897515679399</v>
      </c>
      <c r="U15">
        <v>35.895397951080497</v>
      </c>
      <c r="V15">
        <v>35.786987343815397</v>
      </c>
      <c r="W15">
        <v>32.732998563886603</v>
      </c>
      <c r="X15">
        <v>30.817162357621701</v>
      </c>
      <c r="Y15">
        <v>33.316734564175398</v>
      </c>
      <c r="Z15">
        <v>37.8883490977097</v>
      </c>
      <c r="AA15">
        <v>35.274486561059099</v>
      </c>
      <c r="AB15">
        <v>32.245768461437798</v>
      </c>
      <c r="AC15">
        <v>35.494195862467897</v>
      </c>
      <c r="AD15">
        <v>40.039802689488901</v>
      </c>
      <c r="AE15">
        <v>38.364028991325299</v>
      </c>
      <c r="AF15">
        <v>32.400756573860797</v>
      </c>
      <c r="AG15">
        <v>36.4532539158944</v>
      </c>
      <c r="AH15">
        <v>36.6314172210664</v>
      </c>
      <c r="AI15">
        <v>36.029564372613798</v>
      </c>
      <c r="AJ15">
        <v>34.946853989279397</v>
      </c>
      <c r="AK15">
        <v>39.183089691365801</v>
      </c>
      <c r="AL15">
        <v>35.352024664550598</v>
      </c>
      <c r="AM15">
        <v>34.609061275285299</v>
      </c>
      <c r="AN15">
        <v>34.907094784354001</v>
      </c>
      <c r="AO15">
        <v>36.680199512945997</v>
      </c>
      <c r="AP15">
        <v>34.110652496963702</v>
      </c>
      <c r="AQ15">
        <v>34.487267365381101</v>
      </c>
      <c r="AR15">
        <v>30.090601853098701</v>
      </c>
      <c r="AS15">
        <v>33.950657959549503</v>
      </c>
      <c r="AT15">
        <v>35.335785524916098</v>
      </c>
      <c r="AU15">
        <v>30.1856437270228</v>
      </c>
      <c r="AV15">
        <v>27.530182251186499</v>
      </c>
      <c r="AW15">
        <v>28.100138060944101</v>
      </c>
      <c r="AX15">
        <v>30.4317845077519</v>
      </c>
      <c r="AY15">
        <v>23.016139767965399</v>
      </c>
      <c r="AZ15">
        <v>24.5491584759652</v>
      </c>
      <c r="BA15">
        <v>24.5835032403462</v>
      </c>
      <c r="BB15">
        <v>27.866514822947099</v>
      </c>
      <c r="BC15">
        <v>29.948603358746201</v>
      </c>
      <c r="BD15">
        <v>28.0962728358625</v>
      </c>
      <c r="BE15">
        <v>27.805646289759501</v>
      </c>
      <c r="BF15">
        <v>24.799484497084698</v>
      </c>
      <c r="BG15">
        <v>25.6711121548358</v>
      </c>
      <c r="BH15">
        <v>23.149579152717902</v>
      </c>
      <c r="BI15">
        <v>25.456177653427201</v>
      </c>
      <c r="BJ15">
        <v>25.7945548336148</v>
      </c>
    </row>
    <row r="16" spans="1:63" x14ac:dyDescent="0.3">
      <c r="A16" s="69" t="s">
        <v>7</v>
      </c>
      <c r="B16">
        <v>79.483091578286306</v>
      </c>
      <c r="C16">
        <v>70.316404095669498</v>
      </c>
      <c r="D16">
        <v>51.661829302904202</v>
      </c>
      <c r="E16">
        <v>58.139509687324797</v>
      </c>
      <c r="F16">
        <v>59.581222706372998</v>
      </c>
      <c r="G16">
        <v>52.0611118718098</v>
      </c>
      <c r="H16">
        <v>38.3089231722631</v>
      </c>
      <c r="I16">
        <v>56.364401590273701</v>
      </c>
      <c r="J16">
        <v>59.040060570802702</v>
      </c>
      <c r="K16">
        <v>59.008236111937101</v>
      </c>
      <c r="L16">
        <v>50.7815685690734</v>
      </c>
      <c r="M16">
        <v>69.935117905658601</v>
      </c>
      <c r="N16">
        <v>69.160611240326801</v>
      </c>
      <c r="O16">
        <v>50.856487117995599</v>
      </c>
      <c r="P16">
        <v>44.041099089248199</v>
      </c>
      <c r="Q16">
        <v>53.998875702646203</v>
      </c>
      <c r="R16">
        <v>60.339393934927898</v>
      </c>
      <c r="S16">
        <v>52.355691899422602</v>
      </c>
      <c r="T16">
        <v>46.011164841745703</v>
      </c>
      <c r="U16">
        <v>56.460150551613602</v>
      </c>
      <c r="V16">
        <v>58.555055249896</v>
      </c>
      <c r="W16">
        <v>58.318422621563499</v>
      </c>
      <c r="X16">
        <v>50.311594963409</v>
      </c>
      <c r="Y16">
        <v>55.5925153876818</v>
      </c>
      <c r="Z16">
        <v>45.429479221514903</v>
      </c>
      <c r="AA16">
        <v>45.142406901313898</v>
      </c>
      <c r="AB16">
        <v>39.090684019699701</v>
      </c>
      <c r="AC16">
        <v>51.045028345317398</v>
      </c>
      <c r="AD16">
        <v>49.201004918911401</v>
      </c>
      <c r="AE16">
        <v>48.396962202335303</v>
      </c>
      <c r="AF16">
        <v>39.5823042149161</v>
      </c>
      <c r="AG16">
        <v>46.8664984081935</v>
      </c>
      <c r="AH16">
        <v>39.381830911921298</v>
      </c>
      <c r="AI16">
        <v>42.212198110974199</v>
      </c>
      <c r="AJ16">
        <v>34.441065854386402</v>
      </c>
      <c r="AK16">
        <v>38.851526043263597</v>
      </c>
      <c r="AL16">
        <v>47.829032301823702</v>
      </c>
      <c r="AM16">
        <v>47.714141218778202</v>
      </c>
      <c r="AN16">
        <v>38.039648430145299</v>
      </c>
      <c r="AO16">
        <v>48.490582456081199</v>
      </c>
      <c r="AP16">
        <v>49.177059020499698</v>
      </c>
      <c r="AQ16">
        <v>45.763097072524197</v>
      </c>
      <c r="AR16">
        <v>41.904396871218999</v>
      </c>
      <c r="AS16">
        <v>49.825775281573598</v>
      </c>
      <c r="AT16">
        <v>47.723616800407797</v>
      </c>
      <c r="AU16">
        <v>45.738692035288103</v>
      </c>
      <c r="AV16">
        <v>40.517449767807101</v>
      </c>
      <c r="AW16">
        <v>39.5093196394998</v>
      </c>
      <c r="AX16">
        <v>44.446581615772899</v>
      </c>
      <c r="AY16">
        <v>27.2313515652951</v>
      </c>
      <c r="AZ16">
        <v>28.371741782047099</v>
      </c>
      <c r="BA16">
        <v>37.154399382028899</v>
      </c>
      <c r="BB16">
        <v>39.840321171324803</v>
      </c>
      <c r="BC16">
        <v>38.6664476900471</v>
      </c>
      <c r="BD16">
        <v>29.705938601927599</v>
      </c>
      <c r="BE16">
        <v>38.019511861739403</v>
      </c>
      <c r="BF16">
        <v>33.586959124040497</v>
      </c>
      <c r="BG16">
        <v>31.8999145955963</v>
      </c>
      <c r="BH16">
        <v>28.666443889138201</v>
      </c>
      <c r="BI16">
        <v>33.179050912220397</v>
      </c>
      <c r="BJ16">
        <v>25.694664335166198</v>
      </c>
    </row>
    <row r="17" spans="1:62" x14ac:dyDescent="0.3">
      <c r="A17" s="69" t="s">
        <v>8</v>
      </c>
      <c r="B17">
        <v>14.774249525597501</v>
      </c>
      <c r="C17">
        <v>5.9001869319658704</v>
      </c>
      <c r="D17">
        <v>5.3070291696428296</v>
      </c>
      <c r="E17">
        <v>6.7775024604289102</v>
      </c>
      <c r="F17">
        <v>6.7859714641488402</v>
      </c>
      <c r="G17">
        <v>7.4166438017632297</v>
      </c>
      <c r="H17">
        <v>5.4750194249209301</v>
      </c>
      <c r="I17">
        <v>6.7291259031080699</v>
      </c>
      <c r="J17">
        <v>7.8363993866507702</v>
      </c>
      <c r="K17">
        <v>5.8964590552443603</v>
      </c>
      <c r="L17">
        <v>6.27187143376955</v>
      </c>
      <c r="M17">
        <v>7.8680921689004304</v>
      </c>
      <c r="N17">
        <v>6.8643871635148104</v>
      </c>
      <c r="O17">
        <v>5.8814807586049698</v>
      </c>
      <c r="P17">
        <v>5.91437479108298</v>
      </c>
      <c r="Q17">
        <v>6.4608830762190399</v>
      </c>
      <c r="R17">
        <v>4.7267004400621397</v>
      </c>
      <c r="S17">
        <v>4.4916623934916799</v>
      </c>
      <c r="T17">
        <v>4.6682502691932601</v>
      </c>
      <c r="U17">
        <v>4.9073519122316496</v>
      </c>
      <c r="V17">
        <v>4.64926401196686</v>
      </c>
      <c r="W17">
        <v>4.5581144342162796</v>
      </c>
      <c r="X17">
        <v>4.6134960332703097</v>
      </c>
      <c r="Y17">
        <v>4.6739781866783101</v>
      </c>
      <c r="Z17">
        <v>4.2934556302456501</v>
      </c>
      <c r="AA17">
        <v>4.2118773663084799</v>
      </c>
      <c r="AB17">
        <v>4.3516538896278201</v>
      </c>
      <c r="AC17">
        <v>4.4101449380904603</v>
      </c>
      <c r="AD17">
        <v>4.1896089990060101</v>
      </c>
      <c r="AE17">
        <v>4.3216351867386003</v>
      </c>
      <c r="AF17">
        <v>4.3600249056946501</v>
      </c>
      <c r="AG17">
        <v>4.4770924319739098</v>
      </c>
      <c r="AH17">
        <v>5.8288341441055804</v>
      </c>
      <c r="AI17">
        <v>4.4819630788727096</v>
      </c>
      <c r="AJ17">
        <v>4.4568003812071098</v>
      </c>
      <c r="AK17">
        <v>4.8356676720767098</v>
      </c>
      <c r="AL17">
        <v>4.7175091519516998</v>
      </c>
      <c r="AM17">
        <v>4.0833862372043104</v>
      </c>
      <c r="AN17">
        <v>4.0231054214762603</v>
      </c>
      <c r="AO17">
        <v>4.1196818462020097</v>
      </c>
      <c r="AP17">
        <v>3.8635410689715299</v>
      </c>
      <c r="AQ17">
        <v>3.9919412831355499</v>
      </c>
      <c r="AR17">
        <v>4.1369606303199697</v>
      </c>
      <c r="AS17">
        <v>4.1103458105658204</v>
      </c>
      <c r="AT17">
        <v>4.0678570923070696</v>
      </c>
      <c r="AU17">
        <v>4.0851846674447403</v>
      </c>
      <c r="AV17">
        <v>4.2889675983029001</v>
      </c>
      <c r="AW17">
        <v>4.2379074080044203</v>
      </c>
      <c r="AX17">
        <v>5.0736468779636201</v>
      </c>
      <c r="AY17">
        <v>4.6567093548287</v>
      </c>
      <c r="AZ17">
        <v>5.3024891557307203</v>
      </c>
      <c r="BA17">
        <v>5.4237009511965502</v>
      </c>
      <c r="BB17">
        <v>3.1844714285281901</v>
      </c>
      <c r="BC17">
        <v>3.5294116676001699</v>
      </c>
      <c r="BD17">
        <v>3.61838672126289</v>
      </c>
      <c r="BE17">
        <v>3.4494684875822998</v>
      </c>
      <c r="BF17">
        <v>3.0401606901526801</v>
      </c>
      <c r="BG17">
        <v>3.0206769037695902</v>
      </c>
      <c r="BH17">
        <v>3.1497037488501598</v>
      </c>
      <c r="BI17">
        <v>3.1686265303175798</v>
      </c>
      <c r="BJ17">
        <v>2.8569211166851298</v>
      </c>
    </row>
    <row r="18" spans="1:62" x14ac:dyDescent="0.3">
      <c r="A18" s="69" t="s">
        <v>39</v>
      </c>
      <c r="B18">
        <v>36.913540543414399</v>
      </c>
      <c r="C18">
        <v>37.080223121061003</v>
      </c>
      <c r="D18">
        <v>36.372576768270903</v>
      </c>
      <c r="E18">
        <v>40.590961185792402</v>
      </c>
      <c r="F18">
        <v>34.279049460757001</v>
      </c>
      <c r="G18">
        <v>33.9814494131491</v>
      </c>
      <c r="H18">
        <v>33.064626832566702</v>
      </c>
      <c r="I18">
        <v>34.583066652249499</v>
      </c>
      <c r="J18">
        <v>38.123973427502001</v>
      </c>
      <c r="K18">
        <v>35.182766406876397</v>
      </c>
      <c r="L18">
        <v>34.782114547416199</v>
      </c>
      <c r="M18">
        <v>40.717742327808402</v>
      </c>
      <c r="N18">
        <v>38.282597102360398</v>
      </c>
      <c r="O18">
        <v>35.0612414969086</v>
      </c>
      <c r="P18">
        <v>35.449065211907502</v>
      </c>
      <c r="Q18">
        <v>36.131699947583797</v>
      </c>
      <c r="R18">
        <v>36.277644582825999</v>
      </c>
      <c r="S18">
        <v>35.113579963030801</v>
      </c>
      <c r="T18">
        <v>35.047504494006397</v>
      </c>
      <c r="U18">
        <v>37.065847379618504</v>
      </c>
      <c r="V18">
        <v>36.906996647256001</v>
      </c>
      <c r="W18">
        <v>35.660454203684097</v>
      </c>
      <c r="X18">
        <v>35.610622403875901</v>
      </c>
      <c r="Y18">
        <v>35.614548559727197</v>
      </c>
      <c r="Z18">
        <v>33.448431665400101</v>
      </c>
      <c r="AA18">
        <v>32.305656744158703</v>
      </c>
      <c r="AB18">
        <v>32.743025966215399</v>
      </c>
      <c r="AC18">
        <v>33.566270250977503</v>
      </c>
      <c r="AD18">
        <v>30.226770720546099</v>
      </c>
      <c r="AE18">
        <v>30.848126423767098</v>
      </c>
      <c r="AF18">
        <v>30.384207673844202</v>
      </c>
      <c r="AG18">
        <v>31.382927589306899</v>
      </c>
      <c r="AH18">
        <v>29.441229821842001</v>
      </c>
      <c r="AI18">
        <v>30.2860006324788</v>
      </c>
      <c r="AJ18">
        <v>30.480618479683201</v>
      </c>
      <c r="AK18">
        <v>31.333689437237801</v>
      </c>
      <c r="AL18">
        <v>28.3115764128401</v>
      </c>
      <c r="AM18">
        <v>29.0966984514336</v>
      </c>
      <c r="AN18">
        <v>29.327841723215698</v>
      </c>
      <c r="AO18">
        <v>29.3514433349733</v>
      </c>
      <c r="AP18">
        <v>26.5177099317415</v>
      </c>
      <c r="AQ18">
        <v>27.609037781643998</v>
      </c>
      <c r="AR18">
        <v>27.981381480665402</v>
      </c>
      <c r="AS18">
        <v>28.036311471811398</v>
      </c>
      <c r="AT18">
        <v>26.269861305936601</v>
      </c>
      <c r="AU18">
        <v>27.9281621356496</v>
      </c>
      <c r="AV18">
        <v>28.4998068424606</v>
      </c>
      <c r="AW18">
        <v>27.790807106624801</v>
      </c>
      <c r="AX18">
        <v>26.555786571740601</v>
      </c>
      <c r="AY18">
        <v>25.815733274234798</v>
      </c>
      <c r="AZ18">
        <v>27.156893674070901</v>
      </c>
      <c r="BA18">
        <v>28.293850015705502</v>
      </c>
      <c r="BB18">
        <v>26.930154125674299</v>
      </c>
      <c r="BC18">
        <v>29.071278816041701</v>
      </c>
      <c r="BD18">
        <v>29.3123620023912</v>
      </c>
      <c r="BE18">
        <v>28.465075717741001</v>
      </c>
      <c r="BF18">
        <v>24.4304178271945</v>
      </c>
      <c r="BG18">
        <v>24.255722547066899</v>
      </c>
      <c r="BH18">
        <v>24.8173474354533</v>
      </c>
      <c r="BI18">
        <v>25.400815965639399</v>
      </c>
      <c r="BJ18">
        <v>27.435496094311301</v>
      </c>
    </row>
    <row r="19" spans="1:62" x14ac:dyDescent="0.3">
      <c r="A19" s="69" t="s">
        <v>40</v>
      </c>
      <c r="B19">
        <v>3306.3566012983702</v>
      </c>
      <c r="C19">
        <v>2158.90196797618</v>
      </c>
      <c r="D19">
        <v>1834.6500355568701</v>
      </c>
      <c r="E19">
        <v>3173.4602304118298</v>
      </c>
      <c r="F19">
        <v>3624.62713720693</v>
      </c>
      <c r="G19">
        <v>2092.7324100668302</v>
      </c>
      <c r="H19">
        <v>1535.20655129803</v>
      </c>
      <c r="I19">
        <v>3474.6910974877901</v>
      </c>
      <c r="J19">
        <v>4966.8258754325798</v>
      </c>
      <c r="K19">
        <v>2516.2020864341298</v>
      </c>
      <c r="L19">
        <v>1584.21657083222</v>
      </c>
      <c r="M19">
        <v>4124.65191155496</v>
      </c>
      <c r="N19">
        <v>4313.8838172928199</v>
      </c>
      <c r="O19">
        <v>2189.67090138404</v>
      </c>
      <c r="P19">
        <v>1528.5420975936199</v>
      </c>
      <c r="Q19">
        <v>2782.6542875344198</v>
      </c>
      <c r="R19">
        <v>3697.34979533662</v>
      </c>
      <c r="S19">
        <v>2003.86420882794</v>
      </c>
      <c r="T19">
        <v>1448.7785538625401</v>
      </c>
      <c r="U19">
        <v>2939.3014652553702</v>
      </c>
      <c r="V19">
        <v>3755.3255512471501</v>
      </c>
      <c r="W19">
        <v>1962.5008564546699</v>
      </c>
      <c r="X19">
        <v>1495.0511929741499</v>
      </c>
      <c r="Y19">
        <v>2477.12537466206</v>
      </c>
      <c r="Z19">
        <v>2884.0062523536299</v>
      </c>
      <c r="AA19">
        <v>1895.9285521863701</v>
      </c>
      <c r="AB19">
        <v>1378.92337456424</v>
      </c>
      <c r="AC19">
        <v>2519.43160030937</v>
      </c>
      <c r="AD19">
        <v>2944.4654153359702</v>
      </c>
      <c r="AE19">
        <v>1676.209538542</v>
      </c>
      <c r="AF19">
        <v>1203.0624784097599</v>
      </c>
      <c r="AG19">
        <v>2387.6628291904099</v>
      </c>
      <c r="AH19">
        <v>3113.40473372727</v>
      </c>
      <c r="AI19">
        <v>1768.57592904485</v>
      </c>
      <c r="AJ19">
        <v>1337.5900067530799</v>
      </c>
      <c r="AK19">
        <v>2440.6475319477699</v>
      </c>
      <c r="AL19">
        <v>2628.5318185761398</v>
      </c>
      <c r="AM19">
        <v>1757.42753187834</v>
      </c>
      <c r="AN19">
        <v>1500.4067287385301</v>
      </c>
      <c r="AO19">
        <v>2323.82371154568</v>
      </c>
      <c r="AP19">
        <v>2908.63224845679</v>
      </c>
      <c r="AQ19">
        <v>1641.49158322516</v>
      </c>
      <c r="AR19">
        <v>1389.8733118589901</v>
      </c>
      <c r="AS19">
        <v>2419.7134212325</v>
      </c>
      <c r="AT19">
        <v>2646.8835860931299</v>
      </c>
      <c r="AU19">
        <v>1327.61845639222</v>
      </c>
      <c r="AV19">
        <v>1238.2142462777099</v>
      </c>
      <c r="AW19">
        <v>1911.90945199309</v>
      </c>
      <c r="AX19">
        <v>1959.7589381675</v>
      </c>
      <c r="AY19">
        <v>1483.1541977475599</v>
      </c>
      <c r="AZ19">
        <v>1301.08213857685</v>
      </c>
      <c r="BA19">
        <v>1857.2234376696899</v>
      </c>
      <c r="BB19">
        <v>2176.2227870126198</v>
      </c>
      <c r="BC19">
        <v>1628.11168087533</v>
      </c>
      <c r="BD19">
        <v>1334.7078459786001</v>
      </c>
      <c r="BE19">
        <v>2135.88333599622</v>
      </c>
      <c r="BF19">
        <v>1974.8615088878601</v>
      </c>
      <c r="BG19">
        <v>1616.29407188408</v>
      </c>
      <c r="BH19">
        <v>1274.2045819862799</v>
      </c>
      <c r="BI19">
        <v>2021.63877627427</v>
      </c>
      <c r="BJ19">
        <v>1877.4469328268899</v>
      </c>
    </row>
    <row r="20" spans="1:62" x14ac:dyDescent="0.3">
      <c r="A20" s="69" t="s">
        <v>9</v>
      </c>
      <c r="B20">
        <v>460.63892907031402</v>
      </c>
      <c r="C20">
        <v>492.59454791938202</v>
      </c>
      <c r="D20">
        <v>481.526993313839</v>
      </c>
      <c r="E20">
        <v>501.24654686779797</v>
      </c>
      <c r="F20">
        <v>461.13620341769899</v>
      </c>
      <c r="G20">
        <v>477.70534077488298</v>
      </c>
      <c r="H20">
        <v>475.63974729414298</v>
      </c>
      <c r="I20">
        <v>489.35787411311298</v>
      </c>
      <c r="J20">
        <v>485.74142847169099</v>
      </c>
      <c r="K20">
        <v>485.05103628066303</v>
      </c>
      <c r="L20">
        <v>492.66090616725398</v>
      </c>
      <c r="M20">
        <v>538.37448587533697</v>
      </c>
      <c r="N20">
        <v>493.318649842659</v>
      </c>
      <c r="O20">
        <v>511.23086918960001</v>
      </c>
      <c r="P20">
        <v>505.75385830178601</v>
      </c>
      <c r="Q20">
        <v>511.845753367236</v>
      </c>
      <c r="R20">
        <v>492.65832544124402</v>
      </c>
      <c r="S20">
        <v>481.24666938596698</v>
      </c>
      <c r="T20">
        <v>489.32625805615299</v>
      </c>
      <c r="U20">
        <v>504.200265957574</v>
      </c>
      <c r="V20">
        <v>475.93493325030602</v>
      </c>
      <c r="W20">
        <v>488.39449003186598</v>
      </c>
      <c r="X20">
        <v>491.69955670795503</v>
      </c>
      <c r="Y20">
        <v>490.60697624902002</v>
      </c>
      <c r="Z20">
        <v>458.74347836026698</v>
      </c>
      <c r="AA20">
        <v>466.487540012458</v>
      </c>
      <c r="AB20">
        <v>476.71398194228402</v>
      </c>
      <c r="AC20">
        <v>483.96013773292202</v>
      </c>
      <c r="AD20">
        <v>467.53744257406498</v>
      </c>
      <c r="AE20">
        <v>488.94838871706298</v>
      </c>
      <c r="AF20">
        <v>484.409347354766</v>
      </c>
      <c r="AG20">
        <v>502.42955396877397</v>
      </c>
      <c r="AH20">
        <v>458.75084395894299</v>
      </c>
      <c r="AI20">
        <v>486.16584009336901</v>
      </c>
      <c r="AJ20">
        <v>495.346902654281</v>
      </c>
      <c r="AK20">
        <v>514.91959584873803</v>
      </c>
      <c r="AL20">
        <v>438.97304463967902</v>
      </c>
      <c r="AM20">
        <v>478.02292350173502</v>
      </c>
      <c r="AN20">
        <v>479.09928699159099</v>
      </c>
      <c r="AO20">
        <v>468.97857933152</v>
      </c>
      <c r="AP20">
        <v>423.30322148119501</v>
      </c>
      <c r="AQ20">
        <v>475.32869306508297</v>
      </c>
      <c r="AR20">
        <v>479.30051646459202</v>
      </c>
      <c r="AS20">
        <v>459.053785918465</v>
      </c>
      <c r="AT20">
        <v>441.42410696344001</v>
      </c>
      <c r="AU20">
        <v>495.98183068847698</v>
      </c>
      <c r="AV20">
        <v>499.90907147832002</v>
      </c>
      <c r="AW20">
        <v>478.828324331403</v>
      </c>
      <c r="AX20">
        <v>457.19528935204801</v>
      </c>
      <c r="AY20">
        <v>456.35499051473897</v>
      </c>
      <c r="AZ20">
        <v>484.59702503811002</v>
      </c>
      <c r="BA20">
        <v>490.02040425026001</v>
      </c>
      <c r="BB20">
        <v>453.15562521304099</v>
      </c>
      <c r="BC20">
        <v>518.45009404041105</v>
      </c>
      <c r="BD20">
        <v>510.99951270143799</v>
      </c>
      <c r="BE20">
        <v>489.06780170379</v>
      </c>
      <c r="BF20">
        <v>426.70784974669101</v>
      </c>
      <c r="BG20">
        <v>426.92962211563298</v>
      </c>
      <c r="BH20">
        <v>431.31908874878002</v>
      </c>
      <c r="BI20">
        <v>438.57875760766598</v>
      </c>
      <c r="BJ20">
        <v>419.63642023004797</v>
      </c>
    </row>
    <row r="21" spans="1:62" x14ac:dyDescent="0.3">
      <c r="A21" s="69" t="s">
        <v>10</v>
      </c>
      <c r="B21">
        <v>509.57821944905697</v>
      </c>
      <c r="C21">
        <v>545.86342203815695</v>
      </c>
      <c r="D21">
        <v>533.12074575910697</v>
      </c>
      <c r="E21">
        <v>524.43739258682797</v>
      </c>
      <c r="F21">
        <v>453.58063146435097</v>
      </c>
      <c r="G21">
        <v>488.98661011494897</v>
      </c>
      <c r="H21">
        <v>491.10033152993799</v>
      </c>
      <c r="I21">
        <v>488.046856339925</v>
      </c>
      <c r="J21">
        <v>478.92723695067002</v>
      </c>
      <c r="K21">
        <v>500.84802126367902</v>
      </c>
      <c r="L21">
        <v>504.38202947211403</v>
      </c>
      <c r="M21">
        <v>515.82196562790205</v>
      </c>
      <c r="N21">
        <v>504.177649581791</v>
      </c>
      <c r="O21">
        <v>527.26888691015301</v>
      </c>
      <c r="P21">
        <v>520.79284477794602</v>
      </c>
      <c r="Q21">
        <v>510.99177046110498</v>
      </c>
      <c r="R21">
        <v>459.44698120956201</v>
      </c>
      <c r="S21">
        <v>468.26914914849402</v>
      </c>
      <c r="T21">
        <v>466.89661893452802</v>
      </c>
      <c r="U21">
        <v>473.552098986033</v>
      </c>
      <c r="V21">
        <v>451.96810857417699</v>
      </c>
      <c r="W21">
        <v>471.73000902832803</v>
      </c>
      <c r="X21">
        <v>469.65563879285401</v>
      </c>
      <c r="Y21">
        <v>460.007678564473</v>
      </c>
      <c r="Z21">
        <v>416.67951209636999</v>
      </c>
      <c r="AA21">
        <v>438.66402030551399</v>
      </c>
      <c r="AB21">
        <v>436.61042039581002</v>
      </c>
      <c r="AC21">
        <v>434.031474135586</v>
      </c>
      <c r="AD21">
        <v>418.30930105706102</v>
      </c>
      <c r="AE21">
        <v>436.52636143368102</v>
      </c>
      <c r="AF21">
        <v>435.320805452375</v>
      </c>
      <c r="AG21">
        <v>434.68779083535799</v>
      </c>
      <c r="AH21">
        <v>403.82556401091398</v>
      </c>
      <c r="AI21">
        <v>426.23740205973797</v>
      </c>
      <c r="AJ21">
        <v>432.44137535884403</v>
      </c>
      <c r="AK21">
        <v>434.29005175900102</v>
      </c>
      <c r="AL21">
        <v>396.33412373262303</v>
      </c>
      <c r="AM21">
        <v>419.213792822389</v>
      </c>
      <c r="AN21">
        <v>420.38871393952098</v>
      </c>
      <c r="AO21">
        <v>410.83373247281202</v>
      </c>
      <c r="AP21">
        <v>389.556567140916</v>
      </c>
      <c r="AQ21">
        <v>419.44077146108901</v>
      </c>
      <c r="AR21">
        <v>424.72330400922601</v>
      </c>
      <c r="AS21">
        <v>408.87234263298001</v>
      </c>
      <c r="AT21">
        <v>397.24594478449802</v>
      </c>
      <c r="AU21">
        <v>428.16056363460598</v>
      </c>
      <c r="AV21">
        <v>433.66628264529697</v>
      </c>
      <c r="AW21">
        <v>416.83096347403199</v>
      </c>
      <c r="AX21">
        <v>372.786979837557</v>
      </c>
      <c r="AY21">
        <v>367.41557921459599</v>
      </c>
      <c r="AZ21">
        <v>388.98817588189701</v>
      </c>
      <c r="BA21">
        <v>381.66372489772499</v>
      </c>
      <c r="BB21">
        <v>346.05253849909002</v>
      </c>
      <c r="BC21">
        <v>379.14435162685498</v>
      </c>
      <c r="BD21">
        <v>382.75075017097498</v>
      </c>
      <c r="BE21">
        <v>363.90864447432801</v>
      </c>
      <c r="BF21">
        <v>314.63214342642999</v>
      </c>
      <c r="BG21">
        <v>322.26560761260902</v>
      </c>
      <c r="BH21">
        <v>327.68965832429001</v>
      </c>
      <c r="BI21">
        <v>323.69098329909099</v>
      </c>
      <c r="BJ21">
        <v>314.23849812199398</v>
      </c>
    </row>
    <row r="22" spans="1:62" x14ac:dyDescent="0.3">
      <c r="A22" s="69" t="s">
        <v>41</v>
      </c>
      <c r="B22">
        <v>2610.0872215147101</v>
      </c>
      <c r="C22">
        <v>2801.4706908646499</v>
      </c>
      <c r="D22">
        <v>2728.9863478777102</v>
      </c>
      <c r="E22">
        <v>2802.39366891705</v>
      </c>
      <c r="F22">
        <v>2328.2201655332001</v>
      </c>
      <c r="G22">
        <v>2497.67003651296</v>
      </c>
      <c r="H22">
        <v>2451.1326042344199</v>
      </c>
      <c r="I22">
        <v>2477.1150787903698</v>
      </c>
      <c r="J22">
        <v>2434.4176634698902</v>
      </c>
      <c r="K22">
        <v>2429.1778093958801</v>
      </c>
      <c r="L22">
        <v>2461.8779893463702</v>
      </c>
      <c r="M22">
        <v>2520.7802163431602</v>
      </c>
      <c r="N22">
        <v>2145.4043254999001</v>
      </c>
      <c r="O22">
        <v>2226.9900003418102</v>
      </c>
      <c r="P22">
        <v>2169.9688330172098</v>
      </c>
      <c r="Q22">
        <v>2053.4629479862801</v>
      </c>
      <c r="R22">
        <v>1774.35168131914</v>
      </c>
      <c r="S22">
        <v>1867.33838495952</v>
      </c>
      <c r="T22">
        <v>1887.5963802103399</v>
      </c>
      <c r="U22">
        <v>1944.28963736008</v>
      </c>
      <c r="V22">
        <v>1885.95316039674</v>
      </c>
      <c r="W22">
        <v>2049.3940834207801</v>
      </c>
      <c r="X22">
        <v>1876.72673358157</v>
      </c>
      <c r="Y22">
        <v>1856.8158910669299</v>
      </c>
      <c r="Z22">
        <v>1743.20211172575</v>
      </c>
      <c r="AA22">
        <v>1942.8614425649801</v>
      </c>
      <c r="AB22">
        <v>2150.4284485257499</v>
      </c>
      <c r="AC22">
        <v>1881.81410334626</v>
      </c>
      <c r="AD22">
        <v>2082.1440514966898</v>
      </c>
      <c r="AE22">
        <v>2024.72298010597</v>
      </c>
      <c r="AF22">
        <v>2122.1834842245298</v>
      </c>
      <c r="AG22">
        <v>2004.72951762306</v>
      </c>
      <c r="AH22">
        <v>2150.3902083021899</v>
      </c>
      <c r="AI22">
        <v>2135.6527025486598</v>
      </c>
      <c r="AJ22">
        <v>2362.1759480266701</v>
      </c>
      <c r="AK22">
        <v>2325.7363925837599</v>
      </c>
      <c r="AL22">
        <v>2033.7386766463901</v>
      </c>
      <c r="AM22">
        <v>2089.9014535956899</v>
      </c>
      <c r="AN22">
        <v>2153.5089485656499</v>
      </c>
      <c r="AO22">
        <v>2108.0802299807501</v>
      </c>
      <c r="AP22">
        <v>1898.04475682471</v>
      </c>
      <c r="AQ22">
        <v>2131.4367827134702</v>
      </c>
      <c r="AR22">
        <v>2194.4877260061899</v>
      </c>
      <c r="AS22">
        <v>2052.3316940647101</v>
      </c>
      <c r="AT22">
        <v>1874.89703602899</v>
      </c>
      <c r="AU22">
        <v>2101.9802166561499</v>
      </c>
      <c r="AV22">
        <v>2174.85760773015</v>
      </c>
      <c r="AW22">
        <v>1997.5932687981499</v>
      </c>
      <c r="AX22">
        <v>1789.55025137194</v>
      </c>
      <c r="AY22">
        <v>1295.8904688912601</v>
      </c>
      <c r="AZ22">
        <v>1465.1316420082401</v>
      </c>
      <c r="BA22">
        <v>1410.15694005251</v>
      </c>
      <c r="BB22">
        <v>1427.8232100985199</v>
      </c>
      <c r="BC22">
        <v>1592.1350287928001</v>
      </c>
      <c r="BD22">
        <v>1594.1669945557901</v>
      </c>
      <c r="BE22">
        <v>1669.56876037794</v>
      </c>
      <c r="BF22">
        <v>1664.85502760386</v>
      </c>
      <c r="BG22">
        <v>1880.3486447950199</v>
      </c>
      <c r="BH22">
        <v>1700.8952790339899</v>
      </c>
      <c r="BI22">
        <v>1769.6191315005001</v>
      </c>
      <c r="BJ22">
        <v>1752.3770915730199</v>
      </c>
    </row>
    <row r="23" spans="1:62" x14ac:dyDescent="0.3">
      <c r="A23" s="69" t="s">
        <v>11</v>
      </c>
      <c r="B23">
        <v>21.210614738841699</v>
      </c>
      <c r="C23">
        <v>22.2007425087372</v>
      </c>
      <c r="D23">
        <v>21.6926242474205</v>
      </c>
      <c r="E23">
        <v>21.147133015666899</v>
      </c>
      <c r="F23">
        <v>20.372971572427801</v>
      </c>
      <c r="G23">
        <v>21.873068869103701</v>
      </c>
      <c r="H23">
        <v>22.0408174011678</v>
      </c>
      <c r="I23">
        <v>22.0445518217109</v>
      </c>
      <c r="J23">
        <v>22.489296391989001</v>
      </c>
      <c r="K23">
        <v>22.506344385843999</v>
      </c>
      <c r="L23">
        <v>22.621163226918</v>
      </c>
      <c r="M23">
        <v>23.663485088217701</v>
      </c>
      <c r="N23">
        <v>21.1541004715755</v>
      </c>
      <c r="O23">
        <v>22.032873888294901</v>
      </c>
      <c r="P23">
        <v>21.751753486734199</v>
      </c>
      <c r="Q23">
        <v>20.963488192175099</v>
      </c>
      <c r="R23">
        <v>19.6885067865834</v>
      </c>
      <c r="S23">
        <v>20.254427603642998</v>
      </c>
      <c r="T23">
        <v>20.404309819723501</v>
      </c>
      <c r="U23">
        <v>20.319637034597498</v>
      </c>
      <c r="V23">
        <v>19.486974437546401</v>
      </c>
      <c r="W23">
        <v>20.558707974771501</v>
      </c>
      <c r="X23">
        <v>20.620174802079401</v>
      </c>
      <c r="Y23">
        <v>19.730043278600501</v>
      </c>
      <c r="Z23">
        <v>18.612777011350499</v>
      </c>
      <c r="AA23">
        <v>19.885239058876799</v>
      </c>
      <c r="AB23">
        <v>19.9701513250975</v>
      </c>
      <c r="AC23">
        <v>19.378541684995799</v>
      </c>
      <c r="AD23">
        <v>18.9121405242179</v>
      </c>
      <c r="AE23">
        <v>20.205798486654398</v>
      </c>
      <c r="AF23">
        <v>20.460222056854299</v>
      </c>
      <c r="AG23">
        <v>19.9761669320023</v>
      </c>
      <c r="AH23">
        <v>18.1678205354856</v>
      </c>
      <c r="AI23">
        <v>19.522618311679299</v>
      </c>
      <c r="AJ23">
        <v>20.025059153003301</v>
      </c>
      <c r="AK23">
        <v>19.639062510725001</v>
      </c>
      <c r="AL23">
        <v>17.9774891719231</v>
      </c>
      <c r="AM23">
        <v>19.437680607197901</v>
      </c>
      <c r="AN23">
        <v>19.6870077701609</v>
      </c>
      <c r="AO23">
        <v>18.862496121951398</v>
      </c>
      <c r="AP23">
        <v>17.102598155759502</v>
      </c>
      <c r="AQ23">
        <v>18.797938084707098</v>
      </c>
      <c r="AR23">
        <v>19.282558984301399</v>
      </c>
      <c r="AS23">
        <v>18.232306024927102</v>
      </c>
      <c r="AT23">
        <v>16.758794856293399</v>
      </c>
      <c r="AU23">
        <v>18.401713774094102</v>
      </c>
      <c r="AV23">
        <v>18.8357425561017</v>
      </c>
      <c r="AW23">
        <v>17.8410608137266</v>
      </c>
      <c r="AX23">
        <v>16.2010594644177</v>
      </c>
      <c r="AY23">
        <v>15.9601680931271</v>
      </c>
      <c r="AZ23">
        <v>17.286686303789601</v>
      </c>
      <c r="BA23">
        <v>16.671686489545099</v>
      </c>
      <c r="BB23">
        <v>15.366240930069001</v>
      </c>
      <c r="BC23">
        <v>17.253095122050599</v>
      </c>
      <c r="BD23">
        <v>17.662076014031101</v>
      </c>
      <c r="BE23">
        <v>16.439197487425599</v>
      </c>
      <c r="BF23">
        <v>15.0750646015442</v>
      </c>
      <c r="BG23">
        <v>15.1907558763494</v>
      </c>
      <c r="BH23">
        <v>15.575111721879599</v>
      </c>
      <c r="BI23">
        <v>15.456261885872401</v>
      </c>
      <c r="BJ23">
        <v>15.1069080430337</v>
      </c>
    </row>
    <row r="24" spans="1:62" x14ac:dyDescent="0.3">
      <c r="A24" s="69" t="s">
        <v>42</v>
      </c>
      <c r="B24">
        <v>10.4261021234718</v>
      </c>
      <c r="C24">
        <v>11.1173635905698</v>
      </c>
      <c r="D24">
        <v>11.0438786202737</v>
      </c>
      <c r="E24">
        <v>10.6004804085452</v>
      </c>
      <c r="F24">
        <v>9.7852641236341107</v>
      </c>
      <c r="G24">
        <v>10.5551208210741</v>
      </c>
      <c r="H24">
        <v>10.7312298234678</v>
      </c>
      <c r="I24">
        <v>10.415018462235601</v>
      </c>
      <c r="J24">
        <v>10.266314561604201</v>
      </c>
      <c r="K24">
        <v>10.4762055161123</v>
      </c>
      <c r="L24">
        <v>10.713770663610999</v>
      </c>
      <c r="M24">
        <v>10.8819615976603</v>
      </c>
      <c r="N24">
        <v>9.7132851632213093</v>
      </c>
      <c r="O24">
        <v>10.301817708859399</v>
      </c>
      <c r="P24">
        <v>10.296295846010601</v>
      </c>
      <c r="Q24">
        <v>9.7751146677537299</v>
      </c>
      <c r="R24">
        <v>8.8183025321152506</v>
      </c>
      <c r="S24">
        <v>9.1463545539946605</v>
      </c>
      <c r="T24">
        <v>9.2979637538439306</v>
      </c>
      <c r="U24">
        <v>9.1103210043025804</v>
      </c>
      <c r="V24">
        <v>8.0807990859224592</v>
      </c>
      <c r="W24">
        <v>8.6510930348625408</v>
      </c>
      <c r="X24">
        <v>8.7572974447201606</v>
      </c>
      <c r="Y24">
        <v>8.2586329617559802</v>
      </c>
      <c r="Z24">
        <v>7.5845463325485003</v>
      </c>
      <c r="AA24">
        <v>8.1562200048496294</v>
      </c>
      <c r="AB24">
        <v>8.2694485968236702</v>
      </c>
      <c r="AC24">
        <v>7.9445837113503304</v>
      </c>
      <c r="AD24">
        <v>7.0726013364234399</v>
      </c>
      <c r="AE24">
        <v>7.6089887577113897</v>
      </c>
      <c r="AF24">
        <v>7.72481444634907</v>
      </c>
      <c r="AG24">
        <v>7.4739492371199896</v>
      </c>
      <c r="AH24">
        <v>6.3797330457640502</v>
      </c>
      <c r="AI24">
        <v>6.8880743150286703</v>
      </c>
      <c r="AJ24">
        <v>7.0684144466336898</v>
      </c>
      <c r="AK24">
        <v>6.8695351754671803</v>
      </c>
      <c r="AL24">
        <v>6.0424999481725203</v>
      </c>
      <c r="AM24">
        <v>6.55987598922722</v>
      </c>
      <c r="AN24">
        <v>6.6654395294982098</v>
      </c>
      <c r="AO24">
        <v>6.3212004914188498</v>
      </c>
      <c r="AP24">
        <v>5.7205033590807899</v>
      </c>
      <c r="AQ24">
        <v>6.2941442159124099</v>
      </c>
      <c r="AR24">
        <v>6.5013087217591901</v>
      </c>
      <c r="AS24">
        <v>6.0848788886794001</v>
      </c>
      <c r="AT24">
        <v>5.3849752321160302</v>
      </c>
      <c r="AU24">
        <v>5.9430695585970499</v>
      </c>
      <c r="AV24">
        <v>6.1341666467002103</v>
      </c>
      <c r="AW24">
        <v>5.72926808735658</v>
      </c>
      <c r="AX24">
        <v>5.2756282049752699</v>
      </c>
      <c r="AY24">
        <v>5.24388257064565</v>
      </c>
      <c r="AZ24">
        <v>5.75311626291038</v>
      </c>
      <c r="BA24">
        <v>5.3687522195869901</v>
      </c>
      <c r="BB24">
        <v>4.8375242985093401</v>
      </c>
      <c r="BC24">
        <v>5.4722361351997302</v>
      </c>
      <c r="BD24">
        <v>5.7119092313523403</v>
      </c>
      <c r="BE24">
        <v>5.2014011141978402</v>
      </c>
      <c r="BF24">
        <v>4.6259489038136303</v>
      </c>
      <c r="BG24">
        <v>4.8247514700723197</v>
      </c>
      <c r="BH24">
        <v>4.9933280406313303</v>
      </c>
      <c r="BI24">
        <v>4.8163867626147496</v>
      </c>
      <c r="BJ24">
        <v>4.6769023270783698</v>
      </c>
    </row>
    <row r="25" spans="1:62" x14ac:dyDescent="0.3">
      <c r="A25" s="69" t="s">
        <v>12</v>
      </c>
      <c r="B25">
        <v>10.1545041636573</v>
      </c>
      <c r="C25">
        <v>10.1004076828038</v>
      </c>
      <c r="D25">
        <v>9.4527253349774103</v>
      </c>
      <c r="E25">
        <v>9.5681661737522496</v>
      </c>
      <c r="F25">
        <v>7.9401034854619299</v>
      </c>
      <c r="G25">
        <v>8.2137772462534198</v>
      </c>
      <c r="H25">
        <v>8.0547841586979505</v>
      </c>
      <c r="I25">
        <v>8.9686528318252705</v>
      </c>
      <c r="J25">
        <v>8.3224966419715507</v>
      </c>
      <c r="K25">
        <v>7.7127483415059901</v>
      </c>
      <c r="L25">
        <v>7.27451965228102</v>
      </c>
      <c r="M25">
        <v>8.5514092666340904</v>
      </c>
      <c r="N25">
        <v>8.9442123168886702</v>
      </c>
      <c r="O25">
        <v>8.1553869728546093</v>
      </c>
      <c r="P25">
        <v>7.4624335445709997</v>
      </c>
      <c r="Q25">
        <v>7.9280689759286096</v>
      </c>
      <c r="R25">
        <v>6.7397182438816197</v>
      </c>
      <c r="S25">
        <v>6.1861453564326201</v>
      </c>
      <c r="T25">
        <v>5.8659835941334402</v>
      </c>
      <c r="U25">
        <v>6.9554527335835603</v>
      </c>
      <c r="V25">
        <v>6.71238597571468</v>
      </c>
      <c r="W25">
        <v>6.0954600834293098</v>
      </c>
      <c r="X25">
        <v>5.7120494783794502</v>
      </c>
      <c r="Y25">
        <v>6.1948137655952502</v>
      </c>
      <c r="Z25">
        <v>6.2913566604196696</v>
      </c>
      <c r="AA25">
        <v>5.8846401176193801</v>
      </c>
      <c r="AB25">
        <v>5.5915462539567899</v>
      </c>
      <c r="AC25">
        <v>5.9868462689345998</v>
      </c>
      <c r="AD25">
        <v>5.6722215594373697</v>
      </c>
      <c r="AE25">
        <v>5.2961157341695904</v>
      </c>
      <c r="AF25">
        <v>4.8940715334914602</v>
      </c>
      <c r="AG25">
        <v>5.4163389293039499</v>
      </c>
      <c r="AH25">
        <v>5.2198935064340803</v>
      </c>
      <c r="AI25">
        <v>4.8493935731609596</v>
      </c>
      <c r="AJ25">
        <v>4.7278882018706003</v>
      </c>
      <c r="AK25">
        <v>5.6729165620730804</v>
      </c>
      <c r="AL25">
        <v>4.86310556775428</v>
      </c>
      <c r="AM25">
        <v>4.5478883550525104</v>
      </c>
      <c r="AN25">
        <v>4.4329284260892496</v>
      </c>
      <c r="AO25">
        <v>4.7289759480144697</v>
      </c>
      <c r="AP25">
        <v>4.7948644966027203</v>
      </c>
      <c r="AQ25">
        <v>4.5455430998403603</v>
      </c>
      <c r="AR25">
        <v>4.4499697919949002</v>
      </c>
      <c r="AS25">
        <v>4.6831396916644303</v>
      </c>
      <c r="AT25">
        <v>4.7034006944704601</v>
      </c>
      <c r="AU25">
        <v>4.38809818585825</v>
      </c>
      <c r="AV25">
        <v>4.2852666696690802</v>
      </c>
      <c r="AW25">
        <v>4.5516103500589402</v>
      </c>
      <c r="AX25">
        <v>4.6618732686593001</v>
      </c>
      <c r="AY25">
        <v>4.0368392798446697</v>
      </c>
      <c r="AZ25">
        <v>4.1272391704458302</v>
      </c>
      <c r="BA25">
        <v>4.4737010268392297</v>
      </c>
      <c r="BB25">
        <v>4.5143963616836604</v>
      </c>
      <c r="BC25">
        <v>4.32713374224398</v>
      </c>
      <c r="BD25">
        <v>4.2280416395533402</v>
      </c>
      <c r="BE25">
        <v>4.3897436541954002</v>
      </c>
      <c r="BF25">
        <v>3.9457499255453699</v>
      </c>
      <c r="BG25">
        <v>3.5454513464661201</v>
      </c>
      <c r="BH25">
        <v>3.5077681468224502</v>
      </c>
      <c r="BI25">
        <v>3.7708612596122002</v>
      </c>
      <c r="BJ25">
        <v>3.9271366526079601</v>
      </c>
    </row>
    <row r="26" spans="1:62" x14ac:dyDescent="0.3">
      <c r="A26" s="69" t="s">
        <v>13</v>
      </c>
      <c r="B26">
        <v>21.7147495152389</v>
      </c>
      <c r="C26">
        <v>24.3726041825328</v>
      </c>
      <c r="D26">
        <v>24.500898888038201</v>
      </c>
      <c r="E26">
        <v>22.805819501580299</v>
      </c>
      <c r="F26">
        <v>21.8056784342977</v>
      </c>
      <c r="G26">
        <v>24.700795702275499</v>
      </c>
      <c r="H26">
        <v>25.242817032164702</v>
      </c>
      <c r="I26">
        <v>23.1640298679736</v>
      </c>
      <c r="J26">
        <v>19.9203145116626</v>
      </c>
      <c r="K26">
        <v>22.024780215265899</v>
      </c>
      <c r="L26">
        <v>22.7806896347515</v>
      </c>
      <c r="M26">
        <v>21.596759140467402</v>
      </c>
      <c r="N26">
        <v>21.339471817644501</v>
      </c>
      <c r="O26">
        <v>23.805548523555199</v>
      </c>
      <c r="P26">
        <v>24.013600440204399</v>
      </c>
      <c r="Q26">
        <v>22.286850272474599</v>
      </c>
      <c r="R26">
        <v>19.7805294861795</v>
      </c>
      <c r="S26">
        <v>21.0686670226339</v>
      </c>
      <c r="T26">
        <v>21.376205092240401</v>
      </c>
      <c r="U26">
        <v>20.378960188340699</v>
      </c>
      <c r="V26">
        <v>18.430842831686402</v>
      </c>
      <c r="W26">
        <v>20.3834137919361</v>
      </c>
      <c r="X26">
        <v>20.716493464967002</v>
      </c>
      <c r="Y26">
        <v>19.287761382696299</v>
      </c>
      <c r="Z26">
        <v>17.0032434977301</v>
      </c>
      <c r="AA26">
        <v>18.970569035857899</v>
      </c>
      <c r="AB26">
        <v>19.187108854513902</v>
      </c>
      <c r="AC26">
        <v>18.316031066457199</v>
      </c>
      <c r="AD26">
        <v>16.889839070252901</v>
      </c>
      <c r="AE26">
        <v>18.4642768271138</v>
      </c>
      <c r="AF26">
        <v>18.682542769722499</v>
      </c>
      <c r="AG26">
        <v>18.0067742118379</v>
      </c>
      <c r="AH26">
        <v>15.5899417154533</v>
      </c>
      <c r="AI26">
        <v>17.364183054117799</v>
      </c>
      <c r="AJ26">
        <v>17.829331199918698</v>
      </c>
      <c r="AK26">
        <v>17.046617671420901</v>
      </c>
      <c r="AL26">
        <v>15.394154635443</v>
      </c>
      <c r="AM26">
        <v>17.1988820649164</v>
      </c>
      <c r="AN26">
        <v>17.409110975555699</v>
      </c>
      <c r="AO26">
        <v>16.372614191341899</v>
      </c>
      <c r="AP26">
        <v>14.7889704119181</v>
      </c>
      <c r="AQ26">
        <v>16.8757377890466</v>
      </c>
      <c r="AR26">
        <v>17.371580221568699</v>
      </c>
      <c r="AS26">
        <v>16.023092049305198</v>
      </c>
      <c r="AT26">
        <v>14.0026007321857</v>
      </c>
      <c r="AU26">
        <v>15.9984776536376</v>
      </c>
      <c r="AV26">
        <v>16.501019852453702</v>
      </c>
      <c r="AW26">
        <v>15.171974629770601</v>
      </c>
      <c r="AX26">
        <v>12.9297925702404</v>
      </c>
      <c r="AY26">
        <v>13.2299145198725</v>
      </c>
      <c r="AZ26">
        <v>14.5737850984875</v>
      </c>
      <c r="BA26">
        <v>13.363468165514499</v>
      </c>
      <c r="BB26">
        <v>10.9554371351271</v>
      </c>
      <c r="BC26">
        <v>12.8904751888372</v>
      </c>
      <c r="BD26">
        <v>13.510268172508701</v>
      </c>
      <c r="BE26">
        <v>12.0144065133249</v>
      </c>
      <c r="BF26">
        <v>10.569709595315</v>
      </c>
      <c r="BG26">
        <v>11.400834937870099</v>
      </c>
      <c r="BH26">
        <v>11.8282959539763</v>
      </c>
      <c r="BI26">
        <v>11.1865518455139</v>
      </c>
      <c r="BJ26">
        <v>10.7068647820225</v>
      </c>
    </row>
    <row r="27" spans="1:62" x14ac:dyDescent="0.3">
      <c r="A27" s="69" t="s">
        <v>43</v>
      </c>
      <c r="B27">
        <v>18.1069021624355</v>
      </c>
      <c r="C27">
        <v>20.074067590159899</v>
      </c>
      <c r="D27">
        <v>19.986819623543401</v>
      </c>
      <c r="E27">
        <v>19.139794186273999</v>
      </c>
      <c r="F27">
        <v>18.7444683431615</v>
      </c>
      <c r="G27">
        <v>20.710195968097</v>
      </c>
      <c r="H27">
        <v>21.042120214910199</v>
      </c>
      <c r="I27">
        <v>20.0238286261194</v>
      </c>
      <c r="J27">
        <v>22.2048131348533</v>
      </c>
      <c r="K27">
        <v>23.898489853073201</v>
      </c>
      <c r="L27">
        <v>24.572158245474899</v>
      </c>
      <c r="M27">
        <v>24.272495268970701</v>
      </c>
      <c r="N27">
        <v>20.107935346196999</v>
      </c>
      <c r="O27">
        <v>21.887464446011499</v>
      </c>
      <c r="P27">
        <v>22.019438108776299</v>
      </c>
      <c r="Q27">
        <v>21.139285061194801</v>
      </c>
      <c r="R27">
        <v>22.013134398145102</v>
      </c>
      <c r="S27">
        <v>22.910161359559901</v>
      </c>
      <c r="T27">
        <v>23.057610280244599</v>
      </c>
      <c r="U27">
        <v>22.839002596941899</v>
      </c>
      <c r="V27">
        <v>20.401200267004601</v>
      </c>
      <c r="W27">
        <v>22.128867414138899</v>
      </c>
      <c r="X27">
        <v>22.275507666884302</v>
      </c>
      <c r="Y27">
        <v>21.4026147164892</v>
      </c>
      <c r="Z27">
        <v>19.229202146480599</v>
      </c>
      <c r="AA27">
        <v>20.951338850114499</v>
      </c>
      <c r="AB27">
        <v>21.049865636529699</v>
      </c>
      <c r="AC27">
        <v>20.8174673445397</v>
      </c>
      <c r="AD27">
        <v>20.3847722136809</v>
      </c>
      <c r="AE27">
        <v>21.779644686068899</v>
      </c>
      <c r="AF27">
        <v>21.7137970855227</v>
      </c>
      <c r="AG27">
        <v>21.651066838024001</v>
      </c>
      <c r="AH27">
        <v>19.469184710215</v>
      </c>
      <c r="AI27">
        <v>21.402941573947501</v>
      </c>
      <c r="AJ27">
        <v>21.889076629956499</v>
      </c>
      <c r="AK27">
        <v>21.5868498117832</v>
      </c>
      <c r="AL27">
        <v>20.277954094419201</v>
      </c>
      <c r="AM27">
        <v>22.320936483705498</v>
      </c>
      <c r="AN27">
        <v>22.433924279984499</v>
      </c>
      <c r="AO27">
        <v>21.5718880520025</v>
      </c>
      <c r="AP27">
        <v>18.445567236970099</v>
      </c>
      <c r="AQ27">
        <v>20.852683496426099</v>
      </c>
      <c r="AR27">
        <v>21.202040840576199</v>
      </c>
      <c r="AS27">
        <v>19.9621654998463</v>
      </c>
      <c r="AT27">
        <v>18.084571242194201</v>
      </c>
      <c r="AU27">
        <v>20.501450433578</v>
      </c>
      <c r="AV27">
        <v>20.903179157279801</v>
      </c>
      <c r="AW27">
        <v>19.5817646662607</v>
      </c>
      <c r="AX27">
        <v>17.947249629350502</v>
      </c>
      <c r="AY27">
        <v>18.2328279755864</v>
      </c>
      <c r="AZ27">
        <v>19.8877832113054</v>
      </c>
      <c r="BA27">
        <v>18.7182331198015</v>
      </c>
      <c r="BB27">
        <v>22.474406039600101</v>
      </c>
      <c r="BC27">
        <v>26.373321115171201</v>
      </c>
      <c r="BD27">
        <v>27.363694480187899</v>
      </c>
      <c r="BE27">
        <v>24.603938570549101</v>
      </c>
      <c r="BF27">
        <v>21.6154149112777</v>
      </c>
      <c r="BG27">
        <v>23.058316961461699</v>
      </c>
      <c r="BH27">
        <v>23.819587505545499</v>
      </c>
      <c r="BI27">
        <v>22.776684999613401</v>
      </c>
      <c r="BJ27">
        <v>21.788156358141698</v>
      </c>
    </row>
    <row r="28" spans="1:62" x14ac:dyDescent="0.3">
      <c r="A28" s="69" t="s">
        <v>14</v>
      </c>
      <c r="B28">
        <v>74.377709056399297</v>
      </c>
      <c r="C28">
        <v>68.001432298659907</v>
      </c>
      <c r="D28">
        <v>64.115239942168998</v>
      </c>
      <c r="E28">
        <v>69.5493092666905</v>
      </c>
      <c r="F28">
        <v>69.982439686873605</v>
      </c>
      <c r="G28">
        <v>62.108578022396898</v>
      </c>
      <c r="H28">
        <v>61.116312313704199</v>
      </c>
      <c r="I28">
        <v>75.618952239410305</v>
      </c>
      <c r="J28">
        <v>86.014490619274795</v>
      </c>
      <c r="K28">
        <v>68.382280618159101</v>
      </c>
      <c r="L28">
        <v>66.033566095847505</v>
      </c>
      <c r="M28">
        <v>86.156523852032194</v>
      </c>
      <c r="N28">
        <v>70.219520863404995</v>
      </c>
      <c r="O28">
        <v>61.503698680162401</v>
      </c>
      <c r="P28">
        <v>58.411264232636199</v>
      </c>
      <c r="Q28">
        <v>62.421201057938497</v>
      </c>
      <c r="R28">
        <v>58.354586899753599</v>
      </c>
      <c r="S28">
        <v>52.492611978779102</v>
      </c>
      <c r="T28">
        <v>51.591399994158103</v>
      </c>
      <c r="U28">
        <v>60.642247475074299</v>
      </c>
      <c r="V28">
        <v>55.107344900647803</v>
      </c>
      <c r="W28">
        <v>49.076122021472699</v>
      </c>
      <c r="X28">
        <v>46.849752318483603</v>
      </c>
      <c r="Y28">
        <v>50.344554902052998</v>
      </c>
      <c r="Z28">
        <v>56.563490072415902</v>
      </c>
      <c r="AA28">
        <v>50.729904061711601</v>
      </c>
      <c r="AB28">
        <v>49.756132694563597</v>
      </c>
      <c r="AC28">
        <v>52.576231648316501</v>
      </c>
      <c r="AD28">
        <v>50.688311889582998</v>
      </c>
      <c r="AE28">
        <v>48.9129060926644</v>
      </c>
      <c r="AF28">
        <v>49.937298817114701</v>
      </c>
      <c r="AG28">
        <v>52.222167203428697</v>
      </c>
      <c r="AH28">
        <v>50.799876939466003</v>
      </c>
      <c r="AI28">
        <v>46.904129415869697</v>
      </c>
      <c r="AJ28">
        <v>47.592678848155103</v>
      </c>
      <c r="AK28">
        <v>52.9618147461672</v>
      </c>
      <c r="AL28">
        <v>47.701229575506197</v>
      </c>
      <c r="AM28">
        <v>44.710746345125997</v>
      </c>
      <c r="AN28">
        <v>45.5515328259551</v>
      </c>
      <c r="AO28">
        <v>47.519195992564399</v>
      </c>
      <c r="AP28">
        <v>46.175351452469997</v>
      </c>
      <c r="AQ28">
        <v>43.6080050370336</v>
      </c>
      <c r="AR28">
        <v>44.756302871612803</v>
      </c>
      <c r="AS28">
        <v>46.315319592415399</v>
      </c>
      <c r="AT28">
        <v>45.904115427164299</v>
      </c>
      <c r="AU28">
        <v>43.768558051766398</v>
      </c>
      <c r="AV28">
        <v>44.697178521045302</v>
      </c>
      <c r="AW28">
        <v>46.033648457345897</v>
      </c>
      <c r="AX28">
        <v>44.386203873421202</v>
      </c>
      <c r="AY28">
        <v>38.644440380492</v>
      </c>
      <c r="AZ28">
        <v>40.548670537721897</v>
      </c>
      <c r="BA28">
        <v>43.109724882408599</v>
      </c>
      <c r="BB28">
        <v>42.466346566443299</v>
      </c>
      <c r="BC28">
        <v>40.744703449964298</v>
      </c>
      <c r="BD28">
        <v>40.888304937296297</v>
      </c>
      <c r="BE28">
        <v>42.059248317290098</v>
      </c>
      <c r="BF28">
        <v>39.712385218090503</v>
      </c>
      <c r="BG28">
        <v>35.184676399462397</v>
      </c>
      <c r="BH28">
        <v>35.5260625687146</v>
      </c>
      <c r="BI28">
        <v>38.288020331108399</v>
      </c>
      <c r="BJ28">
        <v>39.606480650227802</v>
      </c>
    </row>
    <row r="29" spans="1:62" x14ac:dyDescent="0.3">
      <c r="A29" s="69" t="s">
        <v>44</v>
      </c>
      <c r="B29">
        <v>110.241370429418</v>
      </c>
      <c r="C29">
        <v>119.777231209845</v>
      </c>
      <c r="D29">
        <v>117.969493484604</v>
      </c>
      <c r="E29">
        <v>113.030983574207</v>
      </c>
      <c r="F29">
        <v>103.968384974957</v>
      </c>
      <c r="G29">
        <v>114.963829295812</v>
      </c>
      <c r="H29">
        <v>116.35999972610399</v>
      </c>
      <c r="I29">
        <v>112.09886783339201</v>
      </c>
      <c r="J29">
        <v>105.064449125365</v>
      </c>
      <c r="K29">
        <v>111.057119662057</v>
      </c>
      <c r="L29">
        <v>112.536958905798</v>
      </c>
      <c r="M29">
        <v>113.018574929621</v>
      </c>
      <c r="N29">
        <v>107.532092609031</v>
      </c>
      <c r="O29">
        <v>114.503989363736</v>
      </c>
      <c r="P29">
        <v>113.41753099626401</v>
      </c>
      <c r="Q29">
        <v>109.010975146936</v>
      </c>
      <c r="R29">
        <v>99.6051584838808</v>
      </c>
      <c r="S29">
        <v>103.01152630615999</v>
      </c>
      <c r="T29">
        <v>103.25423050716699</v>
      </c>
      <c r="U29">
        <v>102.869630882065</v>
      </c>
      <c r="V29">
        <v>95.473885154219502</v>
      </c>
      <c r="W29">
        <v>101.64880443264801</v>
      </c>
      <c r="X29">
        <v>101.77640152266299</v>
      </c>
      <c r="Y29">
        <v>97.873929057889598</v>
      </c>
      <c r="Z29">
        <v>90.515804772401793</v>
      </c>
      <c r="AA29">
        <v>97.441996792909606</v>
      </c>
      <c r="AB29">
        <v>97.406245853925299</v>
      </c>
      <c r="AC29">
        <v>95.635671441314102</v>
      </c>
      <c r="AD29">
        <v>90.1805260913833</v>
      </c>
      <c r="AE29">
        <v>95.537180481035605</v>
      </c>
      <c r="AF29">
        <v>94.974531268903604</v>
      </c>
      <c r="AG29">
        <v>94.433414130174398</v>
      </c>
      <c r="AH29">
        <v>82.426420512345899</v>
      </c>
      <c r="AI29">
        <v>89.001925137516807</v>
      </c>
      <c r="AJ29">
        <v>90.643563955329498</v>
      </c>
      <c r="AK29">
        <v>90.509143540244807</v>
      </c>
      <c r="AL29">
        <v>80.337300992714106</v>
      </c>
      <c r="AM29">
        <v>86.980810729275106</v>
      </c>
      <c r="AN29">
        <v>87.345335714221207</v>
      </c>
      <c r="AO29">
        <v>84.351898564523395</v>
      </c>
      <c r="AP29">
        <v>76.645803686120104</v>
      </c>
      <c r="AQ29">
        <v>84.801484876295703</v>
      </c>
      <c r="AR29">
        <v>86.252300295073894</v>
      </c>
      <c r="AS29">
        <v>81.711152778494693</v>
      </c>
      <c r="AT29">
        <v>77.178450190092306</v>
      </c>
      <c r="AU29">
        <v>85.356649780392999</v>
      </c>
      <c r="AV29">
        <v>86.866540258290101</v>
      </c>
      <c r="AW29">
        <v>82.227210437390298</v>
      </c>
      <c r="AX29">
        <v>74.287745675322697</v>
      </c>
      <c r="AY29">
        <v>73.702361846695993</v>
      </c>
      <c r="AZ29">
        <v>79.645732254935993</v>
      </c>
      <c r="BA29">
        <v>76.537017441788507</v>
      </c>
      <c r="BB29">
        <v>59.054185670827202</v>
      </c>
      <c r="BC29">
        <v>66.573464277449403</v>
      </c>
      <c r="BD29">
        <v>68.078943307853507</v>
      </c>
      <c r="BE29">
        <v>63.088970262383199</v>
      </c>
      <c r="BF29">
        <v>55.609817394229303</v>
      </c>
      <c r="BG29">
        <v>57.257207040509797</v>
      </c>
      <c r="BH29">
        <v>58.6146855462693</v>
      </c>
      <c r="BI29">
        <v>57.4340522288675</v>
      </c>
      <c r="BJ29">
        <v>55.8134545685745</v>
      </c>
    </row>
    <row r="30" spans="1:62" x14ac:dyDescent="0.3">
      <c r="A30" s="69" t="s">
        <v>15</v>
      </c>
      <c r="B30">
        <v>21.2498454180393</v>
      </c>
      <c r="C30">
        <v>23.708641234386299</v>
      </c>
      <c r="D30">
        <v>23.8369652723107</v>
      </c>
      <c r="E30">
        <v>22.317391599782098</v>
      </c>
      <c r="F30">
        <v>21.051957345270601</v>
      </c>
      <c r="G30">
        <v>23.665268056941599</v>
      </c>
      <c r="H30">
        <v>24.189427663721698</v>
      </c>
      <c r="I30">
        <v>22.320431051651699</v>
      </c>
      <c r="J30">
        <v>20.5225586059058</v>
      </c>
      <c r="K30">
        <v>22.396499039122801</v>
      </c>
      <c r="L30">
        <v>23.2029329667523</v>
      </c>
      <c r="M30">
        <v>22.1651174934503</v>
      </c>
      <c r="N30">
        <v>20.864871771451899</v>
      </c>
      <c r="O30">
        <v>23.243917133531301</v>
      </c>
      <c r="P30">
        <v>23.4871801122531</v>
      </c>
      <c r="Q30">
        <v>21.697268198719101</v>
      </c>
      <c r="R30">
        <v>19.645413064964199</v>
      </c>
      <c r="S30">
        <v>21.011027035452699</v>
      </c>
      <c r="T30">
        <v>21.420823198191499</v>
      </c>
      <c r="U30">
        <v>20.218056084889898</v>
      </c>
      <c r="V30">
        <v>18.215813153832801</v>
      </c>
      <c r="W30">
        <v>20.2486018856649</v>
      </c>
      <c r="X30">
        <v>20.682589131529301</v>
      </c>
      <c r="Y30">
        <v>19.0127723025244</v>
      </c>
      <c r="Z30">
        <v>17.503501727706201</v>
      </c>
      <c r="AA30">
        <v>19.607539875402601</v>
      </c>
      <c r="AB30">
        <v>19.939529398196001</v>
      </c>
      <c r="AC30">
        <v>18.756995598565901</v>
      </c>
      <c r="AD30">
        <v>17.682616516741199</v>
      </c>
      <c r="AE30">
        <v>19.470317521439799</v>
      </c>
      <c r="AF30">
        <v>19.807551772438401</v>
      </c>
      <c r="AG30">
        <v>18.845914014903901</v>
      </c>
      <c r="AH30">
        <v>16.430643656803198</v>
      </c>
      <c r="AI30">
        <v>18.3239097811059</v>
      </c>
      <c r="AJ30">
        <v>18.825282722705499</v>
      </c>
      <c r="AK30">
        <v>17.836413733862202</v>
      </c>
      <c r="AL30">
        <v>15.9420872425758</v>
      </c>
      <c r="AM30">
        <v>17.844158779385701</v>
      </c>
      <c r="AN30">
        <v>18.107125585794002</v>
      </c>
      <c r="AO30">
        <v>16.909466421921898</v>
      </c>
      <c r="AP30">
        <v>15.307198720477301</v>
      </c>
      <c r="AQ30">
        <v>17.422867660283401</v>
      </c>
      <c r="AR30">
        <v>17.9625151352834</v>
      </c>
      <c r="AS30">
        <v>16.547400142465499</v>
      </c>
      <c r="AT30">
        <v>14.814245780234</v>
      </c>
      <c r="AU30">
        <v>16.8777275073457</v>
      </c>
      <c r="AV30">
        <v>17.391595085015901</v>
      </c>
      <c r="AW30">
        <v>16.0248972418112</v>
      </c>
      <c r="AX30">
        <v>14.1569094714129</v>
      </c>
      <c r="AY30">
        <v>14.415316901919599</v>
      </c>
      <c r="AZ30">
        <v>15.8030417409517</v>
      </c>
      <c r="BA30">
        <v>14.663455473111</v>
      </c>
      <c r="BB30">
        <v>12.806936628909099</v>
      </c>
      <c r="BC30">
        <v>14.9535207861824</v>
      </c>
      <c r="BD30">
        <v>15.4770924868604</v>
      </c>
      <c r="BE30">
        <v>13.9723424538938</v>
      </c>
      <c r="BF30">
        <v>12.195194456572599</v>
      </c>
      <c r="BG30">
        <v>12.9858220068493</v>
      </c>
      <c r="BH30">
        <v>13.3996012538621</v>
      </c>
      <c r="BI30">
        <v>12.8346767376889</v>
      </c>
      <c r="BJ30">
        <v>12.285074624163</v>
      </c>
    </row>
    <row r="31" spans="1:62" x14ac:dyDescent="0.3">
      <c r="A31" s="69" t="s">
        <v>45</v>
      </c>
      <c r="B31">
        <v>103.603284149674</v>
      </c>
      <c r="C31">
        <v>114.46424875356</v>
      </c>
      <c r="D31">
        <v>112.378940347694</v>
      </c>
      <c r="E31">
        <v>109.95442990096601</v>
      </c>
      <c r="F31">
        <v>106.582190217033</v>
      </c>
      <c r="G31">
        <v>117.083110859534</v>
      </c>
      <c r="H31">
        <v>118.12401971201299</v>
      </c>
      <c r="I31">
        <v>115.090916640863</v>
      </c>
      <c r="J31">
        <v>118.569805057484</v>
      </c>
      <c r="K31">
        <v>127.56971283186201</v>
      </c>
      <c r="L31">
        <v>129.91895691649401</v>
      </c>
      <c r="M31">
        <v>131.35175497081801</v>
      </c>
      <c r="N31">
        <v>124.30898315771699</v>
      </c>
      <c r="O31">
        <v>134.874233806506</v>
      </c>
      <c r="P31">
        <v>135.18493682044499</v>
      </c>
      <c r="Q31">
        <v>131.46016559663801</v>
      </c>
      <c r="R31">
        <v>120.632672094884</v>
      </c>
      <c r="S31">
        <v>125.37585529507</v>
      </c>
      <c r="T31">
        <v>125.754538894118</v>
      </c>
      <c r="U31">
        <v>125.278024475601</v>
      </c>
      <c r="V31">
        <v>125.727023994685</v>
      </c>
      <c r="W31">
        <v>136.27652670867101</v>
      </c>
      <c r="X31">
        <v>136.813727002425</v>
      </c>
      <c r="Y31">
        <v>132.14884042079899</v>
      </c>
      <c r="Z31">
        <v>109.288052588561</v>
      </c>
      <c r="AA31">
        <v>119.558245688604</v>
      </c>
      <c r="AB31">
        <v>119.88433136301499</v>
      </c>
      <c r="AC31">
        <v>118.617319979378</v>
      </c>
      <c r="AD31">
        <v>114.482269211966</v>
      </c>
      <c r="AE31">
        <v>122.400032970276</v>
      </c>
      <c r="AF31">
        <v>121.84666461588399</v>
      </c>
      <c r="AG31">
        <v>121.510720012569</v>
      </c>
      <c r="AH31">
        <v>107.958758786161</v>
      </c>
      <c r="AI31">
        <v>118.810762736347</v>
      </c>
      <c r="AJ31">
        <v>121.352858448435</v>
      </c>
      <c r="AK31">
        <v>119.70620588634</v>
      </c>
      <c r="AL31">
        <v>107.889778712853</v>
      </c>
      <c r="AM31">
        <v>118.405919142324</v>
      </c>
      <c r="AN31">
        <v>118.623914274711</v>
      </c>
      <c r="AO31">
        <v>114.768677329805</v>
      </c>
      <c r="AP31">
        <v>108.72407994241399</v>
      </c>
      <c r="AQ31">
        <v>122.904044328943</v>
      </c>
      <c r="AR31">
        <v>124.485723717325</v>
      </c>
      <c r="AS31">
        <v>117.67442822842</v>
      </c>
      <c r="AT31">
        <v>111.791622300409</v>
      </c>
      <c r="AU31">
        <v>126.410008016953</v>
      </c>
      <c r="AV31">
        <v>128.05350869490101</v>
      </c>
      <c r="AW31">
        <v>121.00810689585499</v>
      </c>
      <c r="AX31">
        <v>109.65760880129299</v>
      </c>
      <c r="AY31">
        <v>110.43169572115799</v>
      </c>
      <c r="AZ31">
        <v>118.534766347836</v>
      </c>
      <c r="BA31">
        <v>115.847558764879</v>
      </c>
      <c r="BB31">
        <v>105.870114714273</v>
      </c>
      <c r="BC31">
        <v>122.63551256997501</v>
      </c>
      <c r="BD31">
        <v>123.55506726102099</v>
      </c>
      <c r="BE31">
        <v>114.83583476371901</v>
      </c>
      <c r="BF31">
        <v>100.371475259391</v>
      </c>
      <c r="BG31">
        <v>103.65069638531899</v>
      </c>
      <c r="BH31">
        <v>105.582283766473</v>
      </c>
      <c r="BI31">
        <v>104.247053879094</v>
      </c>
      <c r="BJ31">
        <v>99.849396978969096</v>
      </c>
    </row>
    <row r="32" spans="1:62" x14ac:dyDescent="0.3">
      <c r="A32" s="69" t="s">
        <v>16</v>
      </c>
      <c r="B32">
        <v>17.048838692002001</v>
      </c>
      <c r="C32">
        <v>18.346740042087099</v>
      </c>
      <c r="D32">
        <v>18.079695641718398</v>
      </c>
      <c r="E32">
        <v>17.4159369229437</v>
      </c>
      <c r="F32">
        <v>16.873516193211799</v>
      </c>
      <c r="G32">
        <v>18.516447032269099</v>
      </c>
      <c r="H32">
        <v>18.757753725388898</v>
      </c>
      <c r="I32">
        <v>18.132363759082001</v>
      </c>
      <c r="J32">
        <v>17.840399187299901</v>
      </c>
      <c r="K32">
        <v>18.633728621296001</v>
      </c>
      <c r="L32">
        <v>18.9478113464817</v>
      </c>
      <c r="M32">
        <v>19.1000926939595</v>
      </c>
      <c r="N32">
        <v>17.3158959880518</v>
      </c>
      <c r="O32">
        <v>18.676230467339899</v>
      </c>
      <c r="P32">
        <v>18.661466726972499</v>
      </c>
      <c r="Q32">
        <v>17.6573160873521</v>
      </c>
      <c r="R32">
        <v>16.554942611226799</v>
      </c>
      <c r="S32">
        <v>17.383562488470002</v>
      </c>
      <c r="T32">
        <v>17.5957678620527</v>
      </c>
      <c r="U32">
        <v>17.071318023649098</v>
      </c>
      <c r="V32">
        <v>16.152596829329401</v>
      </c>
      <c r="W32">
        <v>17.553977858157001</v>
      </c>
      <c r="X32">
        <v>17.7709531402969</v>
      </c>
      <c r="Y32">
        <v>16.667335055683399</v>
      </c>
      <c r="Z32">
        <v>15.686391604111501</v>
      </c>
      <c r="AA32">
        <v>17.180077254882399</v>
      </c>
      <c r="AB32">
        <v>17.3319013741784</v>
      </c>
      <c r="AC32">
        <v>16.596618654152699</v>
      </c>
      <c r="AD32">
        <v>15.992284474887899</v>
      </c>
      <c r="AE32">
        <v>17.2826574461936</v>
      </c>
      <c r="AF32">
        <v>17.401507417548601</v>
      </c>
      <c r="AG32">
        <v>16.8464627957628</v>
      </c>
      <c r="AH32">
        <v>14.7946021176581</v>
      </c>
      <c r="AI32">
        <v>16.210968321278902</v>
      </c>
      <c r="AJ32">
        <v>16.580400159189999</v>
      </c>
      <c r="AK32">
        <v>16.072944586286301</v>
      </c>
      <c r="AL32">
        <v>14.448720497352101</v>
      </c>
      <c r="AM32">
        <v>15.9234932160724</v>
      </c>
      <c r="AN32">
        <v>16.1108227697801</v>
      </c>
      <c r="AO32">
        <v>15.2009508167967</v>
      </c>
      <c r="AP32">
        <v>14.1753709556519</v>
      </c>
      <c r="AQ32">
        <v>15.8781300410346</v>
      </c>
      <c r="AR32">
        <v>16.316273430613901</v>
      </c>
      <c r="AS32">
        <v>15.1782877311596</v>
      </c>
      <c r="AT32">
        <v>14.2117317374501</v>
      </c>
      <c r="AU32">
        <v>15.9146510174919</v>
      </c>
      <c r="AV32">
        <v>16.345856944654901</v>
      </c>
      <c r="AW32">
        <v>15.215511088940801</v>
      </c>
      <c r="AX32">
        <v>13.8151503051182</v>
      </c>
      <c r="AY32">
        <v>13.882260072270199</v>
      </c>
      <c r="AZ32">
        <v>15.173700777295201</v>
      </c>
      <c r="BA32">
        <v>14.1713390827338</v>
      </c>
      <c r="BB32">
        <v>12.856067616829</v>
      </c>
      <c r="BC32">
        <v>14.7690339402284</v>
      </c>
      <c r="BD32">
        <v>15.281717084717201</v>
      </c>
      <c r="BE32">
        <v>13.890171727731801</v>
      </c>
      <c r="BF32">
        <v>12.1851279676556</v>
      </c>
      <c r="BG32">
        <v>12.8415393083142</v>
      </c>
      <c r="BH32">
        <v>13.232885081885</v>
      </c>
      <c r="BI32">
        <v>12.736818449796701</v>
      </c>
      <c r="BJ32">
        <v>12.286131015797499</v>
      </c>
    </row>
    <row r="33" spans="1:62" x14ac:dyDescent="0.3">
      <c r="A33" s="69" t="s">
        <v>17</v>
      </c>
      <c r="B33">
        <v>39.817625833491498</v>
      </c>
      <c r="C33">
        <v>41.463623734584303</v>
      </c>
      <c r="D33">
        <v>41.5953628346222</v>
      </c>
      <c r="E33">
        <v>40.5326715787333</v>
      </c>
      <c r="F33">
        <v>36.828770004112499</v>
      </c>
      <c r="G33">
        <v>38.549813414622101</v>
      </c>
      <c r="H33">
        <v>38.910514597617897</v>
      </c>
      <c r="I33">
        <v>37.610242081693897</v>
      </c>
      <c r="J33">
        <v>39.726693529041803</v>
      </c>
      <c r="K33">
        <v>40.9695005224456</v>
      </c>
      <c r="L33">
        <v>41.533129885407398</v>
      </c>
      <c r="M33">
        <v>40.759293231819001</v>
      </c>
      <c r="N33">
        <v>34.283225143823501</v>
      </c>
      <c r="O33">
        <v>35.872073478211199</v>
      </c>
      <c r="P33">
        <v>36.054971554143798</v>
      </c>
      <c r="Q33">
        <v>34.840719691013803</v>
      </c>
      <c r="R33">
        <v>33.700387426429202</v>
      </c>
      <c r="S33">
        <v>34.679881400681197</v>
      </c>
      <c r="T33">
        <v>34.9743458421014</v>
      </c>
      <c r="U33">
        <v>34.076744710386201</v>
      </c>
      <c r="V33">
        <v>29.271810784747</v>
      </c>
      <c r="W33">
        <v>30.7065258108405</v>
      </c>
      <c r="X33">
        <v>31.026120566659301</v>
      </c>
      <c r="Y33">
        <v>29.835612854183999</v>
      </c>
      <c r="Z33">
        <v>30.399252050238399</v>
      </c>
      <c r="AA33">
        <v>31.875465448252999</v>
      </c>
      <c r="AB33">
        <v>32.114518637715697</v>
      </c>
      <c r="AC33">
        <v>31.263659290796799</v>
      </c>
      <c r="AD33">
        <v>31.025854573597101</v>
      </c>
      <c r="AE33">
        <v>32.270825025002601</v>
      </c>
      <c r="AF33">
        <v>32.557960728320303</v>
      </c>
      <c r="AG33">
        <v>31.846060126506899</v>
      </c>
      <c r="AH33">
        <v>27.860056584358201</v>
      </c>
      <c r="AI33">
        <v>29.199472999687298</v>
      </c>
      <c r="AJ33">
        <v>29.5669516114415</v>
      </c>
      <c r="AK33">
        <v>28.776480450324499</v>
      </c>
      <c r="AL33">
        <v>36.577332675690897</v>
      </c>
      <c r="AM33">
        <v>37.937673685317797</v>
      </c>
      <c r="AN33">
        <v>38.147576887382201</v>
      </c>
      <c r="AO33">
        <v>37.260605727534802</v>
      </c>
      <c r="AP33">
        <v>29.596044919065399</v>
      </c>
      <c r="AQ33">
        <v>31.059861496091401</v>
      </c>
      <c r="AR33">
        <v>31.475739105916698</v>
      </c>
      <c r="AS33">
        <v>30.446745563201599</v>
      </c>
      <c r="AT33">
        <v>28.1084073103405</v>
      </c>
      <c r="AU33">
        <v>29.5250152195296</v>
      </c>
      <c r="AV33">
        <v>29.9254652972872</v>
      </c>
      <c r="AW33">
        <v>28.928227540980199</v>
      </c>
      <c r="AX33">
        <v>27.017902974475099</v>
      </c>
      <c r="AY33">
        <v>27.2759920540312</v>
      </c>
      <c r="AZ33">
        <v>28.267970125102199</v>
      </c>
      <c r="BA33">
        <v>27.3245974584698</v>
      </c>
      <c r="BB33">
        <v>25.3026829228154</v>
      </c>
      <c r="BC33">
        <v>26.783096130166999</v>
      </c>
      <c r="BD33">
        <v>27.2426996868716</v>
      </c>
      <c r="BE33">
        <v>26.1163411774127</v>
      </c>
      <c r="BF33">
        <v>25.036528541857798</v>
      </c>
      <c r="BG33">
        <v>25.666211261106799</v>
      </c>
      <c r="BH33">
        <v>25.989409039054799</v>
      </c>
      <c r="BI33">
        <v>25.509639485444598</v>
      </c>
      <c r="BJ33">
        <v>25.133660711318601</v>
      </c>
    </row>
    <row r="34" spans="1:62" x14ac:dyDescent="0.3">
      <c r="A34" s="69" t="s">
        <v>18</v>
      </c>
      <c r="B34">
        <v>6.7850302901950998</v>
      </c>
      <c r="C34">
        <v>7.3966417764222303</v>
      </c>
      <c r="D34">
        <v>7.3724299644003501</v>
      </c>
      <c r="E34">
        <v>7.1955214189474104</v>
      </c>
      <c r="F34">
        <v>7.0459782511496796</v>
      </c>
      <c r="G34">
        <v>7.6211086441776299</v>
      </c>
      <c r="H34">
        <v>7.7511502998707797</v>
      </c>
      <c r="I34">
        <v>7.4740905554920802</v>
      </c>
      <c r="J34">
        <v>7.5854775953679798</v>
      </c>
      <c r="K34">
        <v>7.9008481105392203</v>
      </c>
      <c r="L34">
        <v>8.1679748769748599</v>
      </c>
      <c r="M34">
        <v>8.2252367105813793</v>
      </c>
      <c r="N34">
        <v>7.8679353084634398</v>
      </c>
      <c r="O34">
        <v>8.5702653966196607</v>
      </c>
      <c r="P34">
        <v>8.6705401253526109</v>
      </c>
      <c r="Q34">
        <v>8.1996239795002399</v>
      </c>
      <c r="R34">
        <v>7.6769129611672797</v>
      </c>
      <c r="S34">
        <v>8.0917647343811208</v>
      </c>
      <c r="T34">
        <v>8.2623186035519893</v>
      </c>
      <c r="U34">
        <v>7.9453725305770799</v>
      </c>
      <c r="V34">
        <v>7.5438552889218702</v>
      </c>
      <c r="W34">
        <v>8.2986715572460703</v>
      </c>
      <c r="X34">
        <v>8.4621085283076596</v>
      </c>
      <c r="Y34">
        <v>7.8760852139743998</v>
      </c>
      <c r="Z34">
        <v>7.4122024313886801</v>
      </c>
      <c r="AA34">
        <v>8.1928397818662599</v>
      </c>
      <c r="AB34">
        <v>8.3467562965939806</v>
      </c>
      <c r="AC34">
        <v>7.9428413684484198</v>
      </c>
      <c r="AD34">
        <v>7.9080713912232703</v>
      </c>
      <c r="AE34">
        <v>8.6593208811431399</v>
      </c>
      <c r="AF34">
        <v>8.8215315492823301</v>
      </c>
      <c r="AG34">
        <v>8.4640029044312595</v>
      </c>
      <c r="AH34">
        <v>7.9823587850755997</v>
      </c>
      <c r="AI34">
        <v>8.8633462606521594</v>
      </c>
      <c r="AJ34">
        <v>9.1249299756817308</v>
      </c>
      <c r="AK34">
        <v>8.6732236458001903</v>
      </c>
      <c r="AL34">
        <v>7.6247773176568598</v>
      </c>
      <c r="AM34">
        <v>8.4853752661782096</v>
      </c>
      <c r="AN34">
        <v>8.6133232539437898</v>
      </c>
      <c r="AO34">
        <v>8.0995321662382693</v>
      </c>
      <c r="AP34">
        <v>7.19642748689611</v>
      </c>
      <c r="AQ34">
        <v>8.1659755854374492</v>
      </c>
      <c r="AR34">
        <v>8.4296526965611793</v>
      </c>
      <c r="AS34">
        <v>7.7882075747154804</v>
      </c>
      <c r="AT34">
        <v>6.6670264166174604</v>
      </c>
      <c r="AU34">
        <v>7.60007168600852</v>
      </c>
      <c r="AV34">
        <v>7.85069573683207</v>
      </c>
      <c r="AW34">
        <v>7.2273373559665801</v>
      </c>
      <c r="AX34">
        <v>6.5141256172084701</v>
      </c>
      <c r="AY34">
        <v>6.6405759766534098</v>
      </c>
      <c r="AZ34">
        <v>7.3087283358869897</v>
      </c>
      <c r="BA34">
        <v>6.7522678065038102</v>
      </c>
      <c r="BB34">
        <v>6.0259615942607896</v>
      </c>
      <c r="BC34">
        <v>7.0563740863932498</v>
      </c>
      <c r="BD34">
        <v>7.35820262689976</v>
      </c>
      <c r="BE34">
        <v>6.6004622322303996</v>
      </c>
      <c r="BF34">
        <v>5.7093805816904002</v>
      </c>
      <c r="BG34">
        <v>6.1358923881064502</v>
      </c>
      <c r="BH34">
        <v>6.3524834740590004</v>
      </c>
      <c r="BI34">
        <v>6.0384863300607803</v>
      </c>
      <c r="BJ34">
        <v>5.7663796932515501</v>
      </c>
    </row>
    <row r="35" spans="1:62" x14ac:dyDescent="0.3">
      <c r="A35" s="69" t="s">
        <v>19</v>
      </c>
      <c r="B35">
        <v>34.944346983090497</v>
      </c>
      <c r="C35">
        <v>38.487360963611899</v>
      </c>
      <c r="D35">
        <v>37.872501923075902</v>
      </c>
      <c r="E35">
        <v>36.908357278921699</v>
      </c>
      <c r="F35">
        <v>34.679892056869498</v>
      </c>
      <c r="G35">
        <v>38.121058513392697</v>
      </c>
      <c r="H35">
        <v>38.555744021775403</v>
      </c>
      <c r="I35">
        <v>37.2941740882424</v>
      </c>
      <c r="J35">
        <v>35.578234475250603</v>
      </c>
      <c r="K35">
        <v>37.944946301877401</v>
      </c>
      <c r="L35">
        <v>38.7286178742918</v>
      </c>
      <c r="M35">
        <v>38.988253944631097</v>
      </c>
      <c r="N35">
        <v>37.213369822105399</v>
      </c>
      <c r="O35">
        <v>40.590519723997602</v>
      </c>
      <c r="P35">
        <v>40.754637503029002</v>
      </c>
      <c r="Q35">
        <v>38.894362189749998</v>
      </c>
      <c r="R35">
        <v>36.337714645121999</v>
      </c>
      <c r="S35">
        <v>38.209113002882297</v>
      </c>
      <c r="T35">
        <v>38.614962438055102</v>
      </c>
      <c r="U35">
        <v>37.586725972842302</v>
      </c>
      <c r="V35">
        <v>34.747226345294997</v>
      </c>
      <c r="W35">
        <v>38.124187292048099</v>
      </c>
      <c r="X35">
        <v>38.611903348807303</v>
      </c>
      <c r="Y35">
        <v>36.365366497052797</v>
      </c>
      <c r="Z35">
        <v>33.513005965170301</v>
      </c>
      <c r="AA35">
        <v>37.2250886773774</v>
      </c>
      <c r="AB35">
        <v>37.602995679252999</v>
      </c>
      <c r="AC35">
        <v>36.203281443712399</v>
      </c>
      <c r="AD35">
        <v>33.948612117608199</v>
      </c>
      <c r="AE35">
        <v>36.944290737505199</v>
      </c>
      <c r="AF35">
        <v>37.226985550510598</v>
      </c>
      <c r="AG35">
        <v>36.163120502146299</v>
      </c>
      <c r="AH35">
        <v>31.345461198577599</v>
      </c>
      <c r="AI35">
        <v>34.8648037380093</v>
      </c>
      <c r="AJ35">
        <v>35.763007024787903</v>
      </c>
      <c r="AK35">
        <v>34.437866315892698</v>
      </c>
      <c r="AL35">
        <v>31.5242630182425</v>
      </c>
      <c r="AM35">
        <v>35.0591563444166</v>
      </c>
      <c r="AN35">
        <v>35.378473115475302</v>
      </c>
      <c r="AO35">
        <v>33.546985095010101</v>
      </c>
      <c r="AP35">
        <v>29.3132915698787</v>
      </c>
      <c r="AQ35">
        <v>33.324475799294099</v>
      </c>
      <c r="AR35">
        <v>34.055742648332398</v>
      </c>
      <c r="AS35">
        <v>31.749969295846299</v>
      </c>
      <c r="AT35">
        <v>29.686689768980798</v>
      </c>
      <c r="AU35">
        <v>33.774678878590201</v>
      </c>
      <c r="AV35">
        <v>34.486253573491403</v>
      </c>
      <c r="AW35">
        <v>32.179558304176297</v>
      </c>
      <c r="AX35">
        <v>29.107247502766501</v>
      </c>
      <c r="AY35">
        <v>29.4651296394963</v>
      </c>
      <c r="AZ35">
        <v>31.906456927857398</v>
      </c>
      <c r="BA35">
        <v>30.575521955710201</v>
      </c>
      <c r="BB35">
        <v>27.3914833216371</v>
      </c>
      <c r="BC35">
        <v>31.851146543761001</v>
      </c>
      <c r="BD35">
        <v>32.2832867227321</v>
      </c>
      <c r="BE35">
        <v>29.7851491427678</v>
      </c>
      <c r="BF35">
        <v>26.261485921383802</v>
      </c>
      <c r="BG35">
        <v>27.2053367857716</v>
      </c>
      <c r="BH35">
        <v>27.7801113695627</v>
      </c>
      <c r="BI35">
        <v>27.2999423370896</v>
      </c>
      <c r="BJ35">
        <v>26.194897812841202</v>
      </c>
    </row>
    <row r="36" spans="1:62" x14ac:dyDescent="0.3">
      <c r="A36" s="69" t="s">
        <v>20</v>
      </c>
      <c r="B36">
        <v>33.944208443335299</v>
      </c>
      <c r="C36">
        <v>34.920498338906597</v>
      </c>
      <c r="D36">
        <v>33.798860485367399</v>
      </c>
      <c r="E36">
        <v>32.673988045914498</v>
      </c>
      <c r="F36">
        <v>30.453885692459099</v>
      </c>
      <c r="G36">
        <v>32.994404329402101</v>
      </c>
      <c r="H36">
        <v>33.192338768063898</v>
      </c>
      <c r="I36">
        <v>33.208879077560397</v>
      </c>
      <c r="J36">
        <v>34.706205560371302</v>
      </c>
      <c r="K36">
        <v>34.706174700957597</v>
      </c>
      <c r="L36">
        <v>34.4588647769394</v>
      </c>
      <c r="M36">
        <v>35.9419289862442</v>
      </c>
      <c r="N36">
        <v>37.202281261768</v>
      </c>
      <c r="O36">
        <v>37.177140087946</v>
      </c>
      <c r="P36">
        <v>35.701720268528099</v>
      </c>
      <c r="Q36">
        <v>34.861649077562198</v>
      </c>
      <c r="R36">
        <v>31.518281813288699</v>
      </c>
      <c r="S36">
        <v>31.491635258752201</v>
      </c>
      <c r="T36">
        <v>31.22789901834</v>
      </c>
      <c r="U36">
        <v>32.345814568100202</v>
      </c>
      <c r="V36">
        <v>30.920895638189901</v>
      </c>
      <c r="W36">
        <v>30.832957007400601</v>
      </c>
      <c r="X36">
        <v>30.2999437662953</v>
      </c>
      <c r="Y36">
        <v>29.8103213889652</v>
      </c>
      <c r="Z36">
        <v>30.4332867878428</v>
      </c>
      <c r="AA36">
        <v>31.117410959634402</v>
      </c>
      <c r="AB36">
        <v>30.7522617870133</v>
      </c>
      <c r="AC36">
        <v>30.193992877433399</v>
      </c>
      <c r="AD36">
        <v>29.219898917453499</v>
      </c>
      <c r="AE36">
        <v>29.962511608672099</v>
      </c>
      <c r="AF36">
        <v>29.5574878873527</v>
      </c>
      <c r="AG36">
        <v>29.467912876271502</v>
      </c>
      <c r="AH36">
        <v>28.030007028955499</v>
      </c>
      <c r="AI36">
        <v>28.582591870724599</v>
      </c>
      <c r="AJ36">
        <v>28.765847515419999</v>
      </c>
      <c r="AK36">
        <v>29.9041086659835</v>
      </c>
      <c r="AL36">
        <v>26.580969560651099</v>
      </c>
      <c r="AM36">
        <v>27.438045567663501</v>
      </c>
      <c r="AN36">
        <v>27.5690848758953</v>
      </c>
      <c r="AO36">
        <v>26.8954666534759</v>
      </c>
      <c r="AP36">
        <v>25.641995247274</v>
      </c>
      <c r="AQ36">
        <v>26.586385902336399</v>
      </c>
      <c r="AR36">
        <v>27.062055404398698</v>
      </c>
      <c r="AS36">
        <v>26.246762384266901</v>
      </c>
      <c r="AT36">
        <v>25.467991848996402</v>
      </c>
      <c r="AU36">
        <v>26.211642670396099</v>
      </c>
      <c r="AV36">
        <v>26.597949086048398</v>
      </c>
      <c r="AW36">
        <v>25.949042970485198</v>
      </c>
      <c r="AX36">
        <v>24.928232947783901</v>
      </c>
      <c r="AY36">
        <v>23.433556105312899</v>
      </c>
      <c r="AZ36">
        <v>25.061295888217501</v>
      </c>
      <c r="BA36">
        <v>24.560093933413601</v>
      </c>
      <c r="BB36">
        <v>23.220453840434999</v>
      </c>
      <c r="BC36">
        <v>24.368336964385598</v>
      </c>
      <c r="BD36">
        <v>24.7933603168552</v>
      </c>
      <c r="BE36">
        <v>23.815349658065202</v>
      </c>
      <c r="BF36">
        <v>21.4033800303521</v>
      </c>
      <c r="BG36">
        <v>21.009367559107101</v>
      </c>
      <c r="BH36">
        <v>21.346041958998999</v>
      </c>
      <c r="BI36">
        <v>21.460836163031701</v>
      </c>
      <c r="BJ36">
        <v>21.522758933303901</v>
      </c>
    </row>
    <row r="37" spans="1:62" x14ac:dyDescent="0.3">
      <c r="A37" s="69" t="s">
        <v>49</v>
      </c>
      <c r="B37">
        <v>5.1484688458991403</v>
      </c>
      <c r="C37">
        <v>5.7535743271634798</v>
      </c>
      <c r="D37">
        <v>5.6948038456741603</v>
      </c>
      <c r="E37">
        <v>5.4883190874060901</v>
      </c>
      <c r="F37">
        <v>4.9988248565248403</v>
      </c>
      <c r="G37">
        <v>5.5632042074499299</v>
      </c>
      <c r="H37">
        <v>5.6387782041117598</v>
      </c>
      <c r="I37">
        <v>5.3690847923634202</v>
      </c>
      <c r="J37">
        <v>5.2544918753873704</v>
      </c>
      <c r="K37">
        <v>5.7356870585372404</v>
      </c>
      <c r="L37">
        <v>5.8719582154943604</v>
      </c>
      <c r="M37">
        <v>5.8248688170836704</v>
      </c>
      <c r="N37">
        <v>5.1330469970433699</v>
      </c>
      <c r="O37">
        <v>5.6411730408107799</v>
      </c>
      <c r="P37">
        <v>5.6736004549593</v>
      </c>
      <c r="Q37">
        <v>5.4428295819302202</v>
      </c>
      <c r="R37">
        <v>5.2515630557748496</v>
      </c>
      <c r="S37">
        <v>5.5109311660502502</v>
      </c>
      <c r="T37">
        <v>5.5461221284399302</v>
      </c>
      <c r="U37">
        <v>5.4382655871076704</v>
      </c>
      <c r="V37">
        <v>4.9376031362435402</v>
      </c>
      <c r="W37">
        <v>5.4108862681136802</v>
      </c>
      <c r="X37">
        <v>5.4608848261801697</v>
      </c>
      <c r="Y37">
        <v>5.1948219482477596</v>
      </c>
      <c r="Z37">
        <v>4.82500927199193</v>
      </c>
      <c r="AA37">
        <v>5.3394955909803903</v>
      </c>
      <c r="AB37">
        <v>5.3730780255111403</v>
      </c>
      <c r="AC37">
        <v>5.2471073942516204</v>
      </c>
      <c r="AD37">
        <v>4.9322066062634597</v>
      </c>
      <c r="AE37">
        <v>5.3242141392739102</v>
      </c>
      <c r="AF37">
        <v>5.3301190960521598</v>
      </c>
      <c r="AG37">
        <v>5.25695283990148</v>
      </c>
      <c r="AH37">
        <v>4.4019839691625604</v>
      </c>
      <c r="AI37">
        <v>4.8798404469809098</v>
      </c>
      <c r="AJ37">
        <v>4.99299031405649</v>
      </c>
      <c r="AK37">
        <v>4.8692057987683697</v>
      </c>
      <c r="AL37">
        <v>4.2778731007575201</v>
      </c>
      <c r="AM37">
        <v>4.7283544429150099</v>
      </c>
      <c r="AN37">
        <v>4.7464608231129697</v>
      </c>
      <c r="AO37">
        <v>4.5616891315375598</v>
      </c>
      <c r="AP37">
        <v>4.0302476042072204</v>
      </c>
      <c r="AQ37">
        <v>4.5819665264316498</v>
      </c>
      <c r="AR37">
        <v>4.6496641589953702</v>
      </c>
      <c r="AS37">
        <v>4.3754944799514499</v>
      </c>
      <c r="AT37">
        <v>4.0986667860232799</v>
      </c>
      <c r="AU37">
        <v>4.6592211988120402</v>
      </c>
      <c r="AV37">
        <v>4.7251371716697896</v>
      </c>
      <c r="AW37">
        <v>4.4503943285335099</v>
      </c>
      <c r="AX37">
        <v>3.85017768258027</v>
      </c>
      <c r="AY37">
        <v>3.8849965362360401</v>
      </c>
      <c r="AZ37">
        <v>4.17211573181548</v>
      </c>
      <c r="BA37">
        <v>4.0690738060352798</v>
      </c>
      <c r="BB37">
        <v>3.4818194571777799</v>
      </c>
      <c r="BC37">
        <v>4.0493080347722099</v>
      </c>
      <c r="BD37">
        <v>4.0787629100062199</v>
      </c>
      <c r="BE37">
        <v>3.7843417768071999</v>
      </c>
      <c r="BF37">
        <v>3.3060386466123299</v>
      </c>
      <c r="BG37">
        <v>3.4285722314204499</v>
      </c>
      <c r="BH37">
        <v>3.4910292691484401</v>
      </c>
      <c r="BI37">
        <v>3.4454985977208801</v>
      </c>
      <c r="BJ37">
        <v>3.2873460728149002</v>
      </c>
    </row>
    <row r="38" spans="1:62" x14ac:dyDescent="0.3">
      <c r="A38" s="69" t="s">
        <v>46</v>
      </c>
      <c r="B38">
        <v>33.707510950793797</v>
      </c>
      <c r="C38">
        <v>34.438964557205097</v>
      </c>
      <c r="D38">
        <v>34.285621150562498</v>
      </c>
      <c r="E38">
        <v>35.114325075393701</v>
      </c>
      <c r="F38">
        <v>28.622125725946798</v>
      </c>
      <c r="G38">
        <v>27.922630946405899</v>
      </c>
      <c r="H38">
        <v>28.5154419131518</v>
      </c>
      <c r="I38">
        <v>29.190085712401299</v>
      </c>
      <c r="J38">
        <v>29.775029828051501</v>
      </c>
      <c r="K38">
        <v>25.914066676756299</v>
      </c>
      <c r="L38">
        <v>26.5133743987857</v>
      </c>
      <c r="M38">
        <v>30.500069054125699</v>
      </c>
      <c r="N38">
        <v>27.369751480278001</v>
      </c>
      <c r="O38">
        <v>25.253910856474398</v>
      </c>
      <c r="P38">
        <v>25.885077133212999</v>
      </c>
      <c r="Q38">
        <v>26.139458371637399</v>
      </c>
      <c r="R38">
        <v>23.8970171354417</v>
      </c>
      <c r="S38">
        <v>23.714788025641401</v>
      </c>
      <c r="T38">
        <v>24.665973049205601</v>
      </c>
      <c r="U38">
        <v>24.830046766544498</v>
      </c>
      <c r="V38">
        <v>21.601440328820502</v>
      </c>
      <c r="W38">
        <v>22.3657436425006</v>
      </c>
      <c r="X38">
        <v>22.822444017144399</v>
      </c>
      <c r="Y38">
        <v>21.557797769575998</v>
      </c>
      <c r="Z38">
        <v>19.999180767146399</v>
      </c>
      <c r="AA38">
        <v>21.010879694011901</v>
      </c>
      <c r="AB38">
        <v>21.6607611869841</v>
      </c>
      <c r="AC38">
        <v>20.590666238537999</v>
      </c>
      <c r="AD38">
        <v>19.608540141410199</v>
      </c>
      <c r="AE38">
        <v>21.0587426393089</v>
      </c>
      <c r="AF38">
        <v>21.691484119091399</v>
      </c>
      <c r="AG38">
        <v>20.754243000542701</v>
      </c>
      <c r="AH38">
        <v>19.392634734017498</v>
      </c>
      <c r="AI38">
        <v>20.570726000172399</v>
      </c>
      <c r="AJ38">
        <v>21.1464205270062</v>
      </c>
      <c r="AK38">
        <v>20.476960967474199</v>
      </c>
      <c r="AL38">
        <v>19.191292575218998</v>
      </c>
      <c r="AM38">
        <v>20.509923499177301</v>
      </c>
      <c r="AN38">
        <v>20.9243949902989</v>
      </c>
      <c r="AO38">
        <v>19.914253163064</v>
      </c>
      <c r="AP38">
        <v>18.5954805336203</v>
      </c>
      <c r="AQ38">
        <v>20.114647440696501</v>
      </c>
      <c r="AR38">
        <v>20.861362061670601</v>
      </c>
      <c r="AS38">
        <v>19.646983505653299</v>
      </c>
      <c r="AT38">
        <v>19.819304668973601</v>
      </c>
      <c r="AU38">
        <v>20.922218007833798</v>
      </c>
      <c r="AV38">
        <v>21.450703321728898</v>
      </c>
      <c r="AW38">
        <v>20.5951488149068</v>
      </c>
      <c r="AX38">
        <v>20.3105997847582</v>
      </c>
      <c r="AY38">
        <v>19.483203784151499</v>
      </c>
      <c r="AZ38">
        <v>21.101579534723399</v>
      </c>
      <c r="BA38">
        <v>20.2751725018183</v>
      </c>
      <c r="BB38">
        <v>19.6271273871197</v>
      </c>
      <c r="BC38">
        <v>21.192668200092399</v>
      </c>
      <c r="BD38">
        <v>21.832833096916701</v>
      </c>
      <c r="BE38">
        <v>20.591652322865698</v>
      </c>
      <c r="BF38">
        <v>28.162083311827899</v>
      </c>
      <c r="BG38">
        <v>24.286814625374401</v>
      </c>
      <c r="BH38">
        <v>24.346299949135101</v>
      </c>
      <c r="BI38">
        <v>26.734714671684099</v>
      </c>
      <c r="BJ38">
        <v>28.310172271260399</v>
      </c>
    </row>
    <row r="39" spans="1:62" x14ac:dyDescent="0.3">
      <c r="A39" s="69" t="s">
        <v>47</v>
      </c>
      <c r="B39">
        <v>94.672836671619805</v>
      </c>
      <c r="C39">
        <v>84.109353124982903</v>
      </c>
      <c r="D39">
        <v>82.998078962521404</v>
      </c>
      <c r="E39">
        <v>97.239032226509494</v>
      </c>
      <c r="F39">
        <v>96.027610215107302</v>
      </c>
      <c r="G39">
        <v>79.926328520801107</v>
      </c>
      <c r="H39">
        <v>81.239234299453301</v>
      </c>
      <c r="I39">
        <v>95.645854105941496</v>
      </c>
      <c r="J39">
        <v>106.459874417341</v>
      </c>
      <c r="K39">
        <v>79.168543875836903</v>
      </c>
      <c r="L39">
        <v>79.483626960847104</v>
      </c>
      <c r="M39">
        <v>107.864626514992</v>
      </c>
      <c r="N39">
        <v>90.866783628327397</v>
      </c>
      <c r="O39">
        <v>73.781285444618803</v>
      </c>
      <c r="P39">
        <v>76.164157950269995</v>
      </c>
      <c r="Q39">
        <v>84.135807816421305</v>
      </c>
      <c r="R39">
        <v>88.048240564409696</v>
      </c>
      <c r="S39">
        <v>76.653103000614294</v>
      </c>
      <c r="T39">
        <v>81.445853032203601</v>
      </c>
      <c r="U39">
        <v>93.700611852330894</v>
      </c>
      <c r="V39">
        <v>78.002395050608698</v>
      </c>
      <c r="W39">
        <v>69.256641600029099</v>
      </c>
      <c r="X39">
        <v>69.3207295181615</v>
      </c>
      <c r="Y39">
        <v>72.401553644645105</v>
      </c>
      <c r="Z39">
        <v>71.586012437626096</v>
      </c>
      <c r="AA39">
        <v>63.0656906887844</v>
      </c>
      <c r="AB39">
        <v>66.532237342881601</v>
      </c>
      <c r="AC39">
        <v>68.538534728623503</v>
      </c>
      <c r="AD39">
        <v>65.847606543992697</v>
      </c>
      <c r="AE39">
        <v>64.193812296953894</v>
      </c>
      <c r="AF39">
        <v>65.685292990292297</v>
      </c>
      <c r="AG39">
        <v>68.091919873931502</v>
      </c>
      <c r="AH39">
        <v>66.108547619157306</v>
      </c>
      <c r="AI39">
        <v>61.507264265560401</v>
      </c>
      <c r="AJ39">
        <v>62.3761758274402</v>
      </c>
      <c r="AK39">
        <v>67.647685330636406</v>
      </c>
      <c r="AL39">
        <v>62.944286118442903</v>
      </c>
      <c r="AM39">
        <v>58.921532950169102</v>
      </c>
      <c r="AN39">
        <v>59.797998234637298</v>
      </c>
      <c r="AO39">
        <v>62.062661607533101</v>
      </c>
      <c r="AP39">
        <v>59.790191659324599</v>
      </c>
      <c r="AQ39">
        <v>56.705400566492202</v>
      </c>
      <c r="AR39">
        <v>58.470519928593397</v>
      </c>
      <c r="AS39">
        <v>59.986984683284902</v>
      </c>
      <c r="AT39">
        <v>69.353610371199693</v>
      </c>
      <c r="AU39">
        <v>61.410725560729702</v>
      </c>
      <c r="AV39">
        <v>61.118533669487398</v>
      </c>
      <c r="AW39">
        <v>66.3190053792908</v>
      </c>
      <c r="AX39">
        <v>68.277902631594102</v>
      </c>
      <c r="AY39">
        <v>55.7405710626388</v>
      </c>
      <c r="AZ39">
        <v>57.626702187951501</v>
      </c>
      <c r="BA39">
        <v>63.470748822706497</v>
      </c>
      <c r="BB39">
        <v>65.139701426819997</v>
      </c>
      <c r="BC39">
        <v>57.788623467280999</v>
      </c>
      <c r="BD39">
        <v>57.536361083072102</v>
      </c>
      <c r="BE39">
        <v>62.218826814780797</v>
      </c>
      <c r="BF39">
        <v>54.181452350243802</v>
      </c>
      <c r="BG39">
        <v>46.976214209203</v>
      </c>
      <c r="BH39">
        <v>46.9461892520685</v>
      </c>
      <c r="BI39">
        <v>51.672833327219699</v>
      </c>
      <c r="BJ39">
        <v>54.2993862998974</v>
      </c>
    </row>
    <row r="40" spans="1:62" x14ac:dyDescent="0.3">
      <c r="A40" s="69" t="s">
        <v>278</v>
      </c>
      <c r="B40">
        <v>21.708890715839701</v>
      </c>
      <c r="C40">
        <v>22.444075293730101</v>
      </c>
      <c r="D40">
        <v>22.4961243612312</v>
      </c>
      <c r="E40">
        <v>22.889834670836098</v>
      </c>
      <c r="F40">
        <v>21.3874980377234</v>
      </c>
      <c r="G40">
        <v>21.853267959650001</v>
      </c>
      <c r="H40">
        <v>22.261619686390301</v>
      </c>
      <c r="I40">
        <v>22.155208285002299</v>
      </c>
      <c r="J40">
        <v>21.888956166397499</v>
      </c>
      <c r="K40">
        <v>21.203609207533901</v>
      </c>
      <c r="L40">
        <v>21.787754513561001</v>
      </c>
      <c r="M40">
        <v>23.059965151281201</v>
      </c>
      <c r="N40">
        <v>20.3524375260764</v>
      </c>
      <c r="O40">
        <v>20.461603769955001</v>
      </c>
      <c r="P40">
        <v>20.7899656377339</v>
      </c>
      <c r="Q40">
        <v>20.2543486857742</v>
      </c>
      <c r="R40">
        <v>20.678434092266802</v>
      </c>
      <c r="S40">
        <v>20.689587800769399</v>
      </c>
      <c r="T40">
        <v>21.321527271383101</v>
      </c>
      <c r="U40">
        <v>21.424190865789001</v>
      </c>
      <c r="V40">
        <v>19.019944250414401</v>
      </c>
      <c r="W40">
        <v>19.747454778626299</v>
      </c>
      <c r="X40">
        <v>20.066492569722101</v>
      </c>
      <c r="Y40">
        <v>19.064431103609301</v>
      </c>
      <c r="Z40">
        <v>17.6500369357592</v>
      </c>
      <c r="AA40">
        <v>18.506816873680201</v>
      </c>
      <c r="AB40">
        <v>19.040071845450299</v>
      </c>
      <c r="AC40">
        <v>18.222193353519501</v>
      </c>
      <c r="AD40">
        <v>17.4206997122098</v>
      </c>
      <c r="AE40">
        <v>18.6819262993141</v>
      </c>
      <c r="AF40">
        <v>19.172729805311601</v>
      </c>
      <c r="AG40">
        <v>18.459336192956702</v>
      </c>
      <c r="AH40">
        <v>17.351900996402598</v>
      </c>
      <c r="AI40">
        <v>18.320745267121598</v>
      </c>
      <c r="AJ40">
        <v>18.738585489592499</v>
      </c>
      <c r="AK40">
        <v>18.196591050722201</v>
      </c>
      <c r="AL40">
        <v>16.763650676551599</v>
      </c>
      <c r="AM40">
        <v>17.887913255418201</v>
      </c>
      <c r="AN40">
        <v>18.2000233334734</v>
      </c>
      <c r="AO40">
        <v>17.340824892832899</v>
      </c>
      <c r="AP40">
        <v>16.550657507728602</v>
      </c>
      <c r="AQ40">
        <v>17.898204635352201</v>
      </c>
      <c r="AR40">
        <v>18.5763462443416</v>
      </c>
      <c r="AS40">
        <v>17.493980908063399</v>
      </c>
      <c r="AT40">
        <v>17.633723370475199</v>
      </c>
      <c r="AU40">
        <v>18.698996855648399</v>
      </c>
      <c r="AV40">
        <v>19.223344384096201</v>
      </c>
      <c r="AW40">
        <v>18.368894998525601</v>
      </c>
      <c r="AX40">
        <v>17.775798062077701</v>
      </c>
      <c r="AY40">
        <v>17.036917775436699</v>
      </c>
      <c r="AZ40">
        <v>18.5262675920338</v>
      </c>
      <c r="BA40">
        <v>17.650793301525201</v>
      </c>
      <c r="BB40">
        <v>17.006638265903</v>
      </c>
      <c r="BC40">
        <v>18.412561100154399</v>
      </c>
      <c r="BD40">
        <v>19.042621512671801</v>
      </c>
      <c r="BE40">
        <v>17.885259364795001</v>
      </c>
      <c r="BF40">
        <v>15.4304754024147</v>
      </c>
      <c r="BG40">
        <v>15.833507092302201</v>
      </c>
      <c r="BH40">
        <v>16.26805658188</v>
      </c>
      <c r="BI40">
        <v>15.951833427725999</v>
      </c>
      <c r="BJ40">
        <v>15.594646693813401</v>
      </c>
    </row>
    <row r="41" spans="1:62" x14ac:dyDescent="0.3">
      <c r="A41" s="69" t="s">
        <v>48</v>
      </c>
      <c r="B41">
        <v>2717.5802950053999</v>
      </c>
      <c r="C41">
        <v>2929.35167947639</v>
      </c>
      <c r="D41">
        <v>2973.80835358281</v>
      </c>
      <c r="E41">
        <v>2818.5401822766098</v>
      </c>
      <c r="F41">
        <v>2689.91285089338</v>
      </c>
      <c r="G41">
        <v>2925.73757912469</v>
      </c>
      <c r="H41">
        <v>3002.8179662360799</v>
      </c>
      <c r="I41">
        <v>2777.3330304800502</v>
      </c>
      <c r="J41">
        <v>2661.5796334643501</v>
      </c>
      <c r="K41">
        <v>2811.1703593901002</v>
      </c>
      <c r="L41">
        <v>2927.66112937548</v>
      </c>
      <c r="M41">
        <v>2785.33890116867</v>
      </c>
      <c r="N41">
        <v>2496.7174439202299</v>
      </c>
      <c r="O41">
        <v>2701.8504442865101</v>
      </c>
      <c r="P41">
        <v>2740.1577209391698</v>
      </c>
      <c r="Q41">
        <v>2508.4753987568802</v>
      </c>
      <c r="R41">
        <v>2403.9449887742899</v>
      </c>
      <c r="S41">
        <v>2558.8816146112899</v>
      </c>
      <c r="T41">
        <v>2637.5077910587802</v>
      </c>
      <c r="U41">
        <v>2454.4405796866699</v>
      </c>
      <c r="V41">
        <v>2357.1427791612</v>
      </c>
      <c r="W41">
        <v>2566.5253104345502</v>
      </c>
      <c r="X41">
        <v>2641.8509411250602</v>
      </c>
      <c r="Y41">
        <v>2396.01538907331</v>
      </c>
      <c r="Z41">
        <v>2297.3207185104502</v>
      </c>
      <c r="AA41">
        <v>2546.4619558546801</v>
      </c>
      <c r="AB41">
        <v>2614.6467654113098</v>
      </c>
      <c r="AC41">
        <v>2405.4509120157099</v>
      </c>
      <c r="AD41">
        <v>2315.4796341839701</v>
      </c>
      <c r="AE41">
        <v>2568.2281320225302</v>
      </c>
      <c r="AF41">
        <v>2660.28235716786</v>
      </c>
      <c r="AG41">
        <v>2470.7005688324198</v>
      </c>
      <c r="AH41">
        <v>2270.3710239438301</v>
      </c>
      <c r="AI41">
        <v>2506.8109695324802</v>
      </c>
      <c r="AJ41">
        <v>2581.3198074213901</v>
      </c>
      <c r="AK41">
        <v>2395.8237049476602</v>
      </c>
      <c r="AL41">
        <v>2232.8530364121898</v>
      </c>
      <c r="AM41">
        <v>2485.54515355784</v>
      </c>
      <c r="AN41">
        <v>2539.7673314492799</v>
      </c>
      <c r="AO41">
        <v>2344.6006999383799</v>
      </c>
      <c r="AP41">
        <v>2115.91278531033</v>
      </c>
      <c r="AQ41">
        <v>2375.4169231195601</v>
      </c>
      <c r="AR41">
        <v>2477.2415771835999</v>
      </c>
      <c r="AS41">
        <v>2268.22099220883</v>
      </c>
      <c r="AT41">
        <v>2070.8927663347899</v>
      </c>
      <c r="AU41">
        <v>2331.3478292885002</v>
      </c>
      <c r="AV41">
        <v>2429.30652760675</v>
      </c>
      <c r="AW41">
        <v>2224.2169819993601</v>
      </c>
      <c r="AX41">
        <v>2017.7888083770499</v>
      </c>
      <c r="AY41">
        <v>2045.52005591528</v>
      </c>
      <c r="AZ41">
        <v>2267.5512429141299</v>
      </c>
      <c r="BA41">
        <v>2047.65926718271</v>
      </c>
      <c r="BB41">
        <v>1890.44806297832</v>
      </c>
      <c r="BC41">
        <v>2178.2172377596498</v>
      </c>
      <c r="BD41">
        <v>2296.1258807102399</v>
      </c>
      <c r="BE41">
        <v>2056.90810190416</v>
      </c>
      <c r="BF41">
        <v>1854.29186816318</v>
      </c>
      <c r="BG41">
        <v>1970.0924572435399</v>
      </c>
      <c r="BH41">
        <v>2043.2671373093301</v>
      </c>
      <c r="BI41">
        <v>1950.6436371146599</v>
      </c>
      <c r="BJ41">
        <v>1884.47987994306</v>
      </c>
    </row>
    <row r="42" spans="1:62" x14ac:dyDescent="0.3">
      <c r="A42" s="69" t="s">
        <v>307</v>
      </c>
    </row>
    <row r="43" spans="1:62" x14ac:dyDescent="0.3">
      <c r="A43" s="69" t="s">
        <v>30</v>
      </c>
      <c r="B43">
        <v>17375.761477457225</v>
      </c>
      <c r="C43">
        <v>16647.312261167579</v>
      </c>
      <c r="D43">
        <v>16149.312380542493</v>
      </c>
      <c r="E43">
        <v>17947.44750143119</v>
      </c>
      <c r="F43">
        <v>16509.115704995165</v>
      </c>
      <c r="G43">
        <v>15114.835714063893</v>
      </c>
      <c r="H43">
        <v>14214.110400030906</v>
      </c>
      <c r="I43">
        <v>16831.618849563689</v>
      </c>
      <c r="J43">
        <v>18998.620954852529</v>
      </c>
      <c r="K43">
        <v>16274.958482857432</v>
      </c>
      <c r="L43">
        <v>15158.765804890429</v>
      </c>
      <c r="M43">
        <v>18407.559552305891</v>
      </c>
      <c r="N43">
        <v>17665.118610819976</v>
      </c>
      <c r="O43">
        <v>15494.637745448346</v>
      </c>
      <c r="P43">
        <v>14542.912490504776</v>
      </c>
      <c r="Q43">
        <v>15728.616691665917</v>
      </c>
      <c r="R43">
        <v>16126.863235138491</v>
      </c>
      <c r="S43">
        <v>14400.572008330755</v>
      </c>
      <c r="T43">
        <v>13791.980451606572</v>
      </c>
      <c r="U43">
        <v>15583.093618274143</v>
      </c>
      <c r="V43">
        <v>15921.307953619038</v>
      </c>
      <c r="W43">
        <v>14308.78218595945</v>
      </c>
      <c r="X43">
        <v>13687.293499818988</v>
      </c>
      <c r="Y43">
        <v>14515.909834922604</v>
      </c>
      <c r="Z43">
        <v>14617.100327978336</v>
      </c>
      <c r="AA43">
        <v>14032.587674127608</v>
      </c>
      <c r="AB43">
        <v>13642.036131977227</v>
      </c>
      <c r="AC43">
        <v>14672.65956395731</v>
      </c>
      <c r="AD43">
        <v>15179.025394217906</v>
      </c>
      <c r="AE43">
        <v>14034.245283527216</v>
      </c>
      <c r="AF43">
        <v>13509.519635195555</v>
      </c>
      <c r="AG43">
        <v>14741.979521642177</v>
      </c>
      <c r="AH43">
        <v>15162.535875849582</v>
      </c>
      <c r="AI43">
        <v>14094.750161442682</v>
      </c>
      <c r="AJ43">
        <v>13884.971294493096</v>
      </c>
      <c r="AK43">
        <v>15146.140374866696</v>
      </c>
      <c r="AL43">
        <v>14491.703680839229</v>
      </c>
      <c r="AM43">
        <v>13952.434215809384</v>
      </c>
      <c r="AN43">
        <v>13729.788225159999</v>
      </c>
      <c r="AO43">
        <v>14639.799665600891</v>
      </c>
      <c r="AP43">
        <v>14429.762504665741</v>
      </c>
      <c r="AQ43">
        <v>13747.757341536722</v>
      </c>
      <c r="AR43">
        <v>13445.321030167544</v>
      </c>
      <c r="AS43">
        <v>14352.444595656703</v>
      </c>
      <c r="AT43">
        <v>14202.975126429614</v>
      </c>
      <c r="AU43">
        <v>13469.790627508577</v>
      </c>
      <c r="AV43">
        <v>13389.442186445367</v>
      </c>
      <c r="AW43">
        <v>13624.916183816866</v>
      </c>
      <c r="AX43">
        <v>12747.927900145058</v>
      </c>
      <c r="AY43">
        <v>11703.646288483993</v>
      </c>
      <c r="AZ43">
        <v>11920.89153811388</v>
      </c>
      <c r="BA43">
        <v>12568.563967054994</v>
      </c>
      <c r="BB43">
        <v>12614.511567802383</v>
      </c>
      <c r="BC43">
        <v>12762.759199080003</v>
      </c>
      <c r="BD43">
        <v>12404.124909217386</v>
      </c>
      <c r="BE43">
        <v>13248.853624053125</v>
      </c>
      <c r="BF43">
        <v>12425.014772463286</v>
      </c>
      <c r="BG43">
        <v>12377.322523272544</v>
      </c>
      <c r="BH43">
        <v>11845.396670720986</v>
      </c>
      <c r="BI43">
        <v>12832.661747011798</v>
      </c>
      <c r="BJ43">
        <v>12447.006082174656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5AB034-4FCA-4889-8BBF-FEE5E2A5433D}">
  <dimension ref="A1:W2258"/>
  <sheetViews>
    <sheetView workbookViewId="0">
      <selection sqref="A1:XFD1048576"/>
    </sheetView>
  </sheetViews>
  <sheetFormatPr defaultRowHeight="13" x14ac:dyDescent="0.3"/>
  <sheetData>
    <row r="1" spans="1:23" x14ac:dyDescent="0.3">
      <c r="A1" t="s">
        <v>228</v>
      </c>
      <c r="B1" t="s">
        <v>229</v>
      </c>
      <c r="C1" t="s">
        <v>31</v>
      </c>
      <c r="D1" t="s">
        <v>230</v>
      </c>
      <c r="E1" t="s">
        <v>231</v>
      </c>
      <c r="F1" t="s">
        <v>232</v>
      </c>
      <c r="G1" t="s">
        <v>233</v>
      </c>
      <c r="H1" t="s">
        <v>234</v>
      </c>
      <c r="I1" t="s">
        <v>235</v>
      </c>
      <c r="J1" t="s">
        <v>236</v>
      </c>
      <c r="K1" t="s">
        <v>237</v>
      </c>
      <c r="L1" t="s">
        <v>238</v>
      </c>
      <c r="M1" t="s">
        <v>239</v>
      </c>
      <c r="N1" t="s">
        <v>240</v>
      </c>
      <c r="O1" t="s">
        <v>241</v>
      </c>
      <c r="P1" t="s">
        <v>242</v>
      </c>
      <c r="Q1" t="s">
        <v>243</v>
      </c>
      <c r="R1" t="s">
        <v>244</v>
      </c>
      <c r="S1" t="s">
        <v>245</v>
      </c>
      <c r="T1" t="s">
        <v>246</v>
      </c>
      <c r="U1" t="s">
        <v>247</v>
      </c>
      <c r="V1" t="s">
        <v>248</v>
      </c>
      <c r="W1" t="s">
        <v>249</v>
      </c>
    </row>
    <row r="2" spans="1:23" x14ac:dyDescent="0.3">
      <c r="A2" t="s">
        <v>250</v>
      </c>
      <c r="B2" t="s">
        <v>34</v>
      </c>
      <c r="C2" t="s">
        <v>22</v>
      </c>
      <c r="D2" t="s">
        <v>251</v>
      </c>
      <c r="E2" t="s">
        <v>51</v>
      </c>
      <c r="F2">
        <v>2317.1827441463902</v>
      </c>
      <c r="G2">
        <v>608.86230165670497</v>
      </c>
      <c r="H2">
        <v>170.46506894784599</v>
      </c>
      <c r="I2">
        <v>2857.8304004172201</v>
      </c>
      <c r="J2">
        <v>33764.477621980201</v>
      </c>
      <c r="K2">
        <v>6606.9347869335197</v>
      </c>
      <c r="L2">
        <v>76.603274212703596</v>
      </c>
      <c r="M2">
        <v>12215.664630755</v>
      </c>
      <c r="N2">
        <v>10721.061792230699</v>
      </c>
      <c r="O2">
        <v>8033.03739356399</v>
      </c>
      <c r="P2">
        <v>1545.38400657133</v>
      </c>
      <c r="Q2">
        <v>632.59895689699795</v>
      </c>
      <c r="R2">
        <v>2310.18823424724</v>
      </c>
      <c r="S2">
        <v>5590.0129636817601</v>
      </c>
      <c r="T2">
        <v>0</v>
      </c>
      <c r="U2">
        <v>0</v>
      </c>
      <c r="V2">
        <v>130.67818112440401</v>
      </c>
      <c r="W2">
        <v>6995.3829513921901</v>
      </c>
    </row>
    <row r="3" spans="1:23" x14ac:dyDescent="0.3">
      <c r="A3" t="s">
        <v>250</v>
      </c>
      <c r="B3" t="s">
        <v>34</v>
      </c>
      <c r="C3" t="s">
        <v>22</v>
      </c>
      <c r="D3" t="s">
        <v>251</v>
      </c>
      <c r="E3" t="s">
        <v>52</v>
      </c>
      <c r="F3">
        <v>2342.6139887965201</v>
      </c>
      <c r="G3">
        <v>634.95000903028199</v>
      </c>
      <c r="H3">
        <v>114.728689148667</v>
      </c>
      <c r="I3">
        <v>2857.0113778592299</v>
      </c>
      <c r="J3">
        <v>33748.783988209303</v>
      </c>
      <c r="K3">
        <v>6729.4310004056497</v>
      </c>
      <c r="L3">
        <v>59.775954800604701</v>
      </c>
      <c r="M3">
        <v>12218.7688415551</v>
      </c>
      <c r="N3">
        <v>10687.5541116527</v>
      </c>
      <c r="O3">
        <v>7104.7911668107299</v>
      </c>
      <c r="P3">
        <v>1424.7551891404701</v>
      </c>
      <c r="Q3">
        <v>501.25131047781099</v>
      </c>
      <c r="R3">
        <v>2207.8425088592398</v>
      </c>
      <c r="S3">
        <v>5590.0129636817601</v>
      </c>
      <c r="T3">
        <v>0</v>
      </c>
      <c r="U3">
        <v>0</v>
      </c>
      <c r="V3">
        <v>287.73381837104</v>
      </c>
      <c r="W3">
        <v>7690.4642277434396</v>
      </c>
    </row>
    <row r="4" spans="1:23" x14ac:dyDescent="0.3">
      <c r="A4" t="s">
        <v>250</v>
      </c>
      <c r="B4" t="s">
        <v>34</v>
      </c>
      <c r="C4" t="s">
        <v>22</v>
      </c>
      <c r="D4" t="s">
        <v>251</v>
      </c>
      <c r="E4" t="s">
        <v>53</v>
      </c>
      <c r="F4">
        <v>2328.79293172497</v>
      </c>
      <c r="G4">
        <v>621.53792681580205</v>
      </c>
      <c r="H4">
        <v>95.416839832240598</v>
      </c>
      <c r="I4">
        <v>2856.01900132631</v>
      </c>
      <c r="J4">
        <v>33743.569878357499</v>
      </c>
      <c r="K4">
        <v>6521.8244202211899</v>
      </c>
      <c r="L4">
        <v>61.6191638523444</v>
      </c>
      <c r="M4">
        <v>12219.550357588299</v>
      </c>
      <c r="N4">
        <v>10651.0507203296</v>
      </c>
      <c r="O4">
        <v>6742.0145625294699</v>
      </c>
      <c r="P4">
        <v>1365.1989581529101</v>
      </c>
      <c r="Q4">
        <v>450.030512653507</v>
      </c>
      <c r="R4">
        <v>2139.80493797805</v>
      </c>
      <c r="S4">
        <v>5590.0129636817601</v>
      </c>
      <c r="T4">
        <v>0</v>
      </c>
      <c r="U4">
        <v>0</v>
      </c>
      <c r="V4">
        <v>304.16242938285302</v>
      </c>
      <c r="W4">
        <v>7451.4667859887004</v>
      </c>
    </row>
    <row r="5" spans="1:23" x14ac:dyDescent="0.3">
      <c r="A5" t="s">
        <v>250</v>
      </c>
      <c r="B5" t="s">
        <v>34</v>
      </c>
      <c r="C5" t="s">
        <v>22</v>
      </c>
      <c r="D5" t="s">
        <v>251</v>
      </c>
      <c r="E5" t="s">
        <v>54</v>
      </c>
      <c r="F5">
        <v>2361.1224264880798</v>
      </c>
      <c r="G5">
        <v>652.55962284612099</v>
      </c>
      <c r="H5">
        <v>166.620277042895</v>
      </c>
      <c r="I5">
        <v>2858.9356295467501</v>
      </c>
      <c r="J5">
        <v>33762.673173156698</v>
      </c>
      <c r="K5">
        <v>6600.7498757242402</v>
      </c>
      <c r="L5">
        <v>97.887123533720299</v>
      </c>
      <c r="M5">
        <v>12217.089075485999</v>
      </c>
      <c r="N5">
        <v>10733.155311562599</v>
      </c>
      <c r="O5">
        <v>7902.7663281100004</v>
      </c>
      <c r="P5">
        <v>1540.6325321275101</v>
      </c>
      <c r="Q5">
        <v>614.71275636372502</v>
      </c>
      <c r="R5">
        <v>2320.6955170245201</v>
      </c>
      <c r="S5">
        <v>5590.0129636817601</v>
      </c>
      <c r="T5">
        <v>0</v>
      </c>
      <c r="U5">
        <v>0</v>
      </c>
      <c r="V5">
        <v>289.84642974543999</v>
      </c>
      <c r="W5">
        <v>7312.9256026007397</v>
      </c>
    </row>
    <row r="6" spans="1:23" x14ac:dyDescent="0.3">
      <c r="A6" t="s">
        <v>250</v>
      </c>
      <c r="B6" t="s">
        <v>34</v>
      </c>
      <c r="C6" t="s">
        <v>22</v>
      </c>
      <c r="D6" t="s">
        <v>252</v>
      </c>
      <c r="E6" t="s">
        <v>55</v>
      </c>
      <c r="F6">
        <v>2240.96973602564</v>
      </c>
      <c r="G6">
        <v>594.46176570508499</v>
      </c>
      <c r="H6">
        <v>135.19578368994701</v>
      </c>
      <c r="I6">
        <v>2678.03194481432</v>
      </c>
      <c r="J6">
        <v>33261.656187531502</v>
      </c>
      <c r="K6">
        <v>5776.2679925107304</v>
      </c>
      <c r="L6">
        <v>74.022487170310001</v>
      </c>
      <c r="M6">
        <v>11580.8506798116</v>
      </c>
      <c r="N6">
        <v>10476.6422219211</v>
      </c>
      <c r="O6">
        <v>7032.4337079400002</v>
      </c>
      <c r="P6">
        <v>1437.16920645562</v>
      </c>
      <c r="Q6">
        <v>542.588203793258</v>
      </c>
      <c r="R6">
        <v>2192.8933337675899</v>
      </c>
      <c r="S6">
        <v>5503.1316938806003</v>
      </c>
      <c r="T6">
        <v>0</v>
      </c>
      <c r="U6">
        <v>0</v>
      </c>
      <c r="V6">
        <v>210.70361299754299</v>
      </c>
      <c r="W6">
        <v>6745.9963213823803</v>
      </c>
    </row>
    <row r="7" spans="1:23" x14ac:dyDescent="0.3">
      <c r="A7" t="s">
        <v>250</v>
      </c>
      <c r="B7" t="s">
        <v>34</v>
      </c>
      <c r="C7" t="s">
        <v>22</v>
      </c>
      <c r="D7" t="s">
        <v>252</v>
      </c>
      <c r="E7" t="s">
        <v>56</v>
      </c>
      <c r="F7">
        <v>2255.89675123086</v>
      </c>
      <c r="G7">
        <v>609.87665088477604</v>
      </c>
      <c r="H7">
        <v>82.662268397959906</v>
      </c>
      <c r="I7">
        <v>2677.1305211547901</v>
      </c>
      <c r="J7">
        <v>33252.763590934999</v>
      </c>
      <c r="K7">
        <v>5887.05024680105</v>
      </c>
      <c r="L7">
        <v>54.183730828969701</v>
      </c>
      <c r="M7">
        <v>11584.508099495</v>
      </c>
      <c r="N7">
        <v>10515.496499638601</v>
      </c>
      <c r="O7">
        <v>6586.3109289295899</v>
      </c>
      <c r="P7">
        <v>1342.63143521334</v>
      </c>
      <c r="Q7">
        <v>440.98675537672102</v>
      </c>
      <c r="R7">
        <v>2111.25833078799</v>
      </c>
      <c r="S7">
        <v>5503.1316938806003</v>
      </c>
      <c r="T7">
        <v>0</v>
      </c>
      <c r="U7">
        <v>0</v>
      </c>
      <c r="V7">
        <v>257.84750714466298</v>
      </c>
      <c r="W7">
        <v>7383.1680335240198</v>
      </c>
    </row>
    <row r="8" spans="1:23" x14ac:dyDescent="0.3">
      <c r="A8" t="s">
        <v>250</v>
      </c>
      <c r="B8" t="s">
        <v>34</v>
      </c>
      <c r="C8" t="s">
        <v>22</v>
      </c>
      <c r="D8" t="s">
        <v>252</v>
      </c>
      <c r="E8" t="s">
        <v>57</v>
      </c>
      <c r="F8">
        <v>2255.7088290820402</v>
      </c>
      <c r="G8">
        <v>609.924363006563</v>
      </c>
      <c r="H8">
        <v>64.822857401432202</v>
      </c>
      <c r="I8">
        <v>2676.58423748627</v>
      </c>
      <c r="J8">
        <v>33249.5182659903</v>
      </c>
      <c r="K8">
        <v>5895.1023385753097</v>
      </c>
      <c r="L8">
        <v>46.820542938791696</v>
      </c>
      <c r="M8">
        <v>11585.375746437199</v>
      </c>
      <c r="N8">
        <v>10512.8638915253</v>
      </c>
      <c r="O8">
        <v>6398.4269802588396</v>
      </c>
      <c r="P8">
        <v>1306.17874142697</v>
      </c>
      <c r="Q8">
        <v>406.50885553383699</v>
      </c>
      <c r="R8">
        <v>2074.0862973273001</v>
      </c>
      <c r="S8">
        <v>5503.1316938806003</v>
      </c>
      <c r="T8">
        <v>0</v>
      </c>
      <c r="U8">
        <v>0</v>
      </c>
      <c r="V8">
        <v>244.63482635301</v>
      </c>
      <c r="W8">
        <v>7455.7729144498198</v>
      </c>
    </row>
    <row r="9" spans="1:23" x14ac:dyDescent="0.3">
      <c r="A9" t="s">
        <v>250</v>
      </c>
      <c r="B9" t="s">
        <v>34</v>
      </c>
      <c r="C9" t="s">
        <v>22</v>
      </c>
      <c r="D9" t="s">
        <v>252</v>
      </c>
      <c r="E9" t="s">
        <v>58</v>
      </c>
      <c r="F9">
        <v>2266.5053777919802</v>
      </c>
      <c r="G9">
        <v>619.98471534098701</v>
      </c>
      <c r="H9">
        <v>122.02901098034</v>
      </c>
      <c r="I9">
        <v>2678.38982432889</v>
      </c>
      <c r="J9">
        <v>33258.722403927</v>
      </c>
      <c r="K9">
        <v>6029.9196505762202</v>
      </c>
      <c r="L9">
        <v>57.143607003461497</v>
      </c>
      <c r="M9">
        <v>11581.532480252699</v>
      </c>
      <c r="N9">
        <v>10494.3856324427</v>
      </c>
      <c r="O9">
        <v>6914.1785360547701</v>
      </c>
      <c r="P9">
        <v>1431.41323029254</v>
      </c>
      <c r="Q9">
        <v>524.25095597853203</v>
      </c>
      <c r="R9">
        <v>2203.9843433761498</v>
      </c>
      <c r="S9">
        <v>5503.1316938806003</v>
      </c>
      <c r="T9">
        <v>0</v>
      </c>
      <c r="U9">
        <v>0</v>
      </c>
      <c r="V9">
        <v>237.40743081974301</v>
      </c>
      <c r="W9">
        <v>7331.63237575727</v>
      </c>
    </row>
    <row r="10" spans="1:23" x14ac:dyDescent="0.3">
      <c r="A10" t="s">
        <v>250</v>
      </c>
      <c r="B10" t="s">
        <v>34</v>
      </c>
      <c r="C10" t="s">
        <v>22</v>
      </c>
      <c r="D10" t="s">
        <v>253</v>
      </c>
      <c r="E10" t="s">
        <v>59</v>
      </c>
      <c r="F10">
        <v>2298.35385866462</v>
      </c>
      <c r="G10">
        <v>631.82743031756104</v>
      </c>
      <c r="H10">
        <v>161.63827041328199</v>
      </c>
      <c r="I10">
        <v>2753.74345754559</v>
      </c>
      <c r="J10">
        <v>33275.6590957835</v>
      </c>
      <c r="K10">
        <v>6031.7850052537297</v>
      </c>
      <c r="L10">
        <v>80.039589765592495</v>
      </c>
      <c r="M10">
        <v>11758.809246274501</v>
      </c>
      <c r="N10">
        <v>10538.0428502745</v>
      </c>
      <c r="O10">
        <v>7390.2481542323603</v>
      </c>
      <c r="P10">
        <v>1454.9873097719901</v>
      </c>
      <c r="Q10">
        <v>582.88578251842796</v>
      </c>
      <c r="R10">
        <v>2222.1470333775401</v>
      </c>
      <c r="S10">
        <v>5065.9574155422897</v>
      </c>
      <c r="T10">
        <v>0</v>
      </c>
      <c r="U10">
        <v>0</v>
      </c>
      <c r="V10">
        <v>220.33439586202601</v>
      </c>
      <c r="W10">
        <v>7041.9921610241199</v>
      </c>
    </row>
    <row r="11" spans="1:23" x14ac:dyDescent="0.3">
      <c r="A11" t="s">
        <v>250</v>
      </c>
      <c r="B11" t="s">
        <v>34</v>
      </c>
      <c r="C11" t="s">
        <v>22</v>
      </c>
      <c r="D11" t="s">
        <v>253</v>
      </c>
      <c r="E11" t="s">
        <v>60</v>
      </c>
      <c r="F11">
        <v>2287.8043461812699</v>
      </c>
      <c r="G11">
        <v>622.20493678349396</v>
      </c>
      <c r="H11">
        <v>94.207611289876297</v>
      </c>
      <c r="I11">
        <v>2751.9121913224299</v>
      </c>
      <c r="J11">
        <v>33259.882902921301</v>
      </c>
      <c r="K11">
        <v>6156.8907971646104</v>
      </c>
      <c r="L11">
        <v>44.4770494763128</v>
      </c>
      <c r="M11">
        <v>11760.458038246699</v>
      </c>
      <c r="N11">
        <v>10504.001695835001</v>
      </c>
      <c r="O11">
        <v>6519.9424354254497</v>
      </c>
      <c r="P11">
        <v>1326.0167415363701</v>
      </c>
      <c r="Q11">
        <v>450.65741884655102</v>
      </c>
      <c r="R11">
        <v>2103.1496222379101</v>
      </c>
      <c r="S11">
        <v>5065.9574155422897</v>
      </c>
      <c r="T11">
        <v>0</v>
      </c>
      <c r="U11">
        <v>0</v>
      </c>
      <c r="V11">
        <v>240.029354884697</v>
      </c>
      <c r="W11">
        <v>7657.6783379113003</v>
      </c>
    </row>
    <row r="12" spans="1:23" x14ac:dyDescent="0.3">
      <c r="A12" t="s">
        <v>250</v>
      </c>
      <c r="B12" t="s">
        <v>34</v>
      </c>
      <c r="C12" t="s">
        <v>22</v>
      </c>
      <c r="D12" t="s">
        <v>253</v>
      </c>
      <c r="E12" t="s">
        <v>61</v>
      </c>
      <c r="F12">
        <v>2302.1960000337399</v>
      </c>
      <c r="G12">
        <v>636.69986990327504</v>
      </c>
      <c r="H12">
        <v>74.210080845945697</v>
      </c>
      <c r="I12">
        <v>2751.8299510973702</v>
      </c>
      <c r="J12">
        <v>33256.972702647203</v>
      </c>
      <c r="K12">
        <v>6236.4689932947203</v>
      </c>
      <c r="L12">
        <v>46.527894322695403</v>
      </c>
      <c r="M12">
        <v>11761.879351236201</v>
      </c>
      <c r="N12">
        <v>10516.655487084799</v>
      </c>
      <c r="O12">
        <v>6367.00672011199</v>
      </c>
      <c r="P12">
        <v>1287.78978295153</v>
      </c>
      <c r="Q12">
        <v>412.92207271101103</v>
      </c>
      <c r="R12">
        <v>2065.8093748582301</v>
      </c>
      <c r="S12">
        <v>5065.9574155422897</v>
      </c>
      <c r="T12">
        <v>0</v>
      </c>
      <c r="U12">
        <v>0</v>
      </c>
      <c r="V12">
        <v>247.41226148220099</v>
      </c>
      <c r="W12">
        <v>7839.2341557088303</v>
      </c>
    </row>
    <row r="13" spans="1:23" x14ac:dyDescent="0.3">
      <c r="A13" t="s">
        <v>250</v>
      </c>
      <c r="B13" t="s">
        <v>34</v>
      </c>
      <c r="C13" t="s">
        <v>22</v>
      </c>
      <c r="D13" t="s">
        <v>253</v>
      </c>
      <c r="E13" t="s">
        <v>62</v>
      </c>
      <c r="F13">
        <v>2359.9897967208899</v>
      </c>
      <c r="G13">
        <v>693.05551356219598</v>
      </c>
      <c r="H13">
        <v>149.754764859761</v>
      </c>
      <c r="I13">
        <v>2755.4411921923102</v>
      </c>
      <c r="J13">
        <v>33274.1574932925</v>
      </c>
      <c r="K13">
        <v>6380.3323867634099</v>
      </c>
      <c r="L13">
        <v>85.853989291202396</v>
      </c>
      <c r="M13">
        <v>11759.9053937834</v>
      </c>
      <c r="N13">
        <v>10572.0584986904</v>
      </c>
      <c r="O13">
        <v>7360.75067796433</v>
      </c>
      <c r="P13">
        <v>1466.65316456202</v>
      </c>
      <c r="Q13">
        <v>576.14654273444603</v>
      </c>
      <c r="R13">
        <v>2256.1987854752301</v>
      </c>
      <c r="S13">
        <v>5065.9574155422897</v>
      </c>
      <c r="T13">
        <v>0</v>
      </c>
      <c r="U13">
        <v>0</v>
      </c>
      <c r="V13">
        <v>260.05249862773798</v>
      </c>
      <c r="W13">
        <v>7873.1824152171503</v>
      </c>
    </row>
    <row r="14" spans="1:23" x14ac:dyDescent="0.3">
      <c r="A14" t="s">
        <v>250</v>
      </c>
      <c r="B14" t="s">
        <v>34</v>
      </c>
      <c r="C14" t="s">
        <v>22</v>
      </c>
      <c r="D14" t="s">
        <v>254</v>
      </c>
      <c r="E14" t="s">
        <v>63</v>
      </c>
      <c r="F14">
        <v>2292.12992631011</v>
      </c>
      <c r="G14">
        <v>632.52445449116499</v>
      </c>
      <c r="H14">
        <v>188.34286686506201</v>
      </c>
      <c r="I14">
        <v>2758.2061759789299</v>
      </c>
      <c r="J14">
        <v>32983.454978752699</v>
      </c>
      <c r="K14">
        <v>6089.6104317590998</v>
      </c>
      <c r="L14">
        <v>65.466333606994397</v>
      </c>
      <c r="M14">
        <v>11793.6142813924</v>
      </c>
      <c r="N14">
        <v>10555.8908961693</v>
      </c>
      <c r="O14">
        <v>7529.6643798735904</v>
      </c>
      <c r="P14">
        <v>1526.65386573756</v>
      </c>
      <c r="Q14">
        <v>605.19425523731798</v>
      </c>
      <c r="R14">
        <v>2351.8797508869602</v>
      </c>
      <c r="S14">
        <v>5144.0957794511996</v>
      </c>
      <c r="T14">
        <v>0</v>
      </c>
      <c r="U14">
        <v>0</v>
      </c>
      <c r="V14">
        <v>265.92849741611599</v>
      </c>
      <c r="W14">
        <v>7344.4624562870304</v>
      </c>
    </row>
    <row r="15" spans="1:23" x14ac:dyDescent="0.3">
      <c r="A15" t="s">
        <v>250</v>
      </c>
      <c r="B15" t="s">
        <v>34</v>
      </c>
      <c r="C15" t="s">
        <v>22</v>
      </c>
      <c r="D15" t="s">
        <v>254</v>
      </c>
      <c r="E15" t="s">
        <v>64</v>
      </c>
      <c r="F15">
        <v>2320.6969997116398</v>
      </c>
      <c r="G15">
        <v>661.86570144555697</v>
      </c>
      <c r="H15">
        <v>102.008978011743</v>
      </c>
      <c r="I15">
        <v>2757.1006765145698</v>
      </c>
      <c r="J15">
        <v>32966.268686081203</v>
      </c>
      <c r="K15">
        <v>6209.2070653493702</v>
      </c>
      <c r="L15">
        <v>63.645867206305503</v>
      </c>
      <c r="M15">
        <v>11795.458392816599</v>
      </c>
      <c r="N15">
        <v>10500.651234797901</v>
      </c>
      <c r="O15">
        <v>6552.1765836568502</v>
      </c>
      <c r="P15">
        <v>1391.1996598727901</v>
      </c>
      <c r="Q15">
        <v>462.049653624511</v>
      </c>
      <c r="R15">
        <v>2230.7761891179198</v>
      </c>
      <c r="S15">
        <v>5144.0957794511996</v>
      </c>
      <c r="T15">
        <v>0</v>
      </c>
      <c r="U15">
        <v>0</v>
      </c>
      <c r="V15">
        <v>303.21775947293997</v>
      </c>
      <c r="W15">
        <v>8009.3013488677097</v>
      </c>
    </row>
    <row r="16" spans="1:23" x14ac:dyDescent="0.3">
      <c r="A16" t="s">
        <v>250</v>
      </c>
      <c r="B16" t="s">
        <v>34</v>
      </c>
      <c r="C16" t="s">
        <v>22</v>
      </c>
      <c r="D16" t="s">
        <v>254</v>
      </c>
      <c r="E16" t="s">
        <v>65</v>
      </c>
      <c r="F16">
        <v>2307.4866027473799</v>
      </c>
      <c r="G16">
        <v>649.16319632611396</v>
      </c>
      <c r="H16">
        <v>82.1504443025066</v>
      </c>
      <c r="I16">
        <v>2755.7851126499199</v>
      </c>
      <c r="J16">
        <v>32960.580563913798</v>
      </c>
      <c r="K16">
        <v>6150.0170341646499</v>
      </c>
      <c r="L16">
        <v>41.138384565541699</v>
      </c>
      <c r="M16">
        <v>11795.2374506095</v>
      </c>
      <c r="N16">
        <v>10465.4004509141</v>
      </c>
      <c r="O16">
        <v>6202.5078912846602</v>
      </c>
      <c r="P16">
        <v>1346.0432463408399</v>
      </c>
      <c r="Q16">
        <v>419.428961737603</v>
      </c>
      <c r="R16">
        <v>2185.1691750376099</v>
      </c>
      <c r="S16">
        <v>5144.0957794511996</v>
      </c>
      <c r="T16">
        <v>0</v>
      </c>
      <c r="U16">
        <v>0</v>
      </c>
      <c r="V16">
        <v>323.63964953377001</v>
      </c>
      <c r="W16">
        <v>8023.5515323257996</v>
      </c>
    </row>
    <row r="17" spans="1:23" x14ac:dyDescent="0.3">
      <c r="A17" t="s">
        <v>250</v>
      </c>
      <c r="B17" t="s">
        <v>34</v>
      </c>
      <c r="C17" t="s">
        <v>22</v>
      </c>
      <c r="D17" t="s">
        <v>254</v>
      </c>
      <c r="E17" t="s">
        <v>66</v>
      </c>
      <c r="F17">
        <v>2309.23920089383</v>
      </c>
      <c r="G17">
        <v>650.07178280195399</v>
      </c>
      <c r="H17">
        <v>147.62988725704901</v>
      </c>
      <c r="I17">
        <v>2757.8057504626399</v>
      </c>
      <c r="J17">
        <v>32971.599944279398</v>
      </c>
      <c r="K17">
        <v>6197.0864140744497</v>
      </c>
      <c r="L17">
        <v>57.303542216599297</v>
      </c>
      <c r="M17">
        <v>11792.7359671875</v>
      </c>
      <c r="N17">
        <v>10473.754522367401</v>
      </c>
      <c r="O17">
        <v>6776.78517518424</v>
      </c>
      <c r="P17">
        <v>1467.52261628425</v>
      </c>
      <c r="Q17">
        <v>536.04647775577098</v>
      </c>
      <c r="R17">
        <v>2307.6622932209898</v>
      </c>
      <c r="S17">
        <v>5144.0957794511996</v>
      </c>
      <c r="T17">
        <v>0</v>
      </c>
      <c r="U17">
        <v>0</v>
      </c>
      <c r="V17">
        <v>320.78095771874098</v>
      </c>
      <c r="W17">
        <v>7774.3611061115898</v>
      </c>
    </row>
    <row r="18" spans="1:23" x14ac:dyDescent="0.3">
      <c r="A18" t="s">
        <v>250</v>
      </c>
      <c r="B18" t="s">
        <v>34</v>
      </c>
      <c r="C18" t="s">
        <v>22</v>
      </c>
      <c r="D18" t="s">
        <v>255</v>
      </c>
      <c r="E18" t="s">
        <v>67</v>
      </c>
      <c r="F18">
        <v>2269.8718156944601</v>
      </c>
      <c r="G18">
        <v>638.57881813627705</v>
      </c>
      <c r="H18">
        <v>171.129163396904</v>
      </c>
      <c r="I18">
        <v>2690.7083665073801</v>
      </c>
      <c r="J18">
        <v>32617.4718599269</v>
      </c>
      <c r="K18">
        <v>5830.4370551154698</v>
      </c>
      <c r="L18">
        <v>82.922001592855395</v>
      </c>
      <c r="M18">
        <v>11560.287262739699</v>
      </c>
      <c r="N18">
        <v>10337.959399106399</v>
      </c>
      <c r="O18">
        <v>6944.9883264841601</v>
      </c>
      <c r="P18">
        <v>1452.5971280276101</v>
      </c>
      <c r="Q18">
        <v>556.57318671028895</v>
      </c>
      <c r="R18">
        <v>2248.2515753910802</v>
      </c>
      <c r="S18">
        <v>4966.0683557699704</v>
      </c>
      <c r="T18">
        <v>0</v>
      </c>
      <c r="U18">
        <v>0</v>
      </c>
      <c r="V18">
        <v>290.97191801878301</v>
      </c>
      <c r="W18">
        <v>7251.6774328893998</v>
      </c>
    </row>
    <row r="19" spans="1:23" x14ac:dyDescent="0.3">
      <c r="A19" t="s">
        <v>250</v>
      </c>
      <c r="B19" t="s">
        <v>34</v>
      </c>
      <c r="C19" t="s">
        <v>22</v>
      </c>
      <c r="D19" t="s">
        <v>255</v>
      </c>
      <c r="E19" t="s">
        <v>68</v>
      </c>
      <c r="F19">
        <v>2246.4660219092102</v>
      </c>
      <c r="G19">
        <v>616.33568202267497</v>
      </c>
      <c r="H19">
        <v>116.539997321006</v>
      </c>
      <c r="I19">
        <v>2687.8372361325501</v>
      </c>
      <c r="J19">
        <v>32603.121569844101</v>
      </c>
      <c r="K19">
        <v>5744.2100788980697</v>
      </c>
      <c r="L19">
        <v>36.115185095148703</v>
      </c>
      <c r="M19">
        <v>11561.1039256446</v>
      </c>
      <c r="N19">
        <v>10278.507467219601</v>
      </c>
      <c r="O19">
        <v>6163.0452810945799</v>
      </c>
      <c r="P19">
        <v>1335.34365882881</v>
      </c>
      <c r="Q19">
        <v>440.42789657438999</v>
      </c>
      <c r="R19">
        <v>2135.6854384969602</v>
      </c>
      <c r="S19">
        <v>4966.0683557699704</v>
      </c>
      <c r="T19">
        <v>0</v>
      </c>
      <c r="U19">
        <v>0</v>
      </c>
      <c r="V19">
        <v>434.58956869641202</v>
      </c>
      <c r="W19">
        <v>7542.3680516306904</v>
      </c>
    </row>
    <row r="20" spans="1:23" x14ac:dyDescent="0.3">
      <c r="A20" t="s">
        <v>250</v>
      </c>
      <c r="B20" t="s">
        <v>34</v>
      </c>
      <c r="C20" t="s">
        <v>22</v>
      </c>
      <c r="D20" t="s">
        <v>255</v>
      </c>
      <c r="E20" t="s">
        <v>69</v>
      </c>
      <c r="F20">
        <v>2266.66402604517</v>
      </c>
      <c r="G20">
        <v>636.66587974604602</v>
      </c>
      <c r="H20">
        <v>96.758401491617704</v>
      </c>
      <c r="I20">
        <v>2687.8295865364198</v>
      </c>
      <c r="J20">
        <v>32598.472768257401</v>
      </c>
      <c r="K20">
        <v>5905.6480031964602</v>
      </c>
      <c r="L20">
        <v>42.176324468525998</v>
      </c>
      <c r="M20">
        <v>11561.8007684243</v>
      </c>
      <c r="N20">
        <v>10257.1281969706</v>
      </c>
      <c r="O20">
        <v>5889.4615134687101</v>
      </c>
      <c r="P20">
        <v>1293.9008012004299</v>
      </c>
      <c r="Q20">
        <v>401.19211180664098</v>
      </c>
      <c r="R20">
        <v>2093.1751710090598</v>
      </c>
      <c r="S20">
        <v>4966.0683557699704</v>
      </c>
      <c r="T20">
        <v>0</v>
      </c>
      <c r="U20">
        <v>0</v>
      </c>
      <c r="V20">
        <v>503.780532752954</v>
      </c>
      <c r="W20">
        <v>7709.2084700182804</v>
      </c>
    </row>
    <row r="21" spans="1:23" x14ac:dyDescent="0.3">
      <c r="A21" t="s">
        <v>250</v>
      </c>
      <c r="B21" t="s">
        <v>34</v>
      </c>
      <c r="C21" t="s">
        <v>22</v>
      </c>
      <c r="D21" t="s">
        <v>255</v>
      </c>
      <c r="E21" t="s">
        <v>70</v>
      </c>
      <c r="F21">
        <v>2277.6664482542101</v>
      </c>
      <c r="G21">
        <v>646.60241305024203</v>
      </c>
      <c r="H21">
        <v>172.082153970832</v>
      </c>
      <c r="I21">
        <v>2690.3030401061501</v>
      </c>
      <c r="J21">
        <v>32613.130757859501</v>
      </c>
      <c r="K21">
        <v>5961.7437249056402</v>
      </c>
      <c r="L21">
        <v>58.945620992364702</v>
      </c>
      <c r="M21">
        <v>11559.942297932599</v>
      </c>
      <c r="N21">
        <v>10316.516328952401</v>
      </c>
      <c r="O21">
        <v>6697.8923432904603</v>
      </c>
      <c r="P21">
        <v>1434.2301744767401</v>
      </c>
      <c r="Q21">
        <v>532.72784902667001</v>
      </c>
      <c r="R21">
        <v>2238.6365263560201</v>
      </c>
      <c r="S21">
        <v>4966.0683557699704</v>
      </c>
      <c r="T21">
        <v>0</v>
      </c>
      <c r="U21">
        <v>0</v>
      </c>
      <c r="V21">
        <v>511.82589362940899</v>
      </c>
      <c r="W21">
        <v>7571.2609133715396</v>
      </c>
    </row>
    <row r="22" spans="1:23" x14ac:dyDescent="0.3">
      <c r="A22" t="s">
        <v>250</v>
      </c>
      <c r="B22" t="s">
        <v>34</v>
      </c>
      <c r="C22" t="s">
        <v>22</v>
      </c>
      <c r="D22" t="s">
        <v>256</v>
      </c>
      <c r="E22" t="s">
        <v>71</v>
      </c>
      <c r="F22">
        <v>2248.79181254473</v>
      </c>
      <c r="G22">
        <v>603.67450130458303</v>
      </c>
      <c r="H22">
        <v>190.295874339195</v>
      </c>
      <c r="I22">
        <v>2725.1346956068901</v>
      </c>
      <c r="J22">
        <v>32800.993497490803</v>
      </c>
      <c r="K22">
        <v>5853.00209068597</v>
      </c>
      <c r="L22">
        <v>76.237229212637004</v>
      </c>
      <c r="M22">
        <v>11874.3949613488</v>
      </c>
      <c r="N22">
        <v>10237.6932532668</v>
      </c>
      <c r="O22">
        <v>6501.5773508211396</v>
      </c>
      <c r="P22">
        <v>1448.40432194241</v>
      </c>
      <c r="Q22">
        <v>534.64976295245299</v>
      </c>
      <c r="R22">
        <v>2278.8924432686199</v>
      </c>
      <c r="S22">
        <v>4528.79897458504</v>
      </c>
      <c r="T22">
        <v>0</v>
      </c>
      <c r="U22">
        <v>0</v>
      </c>
      <c r="V22">
        <v>465.78631510432899</v>
      </c>
      <c r="W22">
        <v>6777.9952059409597</v>
      </c>
    </row>
    <row r="23" spans="1:23" x14ac:dyDescent="0.3">
      <c r="A23" t="s">
        <v>250</v>
      </c>
      <c r="B23" t="s">
        <v>34</v>
      </c>
      <c r="C23" t="s">
        <v>22</v>
      </c>
      <c r="D23" t="s">
        <v>256</v>
      </c>
      <c r="E23" t="s">
        <v>72</v>
      </c>
      <c r="F23">
        <v>2253.95385417738</v>
      </c>
      <c r="G23">
        <v>609.68133763872504</v>
      </c>
      <c r="H23">
        <v>119.245125243346</v>
      </c>
      <c r="I23">
        <v>2723.29865961005</v>
      </c>
      <c r="J23">
        <v>32788.199027407398</v>
      </c>
      <c r="K23">
        <v>5879.3702045159298</v>
      </c>
      <c r="L23">
        <v>44.6322832951221</v>
      </c>
      <c r="M23">
        <v>11875.3253847706</v>
      </c>
      <c r="N23">
        <v>10195.771328209699</v>
      </c>
      <c r="O23">
        <v>5806.5204500017198</v>
      </c>
      <c r="P23">
        <v>1343.58019382609</v>
      </c>
      <c r="Q23">
        <v>420.86332549013798</v>
      </c>
      <c r="R23">
        <v>2190.1051784799201</v>
      </c>
      <c r="S23">
        <v>4528.79897458504</v>
      </c>
      <c r="T23">
        <v>0</v>
      </c>
      <c r="U23">
        <v>0</v>
      </c>
      <c r="V23">
        <v>561.22712208658197</v>
      </c>
      <c r="W23">
        <v>7355.8444656376396</v>
      </c>
    </row>
    <row r="24" spans="1:23" x14ac:dyDescent="0.3">
      <c r="A24" t="s">
        <v>250</v>
      </c>
      <c r="B24" t="s">
        <v>34</v>
      </c>
      <c r="C24" t="s">
        <v>22</v>
      </c>
      <c r="D24" t="s">
        <v>256</v>
      </c>
      <c r="E24" t="s">
        <v>73</v>
      </c>
      <c r="F24">
        <v>2260.7053266927101</v>
      </c>
      <c r="G24">
        <v>616.63101594285001</v>
      </c>
      <c r="H24">
        <v>101.920880166047</v>
      </c>
      <c r="I24">
        <v>2722.8572237315002</v>
      </c>
      <c r="J24">
        <v>32785.298124515102</v>
      </c>
      <c r="K24">
        <v>5903.7629708275699</v>
      </c>
      <c r="L24">
        <v>43.665448762488801</v>
      </c>
      <c r="M24">
        <v>11875.9404808242</v>
      </c>
      <c r="N24">
        <v>10190.007109804401</v>
      </c>
      <c r="O24">
        <v>5657.8932145211602</v>
      </c>
      <c r="P24">
        <v>1310.2659146410799</v>
      </c>
      <c r="Q24">
        <v>389.10856158041702</v>
      </c>
      <c r="R24">
        <v>2156.2230645967002</v>
      </c>
      <c r="S24">
        <v>4528.79897458504</v>
      </c>
      <c r="T24">
        <v>0</v>
      </c>
      <c r="U24">
        <v>0</v>
      </c>
      <c r="V24">
        <v>612.09859245517703</v>
      </c>
      <c r="W24">
        <v>7443.39463441915</v>
      </c>
    </row>
    <row r="25" spans="1:23" x14ac:dyDescent="0.3">
      <c r="A25" t="s">
        <v>250</v>
      </c>
      <c r="B25" t="s">
        <v>34</v>
      </c>
      <c r="C25" t="s">
        <v>22</v>
      </c>
      <c r="D25" t="s">
        <v>256</v>
      </c>
      <c r="E25" t="s">
        <v>74</v>
      </c>
      <c r="F25">
        <v>2255.0098877401902</v>
      </c>
      <c r="G25">
        <v>610.33477179846102</v>
      </c>
      <c r="H25">
        <v>159.20032718081299</v>
      </c>
      <c r="I25">
        <v>2724.37963659247</v>
      </c>
      <c r="J25">
        <v>32792.346902504898</v>
      </c>
      <c r="K25">
        <v>5853.2574701940703</v>
      </c>
      <c r="L25">
        <v>63.432545942190302</v>
      </c>
      <c r="M25">
        <v>11873.7664237518</v>
      </c>
      <c r="N25">
        <v>10179.133121172499</v>
      </c>
      <c r="O25">
        <v>5935.4433095926297</v>
      </c>
      <c r="P25">
        <v>1396.12573959424</v>
      </c>
      <c r="Q25">
        <v>474.56128796130503</v>
      </c>
      <c r="R25">
        <v>2238.6179142289402</v>
      </c>
      <c r="S25">
        <v>4528.79897458504</v>
      </c>
      <c r="T25">
        <v>0</v>
      </c>
      <c r="U25">
        <v>0</v>
      </c>
      <c r="V25">
        <v>617.512575038725</v>
      </c>
      <c r="W25">
        <v>7073.3921876832501</v>
      </c>
    </row>
    <row r="26" spans="1:23" x14ac:dyDescent="0.3">
      <c r="A26" t="s">
        <v>250</v>
      </c>
      <c r="B26" t="s">
        <v>34</v>
      </c>
      <c r="C26" t="s">
        <v>22</v>
      </c>
      <c r="D26" t="s">
        <v>257</v>
      </c>
      <c r="E26" t="s">
        <v>75</v>
      </c>
      <c r="F26">
        <v>2227.3277118324199</v>
      </c>
      <c r="G26">
        <v>557.73433713227496</v>
      </c>
      <c r="H26">
        <v>201.40897848905399</v>
      </c>
      <c r="I26">
        <v>2822.8787411951998</v>
      </c>
      <c r="J26">
        <v>32758.196222672999</v>
      </c>
      <c r="K26">
        <v>5728.0222473441199</v>
      </c>
      <c r="L26">
        <v>64.808406639408901</v>
      </c>
      <c r="M26">
        <v>11921.4238675819</v>
      </c>
      <c r="N26">
        <v>10325.666978138401</v>
      </c>
      <c r="O26">
        <v>6257.0118631934702</v>
      </c>
      <c r="P26">
        <v>1406.9974674349601</v>
      </c>
      <c r="Q26">
        <v>499.07237193944002</v>
      </c>
      <c r="R26">
        <v>2210.8258717138301</v>
      </c>
      <c r="S26">
        <v>4301.0140485725096</v>
      </c>
      <c r="T26">
        <v>0</v>
      </c>
      <c r="U26">
        <v>0</v>
      </c>
      <c r="V26">
        <v>739.16200609423197</v>
      </c>
      <c r="W26">
        <v>6362.2205314761804</v>
      </c>
    </row>
    <row r="27" spans="1:23" x14ac:dyDescent="0.3">
      <c r="A27" t="s">
        <v>250</v>
      </c>
      <c r="B27" t="s">
        <v>34</v>
      </c>
      <c r="C27" t="s">
        <v>22</v>
      </c>
      <c r="D27" t="s">
        <v>257</v>
      </c>
      <c r="E27" t="s">
        <v>76</v>
      </c>
      <c r="F27">
        <v>2243.61914579831</v>
      </c>
      <c r="G27">
        <v>574.54235237858995</v>
      </c>
      <c r="H27">
        <v>145.718315463522</v>
      </c>
      <c r="I27">
        <v>2821.8153627138499</v>
      </c>
      <c r="J27">
        <v>32749.811008999099</v>
      </c>
      <c r="K27">
        <v>5898.8738762989296</v>
      </c>
      <c r="L27">
        <v>38.790124415814503</v>
      </c>
      <c r="M27">
        <v>11923.019040318601</v>
      </c>
      <c r="N27">
        <v>10331.9514019446</v>
      </c>
      <c r="O27">
        <v>5925.1367077795403</v>
      </c>
      <c r="P27">
        <v>1330.2598405968999</v>
      </c>
      <c r="Q27">
        <v>412.00215855502802</v>
      </c>
      <c r="R27">
        <v>2150.62971123036</v>
      </c>
      <c r="S27">
        <v>4301.0140485725096</v>
      </c>
      <c r="T27">
        <v>0</v>
      </c>
      <c r="U27">
        <v>0</v>
      </c>
      <c r="V27">
        <v>888.31121147733199</v>
      </c>
      <c r="W27">
        <v>7077.5950335399903</v>
      </c>
    </row>
    <row r="28" spans="1:23" x14ac:dyDescent="0.3">
      <c r="A28" t="s">
        <v>250</v>
      </c>
      <c r="B28" t="s">
        <v>34</v>
      </c>
      <c r="C28" t="s">
        <v>22</v>
      </c>
      <c r="D28" t="s">
        <v>257</v>
      </c>
      <c r="E28" t="s">
        <v>77</v>
      </c>
      <c r="F28">
        <v>2262.4081471097902</v>
      </c>
      <c r="G28">
        <v>593.45847413831405</v>
      </c>
      <c r="H28">
        <v>124.61239073057</v>
      </c>
      <c r="I28">
        <v>2821.6884684349998</v>
      </c>
      <c r="J28">
        <v>32746.471956700902</v>
      </c>
      <c r="K28">
        <v>6010.3484018178096</v>
      </c>
      <c r="L28">
        <v>45.417316809070797</v>
      </c>
      <c r="M28">
        <v>11923.379962134401</v>
      </c>
      <c r="N28">
        <v>10316.421125733499</v>
      </c>
      <c r="O28">
        <v>5727.1617984268796</v>
      </c>
      <c r="P28">
        <v>1297.04127682392</v>
      </c>
      <c r="Q28">
        <v>380.50710878937599</v>
      </c>
      <c r="R28">
        <v>2116.5346486201001</v>
      </c>
      <c r="S28">
        <v>4301.0140485725096</v>
      </c>
      <c r="T28">
        <v>0</v>
      </c>
      <c r="U28">
        <v>0</v>
      </c>
      <c r="V28">
        <v>921.12743461141599</v>
      </c>
      <c r="W28">
        <v>7203.3709025833896</v>
      </c>
    </row>
    <row r="29" spans="1:23" x14ac:dyDescent="0.3">
      <c r="A29" t="s">
        <v>250</v>
      </c>
      <c r="B29" t="s">
        <v>34</v>
      </c>
      <c r="C29" t="s">
        <v>22</v>
      </c>
      <c r="D29" t="s">
        <v>257</v>
      </c>
      <c r="E29" t="s">
        <v>78</v>
      </c>
      <c r="F29">
        <v>2269.89721294626</v>
      </c>
      <c r="G29">
        <v>600.02196853093301</v>
      </c>
      <c r="H29">
        <v>188.75322351390801</v>
      </c>
      <c r="I29">
        <v>2824.2039228454901</v>
      </c>
      <c r="J29">
        <v>32755.721100453498</v>
      </c>
      <c r="K29">
        <v>6158.5074175026703</v>
      </c>
      <c r="L29">
        <v>64.048938298598898</v>
      </c>
      <c r="M29">
        <v>11921.963747705</v>
      </c>
      <c r="N29">
        <v>10340.100268665899</v>
      </c>
      <c r="O29">
        <v>6194.5476660403101</v>
      </c>
      <c r="P29">
        <v>1406.0632666798899</v>
      </c>
      <c r="Q29">
        <v>483.25668916789601</v>
      </c>
      <c r="R29">
        <v>2228.7517609759898</v>
      </c>
      <c r="S29">
        <v>4301.0140485725096</v>
      </c>
      <c r="T29">
        <v>0</v>
      </c>
      <c r="U29">
        <v>0</v>
      </c>
      <c r="V29">
        <v>866.53931009971802</v>
      </c>
      <c r="W29">
        <v>7106.91085834163</v>
      </c>
    </row>
    <row r="30" spans="1:23" x14ac:dyDescent="0.3">
      <c r="A30" t="s">
        <v>250</v>
      </c>
      <c r="B30" t="s">
        <v>34</v>
      </c>
      <c r="C30" t="s">
        <v>22</v>
      </c>
      <c r="D30" t="s">
        <v>258</v>
      </c>
      <c r="E30" t="s">
        <v>79</v>
      </c>
      <c r="F30">
        <v>2229.8441735004299</v>
      </c>
      <c r="G30">
        <v>557.49704015324505</v>
      </c>
      <c r="H30">
        <v>199.86501187536501</v>
      </c>
      <c r="I30">
        <v>2848.6397937725401</v>
      </c>
      <c r="J30">
        <v>32629.7127075143</v>
      </c>
      <c r="K30">
        <v>5913.12919861307</v>
      </c>
      <c r="L30">
        <v>62.884807995056399</v>
      </c>
      <c r="M30">
        <v>11981.1744064616</v>
      </c>
      <c r="N30">
        <v>10430.197295669301</v>
      </c>
      <c r="O30">
        <v>6025.9484099587999</v>
      </c>
      <c r="P30">
        <v>1400.01983292154</v>
      </c>
      <c r="Q30">
        <v>477.29772491723099</v>
      </c>
      <c r="R30">
        <v>2253.9805763453901</v>
      </c>
      <c r="S30">
        <v>3825.6321870647798</v>
      </c>
      <c r="T30">
        <v>0</v>
      </c>
      <c r="U30">
        <v>0</v>
      </c>
      <c r="V30">
        <v>828.36919104692299</v>
      </c>
      <c r="W30">
        <v>6554.1697416115403</v>
      </c>
    </row>
    <row r="31" spans="1:23" x14ac:dyDescent="0.3">
      <c r="A31" t="s">
        <v>250</v>
      </c>
      <c r="B31" t="s">
        <v>34</v>
      </c>
      <c r="C31" t="s">
        <v>22</v>
      </c>
      <c r="D31" t="s">
        <v>258</v>
      </c>
      <c r="E31" t="s">
        <v>80</v>
      </c>
      <c r="F31">
        <v>2252.6357310605699</v>
      </c>
      <c r="G31">
        <v>580.72327382939602</v>
      </c>
      <c r="H31">
        <v>158.65806070488699</v>
      </c>
      <c r="I31">
        <v>2847.6487534732701</v>
      </c>
      <c r="J31">
        <v>32623.568049060599</v>
      </c>
      <c r="K31">
        <v>5900.9731213770501</v>
      </c>
      <c r="L31">
        <v>51.865725839738801</v>
      </c>
      <c r="M31">
        <v>11982.573069038101</v>
      </c>
      <c r="N31">
        <v>10439.552190754601</v>
      </c>
      <c r="O31">
        <v>5788.03093043024</v>
      </c>
      <c r="P31">
        <v>1330.4373078835099</v>
      </c>
      <c r="Q31">
        <v>401.15068383873501</v>
      </c>
      <c r="R31">
        <v>2195.3847342650502</v>
      </c>
      <c r="S31">
        <v>3825.6321870647798</v>
      </c>
      <c r="T31">
        <v>0</v>
      </c>
      <c r="U31">
        <v>0</v>
      </c>
      <c r="V31">
        <v>1066.14895398623</v>
      </c>
      <c r="W31">
        <v>6996.7776796901799</v>
      </c>
    </row>
    <row r="32" spans="1:23" x14ac:dyDescent="0.3">
      <c r="A32" t="s">
        <v>250</v>
      </c>
      <c r="B32" t="s">
        <v>34</v>
      </c>
      <c r="C32" t="s">
        <v>22</v>
      </c>
      <c r="D32" t="s">
        <v>258</v>
      </c>
      <c r="E32" t="s">
        <v>140</v>
      </c>
      <c r="F32">
        <v>2242.1168502158398</v>
      </c>
      <c r="G32">
        <v>570.66312832516701</v>
      </c>
      <c r="H32">
        <v>146.18906728815</v>
      </c>
      <c r="I32">
        <v>2846.2751138625199</v>
      </c>
      <c r="J32">
        <v>32620.185161787202</v>
      </c>
      <c r="K32">
        <v>5817.9529398299201</v>
      </c>
      <c r="L32">
        <v>36.1480584864142</v>
      </c>
      <c r="M32">
        <v>11982.932486477999</v>
      </c>
      <c r="N32">
        <v>10433.4630036912</v>
      </c>
      <c r="O32">
        <v>5628.5582306553097</v>
      </c>
      <c r="P32">
        <v>1285.3581783520599</v>
      </c>
      <c r="Q32">
        <v>360.54120825243598</v>
      </c>
      <c r="R32">
        <v>2146.99605169709</v>
      </c>
      <c r="S32">
        <v>3825.6321870647798</v>
      </c>
      <c r="T32">
        <v>0</v>
      </c>
      <c r="U32">
        <v>0</v>
      </c>
      <c r="V32">
        <v>1253.6903074581901</v>
      </c>
      <c r="W32">
        <v>6985.7845368099797</v>
      </c>
    </row>
    <row r="33" spans="1:23" x14ac:dyDescent="0.3">
      <c r="A33" t="s">
        <v>250</v>
      </c>
      <c r="B33" t="s">
        <v>34</v>
      </c>
      <c r="C33" t="s">
        <v>22</v>
      </c>
      <c r="D33" t="s">
        <v>258</v>
      </c>
      <c r="E33" t="s">
        <v>141</v>
      </c>
      <c r="F33">
        <v>2259.36297953242</v>
      </c>
      <c r="G33">
        <v>586.97989335178897</v>
      </c>
      <c r="H33">
        <v>199.30973937950401</v>
      </c>
      <c r="I33">
        <v>2848.9027746483198</v>
      </c>
      <c r="J33">
        <v>32628.507811134099</v>
      </c>
      <c r="K33">
        <v>5836.25737388585</v>
      </c>
      <c r="L33">
        <v>66.860155071638204</v>
      </c>
      <c r="M33">
        <v>11982.1753889108</v>
      </c>
      <c r="N33">
        <v>10449.402849406701</v>
      </c>
      <c r="O33">
        <v>6017.3846263864898</v>
      </c>
      <c r="P33">
        <v>1385.33350933765</v>
      </c>
      <c r="Q33">
        <v>452.90048982367802</v>
      </c>
      <c r="R33">
        <v>2251.5288718255701</v>
      </c>
      <c r="S33">
        <v>3825.6321870647798</v>
      </c>
      <c r="T33">
        <v>0</v>
      </c>
      <c r="U33">
        <v>0</v>
      </c>
      <c r="V33">
        <v>1124.68855734811</v>
      </c>
      <c r="W33">
        <v>6829.8442746218498</v>
      </c>
    </row>
    <row r="34" spans="1:23" x14ac:dyDescent="0.3">
      <c r="A34" t="s">
        <v>250</v>
      </c>
      <c r="B34" t="s">
        <v>34</v>
      </c>
      <c r="C34" t="s">
        <v>22</v>
      </c>
      <c r="D34" t="s">
        <v>259</v>
      </c>
      <c r="E34" t="s">
        <v>154</v>
      </c>
      <c r="F34">
        <v>2175.3284780300901</v>
      </c>
      <c r="G34">
        <v>511.13318774678498</v>
      </c>
      <c r="H34">
        <v>247.381191422141</v>
      </c>
      <c r="I34">
        <v>2822.14409315894</v>
      </c>
      <c r="J34">
        <v>32605.822807636399</v>
      </c>
      <c r="K34">
        <v>5584.76627216418</v>
      </c>
      <c r="L34">
        <v>63.027756532927</v>
      </c>
      <c r="M34">
        <v>11682.340436741901</v>
      </c>
      <c r="N34">
        <v>10012.1616902961</v>
      </c>
      <c r="O34">
        <v>6297.1898058076004</v>
      </c>
      <c r="P34">
        <v>1395.54963036872</v>
      </c>
      <c r="Q34">
        <v>483.71364810268102</v>
      </c>
      <c r="R34">
        <v>2256.95745853262</v>
      </c>
      <c r="S34">
        <v>3364.0669823674102</v>
      </c>
      <c r="T34">
        <v>0</v>
      </c>
      <c r="U34">
        <v>0</v>
      </c>
      <c r="V34">
        <v>1308.23019530682</v>
      </c>
      <c r="W34">
        <v>5853.1229757535903</v>
      </c>
    </row>
    <row r="35" spans="1:23" x14ac:dyDescent="0.3">
      <c r="A35" t="s">
        <v>250</v>
      </c>
      <c r="B35" t="s">
        <v>34</v>
      </c>
      <c r="C35" t="s">
        <v>22</v>
      </c>
      <c r="D35" t="s">
        <v>259</v>
      </c>
      <c r="E35" t="s">
        <v>156</v>
      </c>
      <c r="F35">
        <v>2205.3709328609798</v>
      </c>
      <c r="G35">
        <v>541.62454099682395</v>
      </c>
      <c r="H35">
        <v>186.183930383562</v>
      </c>
      <c r="I35">
        <v>2821.4691118005899</v>
      </c>
      <c r="J35">
        <v>32596.1789376655</v>
      </c>
      <c r="K35">
        <v>5722.3233998188198</v>
      </c>
      <c r="L35">
        <v>49.676526573573099</v>
      </c>
      <c r="M35">
        <v>11682.7675473775</v>
      </c>
      <c r="N35">
        <v>9986.3716493790398</v>
      </c>
      <c r="O35">
        <v>5787.5358982213402</v>
      </c>
      <c r="P35">
        <v>1315.89667753497</v>
      </c>
      <c r="Q35">
        <v>391.58013454358598</v>
      </c>
      <c r="R35">
        <v>2196.1778905613</v>
      </c>
      <c r="S35">
        <v>3364.0669823674102</v>
      </c>
      <c r="T35">
        <v>0</v>
      </c>
      <c r="U35">
        <v>0</v>
      </c>
      <c r="V35">
        <v>1491.5943933918099</v>
      </c>
      <c r="W35">
        <v>6502.6676735052297</v>
      </c>
    </row>
    <row r="36" spans="1:23" x14ac:dyDescent="0.3">
      <c r="A36" t="s">
        <v>250</v>
      </c>
      <c r="B36" t="s">
        <v>34</v>
      </c>
      <c r="C36" t="s">
        <v>22</v>
      </c>
      <c r="D36" t="s">
        <v>259</v>
      </c>
      <c r="E36" t="s">
        <v>157</v>
      </c>
      <c r="F36">
        <v>2208.72644121964</v>
      </c>
      <c r="G36">
        <v>545.22425731542899</v>
      </c>
      <c r="H36">
        <v>160.54170130244799</v>
      </c>
      <c r="I36">
        <v>2820.89464628205</v>
      </c>
      <c r="J36">
        <v>32592.894130610599</v>
      </c>
      <c r="K36">
        <v>5726.3452423749604</v>
      </c>
      <c r="L36">
        <v>37.938703148541698</v>
      </c>
      <c r="M36">
        <v>11682.7379394952</v>
      </c>
      <c r="N36">
        <v>9974.9031246885097</v>
      </c>
      <c r="O36">
        <v>5605.5792515026296</v>
      </c>
      <c r="P36">
        <v>1287.29386357153</v>
      </c>
      <c r="Q36">
        <v>360.60071304661301</v>
      </c>
      <c r="R36">
        <v>2172.0153667654099</v>
      </c>
      <c r="S36">
        <v>3364.0669823674102</v>
      </c>
      <c r="T36">
        <v>0</v>
      </c>
      <c r="U36">
        <v>0</v>
      </c>
      <c r="V36">
        <v>1456.38185380442</v>
      </c>
      <c r="W36">
        <v>6653.6747129498599</v>
      </c>
    </row>
    <row r="37" spans="1:23" x14ac:dyDescent="0.3">
      <c r="A37" t="s">
        <v>250</v>
      </c>
      <c r="B37" t="s">
        <v>34</v>
      </c>
      <c r="C37" t="s">
        <v>22</v>
      </c>
      <c r="D37" t="s">
        <v>259</v>
      </c>
      <c r="E37" t="s">
        <v>159</v>
      </c>
      <c r="F37">
        <v>2237.4701945493698</v>
      </c>
      <c r="G37">
        <v>572.81978844468495</v>
      </c>
      <c r="H37">
        <v>242.801316492128</v>
      </c>
      <c r="I37">
        <v>2824.1363762247702</v>
      </c>
      <c r="J37">
        <v>32603.221407955501</v>
      </c>
      <c r="K37">
        <v>5819.5784331902296</v>
      </c>
      <c r="L37">
        <v>81.351255935670295</v>
      </c>
      <c r="M37">
        <v>11682.650871530999</v>
      </c>
      <c r="N37">
        <v>10008.009371939101</v>
      </c>
      <c r="O37">
        <v>6140.3889678484402</v>
      </c>
      <c r="P37">
        <v>1400.7312857071099</v>
      </c>
      <c r="Q37">
        <v>468.15009585863902</v>
      </c>
      <c r="R37">
        <v>2287.1033100282998</v>
      </c>
      <c r="S37">
        <v>3364.0669823674102</v>
      </c>
      <c r="T37">
        <v>0</v>
      </c>
      <c r="U37">
        <v>0</v>
      </c>
      <c r="V37">
        <v>1578.4117797521601</v>
      </c>
      <c r="W37">
        <v>6483.9672238515896</v>
      </c>
    </row>
    <row r="38" spans="1:23" x14ac:dyDescent="0.3">
      <c r="A38" t="s">
        <v>250</v>
      </c>
      <c r="B38" t="s">
        <v>34</v>
      </c>
      <c r="C38" t="s">
        <v>22</v>
      </c>
      <c r="D38" t="s">
        <v>260</v>
      </c>
      <c r="E38" t="s">
        <v>160</v>
      </c>
      <c r="F38">
        <v>2187.52163383367</v>
      </c>
      <c r="G38">
        <v>494.23093075069698</v>
      </c>
      <c r="H38">
        <v>273.75105393037597</v>
      </c>
      <c r="I38">
        <v>2900.9571036493699</v>
      </c>
      <c r="J38">
        <v>32919.6721871384</v>
      </c>
      <c r="K38">
        <v>5546.6823996123903</v>
      </c>
      <c r="L38">
        <v>55.121722576350898</v>
      </c>
      <c r="M38">
        <v>11746.6554667196</v>
      </c>
      <c r="N38">
        <v>9911.9763239169206</v>
      </c>
      <c r="O38">
        <v>6351.2409554920996</v>
      </c>
      <c r="P38">
        <v>1397.3673035052</v>
      </c>
      <c r="Q38">
        <v>487.919641481773</v>
      </c>
      <c r="R38">
        <v>2247.2390501308901</v>
      </c>
      <c r="S38">
        <v>2786.2493760126099</v>
      </c>
      <c r="T38">
        <v>0</v>
      </c>
      <c r="U38">
        <v>0</v>
      </c>
      <c r="V38">
        <v>1462.46280050929</v>
      </c>
      <c r="W38">
        <v>5727.0807970131</v>
      </c>
    </row>
    <row r="39" spans="1:23" x14ac:dyDescent="0.3">
      <c r="A39" t="s">
        <v>250</v>
      </c>
      <c r="B39" t="s">
        <v>34</v>
      </c>
      <c r="C39" t="s">
        <v>22</v>
      </c>
      <c r="D39" t="s">
        <v>260</v>
      </c>
      <c r="E39" t="s">
        <v>164</v>
      </c>
      <c r="F39">
        <v>2214.96629254557</v>
      </c>
      <c r="G39">
        <v>522.11130103514097</v>
      </c>
      <c r="H39">
        <v>208.85139848188501</v>
      </c>
      <c r="I39">
        <v>2900.1944526000698</v>
      </c>
      <c r="J39">
        <v>32911.3290069785</v>
      </c>
      <c r="K39">
        <v>5699.5579829825301</v>
      </c>
      <c r="L39">
        <v>39.009233419609103</v>
      </c>
      <c r="M39">
        <v>11747.068378578</v>
      </c>
      <c r="N39">
        <v>9903.1299931558497</v>
      </c>
      <c r="O39">
        <v>5949.3085724165503</v>
      </c>
      <c r="P39">
        <v>1319.1262636593899</v>
      </c>
      <c r="Q39">
        <v>398.32487657442999</v>
      </c>
      <c r="R39">
        <v>2186.54846850077</v>
      </c>
      <c r="S39">
        <v>2786.2493760126099</v>
      </c>
      <c r="T39">
        <v>0</v>
      </c>
      <c r="U39">
        <v>0</v>
      </c>
      <c r="V39">
        <v>1592.7966748291201</v>
      </c>
      <c r="W39">
        <v>6378.0188265194602</v>
      </c>
    </row>
    <row r="40" spans="1:23" x14ac:dyDescent="0.3">
      <c r="A40" t="s">
        <v>250</v>
      </c>
      <c r="B40" t="s">
        <v>34</v>
      </c>
      <c r="C40" t="s">
        <v>22</v>
      </c>
      <c r="D40" t="s">
        <v>260</v>
      </c>
      <c r="E40" t="s">
        <v>167</v>
      </c>
      <c r="F40">
        <v>2239.3839370877099</v>
      </c>
      <c r="G40">
        <v>546.635613505891</v>
      </c>
      <c r="H40">
        <v>184.48578249628599</v>
      </c>
      <c r="I40">
        <v>2900.1367712840902</v>
      </c>
      <c r="J40">
        <v>32908.065350554301</v>
      </c>
      <c r="K40">
        <v>5706.0766658598995</v>
      </c>
      <c r="L40">
        <v>59.788528485849397</v>
      </c>
      <c r="M40">
        <v>11747.086515765999</v>
      </c>
      <c r="N40">
        <v>9883.5458078719603</v>
      </c>
      <c r="O40">
        <v>5726.9842202623404</v>
      </c>
      <c r="P40">
        <v>1283.7741386039299</v>
      </c>
      <c r="Q40">
        <v>364.39786718695598</v>
      </c>
      <c r="R40">
        <v>2150.0446747783099</v>
      </c>
      <c r="S40">
        <v>2786.2493760126099</v>
      </c>
      <c r="T40">
        <v>0</v>
      </c>
      <c r="U40">
        <v>0</v>
      </c>
      <c r="V40">
        <v>1643.7584604855899</v>
      </c>
      <c r="W40">
        <v>6412.14983660299</v>
      </c>
    </row>
    <row r="41" spans="1:23" x14ac:dyDescent="0.3">
      <c r="A41" t="s">
        <v>250</v>
      </c>
      <c r="B41" t="s">
        <v>34</v>
      </c>
      <c r="C41" t="s">
        <v>22</v>
      </c>
      <c r="D41" t="s">
        <v>260</v>
      </c>
      <c r="E41" t="s">
        <v>168</v>
      </c>
      <c r="F41">
        <v>2237.6960247893899</v>
      </c>
      <c r="G41">
        <v>544.09104058523906</v>
      </c>
      <c r="H41">
        <v>272.34938708998999</v>
      </c>
      <c r="I41">
        <v>2902.3375869675401</v>
      </c>
      <c r="J41">
        <v>32917.831224347901</v>
      </c>
      <c r="K41">
        <v>5697.0417953047299</v>
      </c>
      <c r="L41">
        <v>80.721325381751299</v>
      </c>
      <c r="M41">
        <v>11747.188514567501</v>
      </c>
      <c r="N41">
        <v>9916.0552929937403</v>
      </c>
      <c r="O41">
        <v>6260.2077337349301</v>
      </c>
      <c r="P41">
        <v>1387.62305919402</v>
      </c>
      <c r="Q41">
        <v>466.78240024521199</v>
      </c>
      <c r="R41">
        <v>2251.1281100412698</v>
      </c>
      <c r="S41">
        <v>2786.2493760126099</v>
      </c>
      <c r="T41">
        <v>0</v>
      </c>
      <c r="U41">
        <v>0</v>
      </c>
      <c r="V41">
        <v>1793.6017811280101</v>
      </c>
      <c r="W41">
        <v>6124.7631798659504</v>
      </c>
    </row>
    <row r="42" spans="1:23" x14ac:dyDescent="0.3">
      <c r="A42" t="s">
        <v>250</v>
      </c>
      <c r="B42" t="s">
        <v>34</v>
      </c>
      <c r="C42" t="s">
        <v>22</v>
      </c>
      <c r="D42" t="s">
        <v>261</v>
      </c>
      <c r="E42" t="s">
        <v>185</v>
      </c>
      <c r="F42">
        <v>2087.7191112056898</v>
      </c>
      <c r="G42">
        <v>441.43969334632499</v>
      </c>
      <c r="H42">
        <v>271.22900505809901</v>
      </c>
      <c r="I42">
        <v>2739.0562001992598</v>
      </c>
      <c r="J42">
        <v>32790.709112742501</v>
      </c>
      <c r="K42">
        <v>5185.5278710357497</v>
      </c>
      <c r="L42">
        <v>44.832360673590102</v>
      </c>
      <c r="M42">
        <v>11756.9748162304</v>
      </c>
      <c r="N42">
        <v>9814.9921946256909</v>
      </c>
      <c r="O42">
        <v>6092.2271895280901</v>
      </c>
      <c r="P42">
        <v>1376.4202877207299</v>
      </c>
      <c r="Q42">
        <v>465.04152218791302</v>
      </c>
      <c r="R42">
        <v>2233.5322789813599</v>
      </c>
      <c r="S42">
        <v>2289.6696497660901</v>
      </c>
      <c r="T42">
        <v>0</v>
      </c>
      <c r="U42">
        <v>0</v>
      </c>
      <c r="V42">
        <v>1501.4990816853599</v>
      </c>
      <c r="W42">
        <v>5262.97379947232</v>
      </c>
    </row>
    <row r="43" spans="1:23" x14ac:dyDescent="0.3">
      <c r="A43" t="s">
        <v>250</v>
      </c>
      <c r="B43" t="s">
        <v>34</v>
      </c>
      <c r="C43" t="s">
        <v>22</v>
      </c>
      <c r="D43" t="s">
        <v>261</v>
      </c>
      <c r="E43" t="s">
        <v>189</v>
      </c>
      <c r="F43">
        <v>2130.0667875763802</v>
      </c>
      <c r="G43">
        <v>484.04142267246903</v>
      </c>
      <c r="H43">
        <v>225.79497378566299</v>
      </c>
      <c r="I43">
        <v>2738.9268474481401</v>
      </c>
      <c r="J43">
        <v>32782.8600242994</v>
      </c>
      <c r="K43">
        <v>5358.4086244549799</v>
      </c>
      <c r="L43">
        <v>33.568186317030403</v>
      </c>
      <c r="M43">
        <v>11757.194260764199</v>
      </c>
      <c r="N43">
        <v>9806.9434552480798</v>
      </c>
      <c r="O43">
        <v>5702.88403556907</v>
      </c>
      <c r="P43">
        <v>1311.5557007672901</v>
      </c>
      <c r="Q43">
        <v>382.71683315274799</v>
      </c>
      <c r="R43">
        <v>2193.1639273624201</v>
      </c>
      <c r="S43">
        <v>2289.6696497660901</v>
      </c>
      <c r="T43">
        <v>0</v>
      </c>
      <c r="U43">
        <v>0</v>
      </c>
      <c r="V43">
        <v>1843.8211762113201</v>
      </c>
      <c r="W43">
        <v>5998.0011772356502</v>
      </c>
    </row>
    <row r="44" spans="1:23" x14ac:dyDescent="0.3">
      <c r="A44" t="s">
        <v>250</v>
      </c>
      <c r="B44" t="s">
        <v>34</v>
      </c>
      <c r="C44" t="s">
        <v>22</v>
      </c>
      <c r="D44" t="s">
        <v>261</v>
      </c>
      <c r="E44" t="s">
        <v>190</v>
      </c>
      <c r="F44">
        <v>2150.50684609159</v>
      </c>
      <c r="G44">
        <v>504.59039134638101</v>
      </c>
      <c r="H44">
        <v>189.742663761448</v>
      </c>
      <c r="I44">
        <v>2738.7274100166101</v>
      </c>
      <c r="J44">
        <v>32780.857908608799</v>
      </c>
      <c r="K44">
        <v>5394.8620267040897</v>
      </c>
      <c r="L44">
        <v>45.340701774785899</v>
      </c>
      <c r="M44">
        <v>11757.5268856657</v>
      </c>
      <c r="N44">
        <v>9813.6312326655207</v>
      </c>
      <c r="O44">
        <v>5629.4025306542298</v>
      </c>
      <c r="P44">
        <v>1278.63721067911</v>
      </c>
      <c r="Q44">
        <v>350.58838130135803</v>
      </c>
      <c r="R44">
        <v>2160.1264051443</v>
      </c>
      <c r="S44">
        <v>2289.6696497660901</v>
      </c>
      <c r="T44">
        <v>0</v>
      </c>
      <c r="U44">
        <v>0</v>
      </c>
      <c r="V44">
        <v>1711.69699398745</v>
      </c>
      <c r="W44">
        <v>6108.2942714579603</v>
      </c>
    </row>
    <row r="45" spans="1:23" x14ac:dyDescent="0.3">
      <c r="A45" t="s">
        <v>250</v>
      </c>
      <c r="B45" t="s">
        <v>34</v>
      </c>
      <c r="C45" t="s">
        <v>22</v>
      </c>
      <c r="D45" t="s">
        <v>261</v>
      </c>
      <c r="E45" t="s">
        <v>195</v>
      </c>
      <c r="F45">
        <v>2133.6210543321299</v>
      </c>
      <c r="G45">
        <v>487.01680601308999</v>
      </c>
      <c r="H45">
        <v>266.43573996178702</v>
      </c>
      <c r="I45">
        <v>2740.3807836739802</v>
      </c>
      <c r="J45">
        <v>32789.773964131098</v>
      </c>
      <c r="K45">
        <v>5338.7016957280402</v>
      </c>
      <c r="L45">
        <v>59.324583658778003</v>
      </c>
      <c r="M45">
        <v>11757.6156658248</v>
      </c>
      <c r="N45">
        <v>9836.8123453657809</v>
      </c>
      <c r="O45">
        <v>6099.66943625145</v>
      </c>
      <c r="P45">
        <v>1369.48252291739</v>
      </c>
      <c r="Q45">
        <v>444.72970035330599</v>
      </c>
      <c r="R45">
        <v>2242.9626501139401</v>
      </c>
      <c r="S45">
        <v>2289.6696497660901</v>
      </c>
      <c r="T45">
        <v>0</v>
      </c>
      <c r="U45">
        <v>0</v>
      </c>
      <c r="V45">
        <v>1765.5708820606001</v>
      </c>
      <c r="W45">
        <v>5723.5542673319896</v>
      </c>
    </row>
    <row r="46" spans="1:23" x14ac:dyDescent="0.3">
      <c r="A46" t="s">
        <v>250</v>
      </c>
      <c r="B46" t="s">
        <v>34</v>
      </c>
      <c r="C46" t="s">
        <v>22</v>
      </c>
      <c r="D46" t="s">
        <v>262</v>
      </c>
      <c r="E46" t="s">
        <v>196</v>
      </c>
      <c r="F46">
        <v>2105.3779057187699</v>
      </c>
      <c r="G46">
        <v>450.99306873647402</v>
      </c>
      <c r="H46">
        <v>290.06921033659597</v>
      </c>
      <c r="I46">
        <v>2821.20135768002</v>
      </c>
      <c r="J46">
        <v>32315.3774088461</v>
      </c>
      <c r="K46">
        <v>5023.7818363290298</v>
      </c>
      <c r="L46">
        <v>49.508221217626698</v>
      </c>
      <c r="M46">
        <v>11619.4496979742</v>
      </c>
      <c r="N46">
        <v>9847.8194137910104</v>
      </c>
      <c r="O46">
        <v>6236.8171251736503</v>
      </c>
      <c r="P46">
        <v>1396.7415095020301</v>
      </c>
      <c r="Q46">
        <v>479.53114208417901</v>
      </c>
      <c r="R46">
        <v>2292.41126617293</v>
      </c>
      <c r="S46">
        <v>1935.90974939633</v>
      </c>
      <c r="T46">
        <v>0</v>
      </c>
      <c r="U46">
        <v>0</v>
      </c>
      <c r="V46">
        <v>1442.5287873900199</v>
      </c>
      <c r="W46">
        <v>5393.7050286172298</v>
      </c>
    </row>
    <row r="47" spans="1:23" x14ac:dyDescent="0.3">
      <c r="A47" t="s">
        <v>250</v>
      </c>
      <c r="B47" t="s">
        <v>34</v>
      </c>
      <c r="C47" t="s">
        <v>22</v>
      </c>
      <c r="D47" t="s">
        <v>262</v>
      </c>
      <c r="E47" t="s">
        <v>197</v>
      </c>
      <c r="F47">
        <v>2147.2425110805102</v>
      </c>
      <c r="G47">
        <v>493.220894754884</v>
      </c>
      <c r="H47">
        <v>234.93048742660301</v>
      </c>
      <c r="I47">
        <v>2820.8146000367201</v>
      </c>
      <c r="J47">
        <v>32306.065627374901</v>
      </c>
      <c r="K47">
        <v>5166.8733722072902</v>
      </c>
      <c r="L47">
        <v>36.407164814937801</v>
      </c>
      <c r="M47">
        <v>11619.044545253601</v>
      </c>
      <c r="N47">
        <v>9818.8334166453296</v>
      </c>
      <c r="O47">
        <v>5686.8603394128204</v>
      </c>
      <c r="P47">
        <v>1319.0038968261399</v>
      </c>
      <c r="Q47">
        <v>385.26216010547898</v>
      </c>
      <c r="R47">
        <v>2238.4734474984298</v>
      </c>
      <c r="S47">
        <v>1935.90974939633</v>
      </c>
      <c r="T47">
        <v>0</v>
      </c>
      <c r="U47">
        <v>0</v>
      </c>
      <c r="V47">
        <v>1770.5750330880201</v>
      </c>
      <c r="W47">
        <v>6141.7807000768598</v>
      </c>
    </row>
    <row r="48" spans="1:23" x14ac:dyDescent="0.3">
      <c r="A48" t="s">
        <v>250</v>
      </c>
      <c r="B48" t="s">
        <v>34</v>
      </c>
      <c r="C48" t="s">
        <v>22</v>
      </c>
      <c r="D48" t="s">
        <v>262</v>
      </c>
      <c r="E48" t="s">
        <v>198</v>
      </c>
      <c r="F48">
        <v>2170.0295997039302</v>
      </c>
      <c r="G48">
        <v>516.12937140674603</v>
      </c>
      <c r="H48">
        <v>195.82787970712599</v>
      </c>
      <c r="I48">
        <v>2820.6177644557702</v>
      </c>
      <c r="J48">
        <v>32303.5932488219</v>
      </c>
      <c r="K48">
        <v>5206.54660373352</v>
      </c>
      <c r="L48">
        <v>50.4946699871074</v>
      </c>
      <c r="M48">
        <v>11619.181670944099</v>
      </c>
      <c r="N48">
        <v>9817.8806552621809</v>
      </c>
      <c r="O48">
        <v>5556.31214210496</v>
      </c>
      <c r="P48">
        <v>1282.5660524862999</v>
      </c>
      <c r="Q48">
        <v>349.60262732936201</v>
      </c>
      <c r="R48">
        <v>2201.9411104513802</v>
      </c>
      <c r="S48">
        <v>1935.90974939633</v>
      </c>
      <c r="T48">
        <v>0</v>
      </c>
      <c r="U48">
        <v>0</v>
      </c>
      <c r="V48">
        <v>1641.9155580664301</v>
      </c>
      <c r="W48">
        <v>6249.9507830985203</v>
      </c>
    </row>
    <row r="49" spans="1:23" x14ac:dyDescent="0.3">
      <c r="A49" t="s">
        <v>250</v>
      </c>
      <c r="B49" t="s">
        <v>34</v>
      </c>
      <c r="C49" t="s">
        <v>22</v>
      </c>
      <c r="D49" t="s">
        <v>262</v>
      </c>
      <c r="E49" t="s">
        <v>200</v>
      </c>
      <c r="F49">
        <v>2154.0708768323502</v>
      </c>
      <c r="G49">
        <v>499.366695685293</v>
      </c>
      <c r="H49">
        <v>281.79300401095003</v>
      </c>
      <c r="I49">
        <v>2822.5489636618499</v>
      </c>
      <c r="J49">
        <v>32314.0284295452</v>
      </c>
      <c r="K49">
        <v>5150.7243709837803</v>
      </c>
      <c r="L49">
        <v>66.335339681077301</v>
      </c>
      <c r="M49">
        <v>11619.9233893401</v>
      </c>
      <c r="N49">
        <v>9861.9915728332599</v>
      </c>
      <c r="O49">
        <v>6190.9850450842096</v>
      </c>
      <c r="P49">
        <v>1385.5820614312299</v>
      </c>
      <c r="Q49">
        <v>455.40526586529302</v>
      </c>
      <c r="R49">
        <v>2297.0994172850601</v>
      </c>
      <c r="S49">
        <v>1935.90974939633</v>
      </c>
      <c r="T49">
        <v>0</v>
      </c>
      <c r="U49">
        <v>0</v>
      </c>
      <c r="V49">
        <v>1698.98354521634</v>
      </c>
      <c r="W49">
        <v>5854.8243636916905</v>
      </c>
    </row>
    <row r="50" spans="1:23" x14ac:dyDescent="0.3">
      <c r="A50" t="s">
        <v>250</v>
      </c>
      <c r="B50" t="s">
        <v>34</v>
      </c>
      <c r="C50" t="s">
        <v>22</v>
      </c>
      <c r="D50" t="s">
        <v>263</v>
      </c>
      <c r="E50" t="s">
        <v>202</v>
      </c>
      <c r="F50">
        <v>2131.47780618961</v>
      </c>
      <c r="G50">
        <v>452.59765039437201</v>
      </c>
      <c r="H50">
        <v>305.44456191910302</v>
      </c>
      <c r="I50">
        <v>2937.1684801685701</v>
      </c>
      <c r="J50">
        <v>32102.538890269399</v>
      </c>
      <c r="K50">
        <v>5350.0218368778496</v>
      </c>
      <c r="L50">
        <v>47.009933490774003</v>
      </c>
      <c r="M50">
        <v>11728.681426565299</v>
      </c>
      <c r="N50">
        <v>9859.0073416709893</v>
      </c>
      <c r="O50">
        <v>6236.25628126432</v>
      </c>
      <c r="P50">
        <v>1386.5310201832899</v>
      </c>
      <c r="Q50">
        <v>465.14574080531997</v>
      </c>
      <c r="R50">
        <v>2281.4872532027498</v>
      </c>
      <c r="S50">
        <v>1659.41962302555</v>
      </c>
      <c r="T50">
        <v>0</v>
      </c>
      <c r="U50">
        <v>0</v>
      </c>
      <c r="V50">
        <v>1793.8033116970801</v>
      </c>
      <c r="W50">
        <v>5469.4629458090203</v>
      </c>
    </row>
    <row r="51" spans="1:23" x14ac:dyDescent="0.3">
      <c r="A51" t="s">
        <v>250</v>
      </c>
      <c r="B51" t="s">
        <v>34</v>
      </c>
      <c r="C51" t="s">
        <v>22</v>
      </c>
      <c r="D51" t="s">
        <v>263</v>
      </c>
      <c r="E51" t="s">
        <v>204</v>
      </c>
      <c r="F51">
        <v>2120.24191307816</v>
      </c>
      <c r="G51">
        <v>442.44034309920499</v>
      </c>
      <c r="H51">
        <v>229.0556658616</v>
      </c>
      <c r="I51">
        <v>2934.4077303009099</v>
      </c>
      <c r="J51">
        <v>32090.146493792399</v>
      </c>
      <c r="K51">
        <v>5222.0087739770697</v>
      </c>
      <c r="L51">
        <v>32.088349044261797</v>
      </c>
      <c r="M51">
        <v>11726.707338132301</v>
      </c>
      <c r="N51">
        <v>9757.8011414805205</v>
      </c>
      <c r="O51">
        <v>5317.3229687576504</v>
      </c>
      <c r="P51">
        <v>1282.15268600268</v>
      </c>
      <c r="Q51">
        <v>364.66384105369298</v>
      </c>
      <c r="R51">
        <v>2176.4252260813</v>
      </c>
      <c r="S51">
        <v>1659.41962302555</v>
      </c>
      <c r="T51">
        <v>0</v>
      </c>
      <c r="U51">
        <v>0</v>
      </c>
      <c r="V51">
        <v>1779.1996331436001</v>
      </c>
      <c r="W51">
        <v>5469.8216971158099</v>
      </c>
    </row>
    <row r="52" spans="1:23" x14ac:dyDescent="0.3">
      <c r="A52" t="s">
        <v>250</v>
      </c>
      <c r="B52" t="s">
        <v>34</v>
      </c>
      <c r="C52" t="s">
        <v>22</v>
      </c>
      <c r="D52" t="s">
        <v>263</v>
      </c>
      <c r="E52" t="s">
        <v>205</v>
      </c>
      <c r="F52">
        <v>2164.3788573239599</v>
      </c>
      <c r="G52">
        <v>486.33122621146902</v>
      </c>
      <c r="H52">
        <v>200.04758532684599</v>
      </c>
      <c r="I52">
        <v>2935.2170266922899</v>
      </c>
      <c r="J52">
        <v>32091.274979143302</v>
      </c>
      <c r="K52">
        <v>5341.1078822257195</v>
      </c>
      <c r="L52">
        <v>45.252580139656303</v>
      </c>
      <c r="M52">
        <v>11727.663019080001</v>
      </c>
      <c r="N52">
        <v>9819.8144659267691</v>
      </c>
      <c r="O52">
        <v>5545.2710939039298</v>
      </c>
      <c r="P52">
        <v>1263.4045273061599</v>
      </c>
      <c r="Q52">
        <v>338.00489072690903</v>
      </c>
      <c r="R52">
        <v>2167.7802105035598</v>
      </c>
      <c r="S52">
        <v>1659.41962302555</v>
      </c>
      <c r="T52">
        <v>0</v>
      </c>
      <c r="U52">
        <v>0</v>
      </c>
      <c r="V52">
        <v>1771.35920198495</v>
      </c>
      <c r="W52">
        <v>5884.1467454882404</v>
      </c>
    </row>
    <row r="53" spans="1:23" x14ac:dyDescent="0.3">
      <c r="A53" t="s">
        <v>250</v>
      </c>
      <c r="B53" t="s">
        <v>34</v>
      </c>
      <c r="C53" t="s">
        <v>22</v>
      </c>
      <c r="D53" t="s">
        <v>263</v>
      </c>
      <c r="E53" t="s">
        <v>207</v>
      </c>
      <c r="F53">
        <v>2166.93777073811</v>
      </c>
      <c r="G53">
        <v>487.89332126335501</v>
      </c>
      <c r="H53">
        <v>252.7276355111</v>
      </c>
      <c r="I53">
        <v>2938.2497810303398</v>
      </c>
      <c r="J53">
        <v>32098.1727813816</v>
      </c>
      <c r="K53">
        <v>5391.6801990609902</v>
      </c>
      <c r="L53">
        <v>61.012543716109001</v>
      </c>
      <c r="M53">
        <v>11728.164193209101</v>
      </c>
      <c r="N53">
        <v>9812.8684679141206</v>
      </c>
      <c r="O53">
        <v>5854.4909205030499</v>
      </c>
      <c r="P53">
        <v>1373.4790255759599</v>
      </c>
      <c r="Q53">
        <v>440.31516015314401</v>
      </c>
      <c r="R53">
        <v>2282.8507504919899</v>
      </c>
      <c r="S53">
        <v>1659.41962302555</v>
      </c>
      <c r="T53">
        <v>0</v>
      </c>
      <c r="U53">
        <v>0</v>
      </c>
      <c r="V53">
        <v>1419.91228411204</v>
      </c>
      <c r="W53">
        <v>5762.1309135874499</v>
      </c>
    </row>
    <row r="54" spans="1:23" x14ac:dyDescent="0.3">
      <c r="A54" t="s">
        <v>250</v>
      </c>
      <c r="B54" t="s">
        <v>34</v>
      </c>
      <c r="C54" t="s">
        <v>22</v>
      </c>
      <c r="D54" t="s">
        <v>264</v>
      </c>
      <c r="E54" t="s">
        <v>208</v>
      </c>
      <c r="F54">
        <v>2078.8696032283501</v>
      </c>
      <c r="G54">
        <v>431.31724119466298</v>
      </c>
      <c r="H54">
        <v>301.250197847452</v>
      </c>
      <c r="I54">
        <v>2808.6479353638501</v>
      </c>
      <c r="J54">
        <v>32209.873299334999</v>
      </c>
      <c r="K54">
        <v>4954.7034874704405</v>
      </c>
      <c r="L54">
        <v>47.794609559501502</v>
      </c>
      <c r="M54">
        <v>11478.453272602101</v>
      </c>
      <c r="N54">
        <v>9697.3404931738096</v>
      </c>
      <c r="O54">
        <v>5815.3289440278704</v>
      </c>
      <c r="P54">
        <v>1346.29469023004</v>
      </c>
      <c r="Q54">
        <v>453.49056368637599</v>
      </c>
      <c r="R54">
        <v>2155.8574646480502</v>
      </c>
      <c r="S54">
        <v>1384.2067808881</v>
      </c>
      <c r="T54">
        <v>0</v>
      </c>
      <c r="U54">
        <v>0</v>
      </c>
      <c r="V54">
        <v>1626.30018347297</v>
      </c>
      <c r="W54">
        <v>5126.95316872068</v>
      </c>
    </row>
    <row r="55" spans="1:23" x14ac:dyDescent="0.3">
      <c r="A55" t="s">
        <v>250</v>
      </c>
      <c r="B55" t="s">
        <v>34</v>
      </c>
      <c r="C55" t="s">
        <v>22</v>
      </c>
      <c r="D55" t="s">
        <v>264</v>
      </c>
      <c r="E55" t="s">
        <v>209</v>
      </c>
      <c r="F55">
        <v>2126.0087033630898</v>
      </c>
      <c r="G55">
        <v>478.77116094949599</v>
      </c>
      <c r="H55">
        <v>215.61181149743899</v>
      </c>
      <c r="I55">
        <v>2808.41320108318</v>
      </c>
      <c r="J55">
        <v>32200.8513337738</v>
      </c>
      <c r="K55">
        <v>5059.0790654297798</v>
      </c>
      <c r="L55">
        <v>32.049420325445297</v>
      </c>
      <c r="M55">
        <v>11477.7042910174</v>
      </c>
      <c r="N55">
        <v>9695.9647084805292</v>
      </c>
      <c r="O55">
        <v>5442.0308677846297</v>
      </c>
      <c r="P55">
        <v>1276.57872926651</v>
      </c>
      <c r="Q55">
        <v>365.74529301496301</v>
      </c>
      <c r="R55">
        <v>2111.6563391316599</v>
      </c>
      <c r="S55">
        <v>1384.2067808881</v>
      </c>
      <c r="T55">
        <v>0</v>
      </c>
      <c r="U55">
        <v>0</v>
      </c>
      <c r="V55">
        <v>1655.5956547328101</v>
      </c>
      <c r="W55">
        <v>5924.5591808975696</v>
      </c>
    </row>
    <row r="56" spans="1:23" x14ac:dyDescent="0.3">
      <c r="A56" t="s">
        <v>250</v>
      </c>
      <c r="B56" t="s">
        <v>34</v>
      </c>
      <c r="C56" t="s">
        <v>22</v>
      </c>
      <c r="D56" t="s">
        <v>264</v>
      </c>
      <c r="E56" t="s">
        <v>212</v>
      </c>
      <c r="F56">
        <v>2132.91568014634</v>
      </c>
      <c r="G56">
        <v>485.99966010413698</v>
      </c>
      <c r="H56">
        <v>203.00572654399701</v>
      </c>
      <c r="I56">
        <v>2807.3546759854898</v>
      </c>
      <c r="J56">
        <v>32199.386575898501</v>
      </c>
      <c r="K56">
        <v>5026.8605940562602</v>
      </c>
      <c r="L56">
        <v>40.710254879492403</v>
      </c>
      <c r="M56">
        <v>11477.931365587299</v>
      </c>
      <c r="N56">
        <v>9723.8448014392507</v>
      </c>
      <c r="O56">
        <v>5482.7540948128299</v>
      </c>
      <c r="P56">
        <v>1234.1317799795099</v>
      </c>
      <c r="Q56">
        <v>329.02921255718599</v>
      </c>
      <c r="R56">
        <v>2063.5180256703502</v>
      </c>
      <c r="S56">
        <v>1384.2067808881</v>
      </c>
      <c r="T56">
        <v>0</v>
      </c>
      <c r="U56">
        <v>0</v>
      </c>
      <c r="V56">
        <v>1940.3825490223901</v>
      </c>
      <c r="W56">
        <v>5909.98754039298</v>
      </c>
    </row>
    <row r="57" spans="1:23" x14ac:dyDescent="0.3">
      <c r="A57" t="s">
        <v>250</v>
      </c>
      <c r="B57" t="s">
        <v>34</v>
      </c>
      <c r="C57" t="s">
        <v>22</v>
      </c>
      <c r="D57" t="s">
        <v>264</v>
      </c>
      <c r="E57" t="s">
        <v>214</v>
      </c>
      <c r="F57">
        <v>2117.0369963521898</v>
      </c>
      <c r="G57">
        <v>469.249779403373</v>
      </c>
      <c r="H57">
        <v>293.94418075531797</v>
      </c>
      <c r="I57">
        <v>2809.6290260014798</v>
      </c>
      <c r="J57">
        <v>32208.975652769299</v>
      </c>
      <c r="K57">
        <v>5065.3005849432402</v>
      </c>
      <c r="L57">
        <v>58.547261228926097</v>
      </c>
      <c r="M57">
        <v>11479.032585774299</v>
      </c>
      <c r="N57">
        <v>9729.85334071129</v>
      </c>
      <c r="O57">
        <v>5885.5916885645602</v>
      </c>
      <c r="P57">
        <v>1332.82880853903</v>
      </c>
      <c r="Q57">
        <v>429.31617401708701</v>
      </c>
      <c r="R57">
        <v>2155.8934747499902</v>
      </c>
      <c r="S57">
        <v>1384.2067808881</v>
      </c>
      <c r="T57">
        <v>0</v>
      </c>
      <c r="U57">
        <v>0</v>
      </c>
      <c r="V57">
        <v>1939.6669106885199</v>
      </c>
      <c r="W57">
        <v>5567.6405223963302</v>
      </c>
    </row>
    <row r="58" spans="1:23" x14ac:dyDescent="0.3">
      <c r="A58" t="s">
        <v>250</v>
      </c>
      <c r="B58" t="s">
        <v>34</v>
      </c>
      <c r="C58" t="s">
        <v>22</v>
      </c>
      <c r="D58" t="s">
        <v>265</v>
      </c>
      <c r="E58" t="s">
        <v>215</v>
      </c>
      <c r="F58">
        <v>2059.6585378683799</v>
      </c>
      <c r="G58">
        <v>413.38859068574999</v>
      </c>
      <c r="H58">
        <v>270.611851619476</v>
      </c>
      <c r="I58">
        <v>2805.7861261355902</v>
      </c>
      <c r="J58">
        <v>32192.934897553499</v>
      </c>
      <c r="K58">
        <v>4830.3095924720301</v>
      </c>
      <c r="L58">
        <v>38.483082306939501</v>
      </c>
      <c r="M58">
        <v>11477.2776657584</v>
      </c>
      <c r="N58">
        <v>9602.0954431608006</v>
      </c>
      <c r="O58">
        <v>5080.9944068266896</v>
      </c>
      <c r="P58">
        <v>1268.3345916810999</v>
      </c>
      <c r="Q58">
        <v>386.67308683450301</v>
      </c>
      <c r="R58">
        <v>2067.1578592452101</v>
      </c>
      <c r="S58">
        <v>1384.2067808881</v>
      </c>
      <c r="T58">
        <v>0</v>
      </c>
      <c r="U58">
        <v>0</v>
      </c>
      <c r="V58">
        <v>1781.60991135056</v>
      </c>
      <c r="W58">
        <v>4842.1619648936103</v>
      </c>
    </row>
    <row r="59" spans="1:23" x14ac:dyDescent="0.3">
      <c r="A59" t="s">
        <v>250</v>
      </c>
      <c r="B59" t="s">
        <v>34</v>
      </c>
      <c r="C59" t="s">
        <v>22</v>
      </c>
      <c r="D59" t="s">
        <v>265</v>
      </c>
      <c r="E59" t="s">
        <v>216</v>
      </c>
      <c r="F59">
        <v>2052.9989713519599</v>
      </c>
      <c r="G59">
        <v>408.05994202024499</v>
      </c>
      <c r="H59">
        <v>225.65194247744401</v>
      </c>
      <c r="I59">
        <v>2801.7566464219799</v>
      </c>
      <c r="J59">
        <v>32183.5382644534</v>
      </c>
      <c r="K59">
        <v>4737.4739971095196</v>
      </c>
      <c r="L59">
        <v>25.2470235276087</v>
      </c>
      <c r="M59">
        <v>11476.1837669002</v>
      </c>
      <c r="N59">
        <v>9602.2778648520798</v>
      </c>
      <c r="O59">
        <v>4845.1480175710103</v>
      </c>
      <c r="P59">
        <v>1195.4829414635501</v>
      </c>
      <c r="Q59">
        <v>318.30349341994702</v>
      </c>
      <c r="R59">
        <v>1991.93236043866</v>
      </c>
      <c r="S59">
        <v>1384.2067808881</v>
      </c>
      <c r="T59">
        <v>0</v>
      </c>
      <c r="U59">
        <v>0</v>
      </c>
      <c r="V59">
        <v>2098.7094259383898</v>
      </c>
      <c r="W59">
        <v>4924.5712417296099</v>
      </c>
    </row>
    <row r="60" spans="1:23" x14ac:dyDescent="0.3">
      <c r="A60" t="s">
        <v>250</v>
      </c>
      <c r="B60" t="s">
        <v>34</v>
      </c>
      <c r="C60" t="s">
        <v>22</v>
      </c>
      <c r="D60" t="s">
        <v>265</v>
      </c>
      <c r="E60" t="s">
        <v>217</v>
      </c>
      <c r="F60">
        <v>2067.22429344393</v>
      </c>
      <c r="G60">
        <v>422.54692415143501</v>
      </c>
      <c r="H60">
        <v>203.94650802435399</v>
      </c>
      <c r="I60">
        <v>2801.0461164593198</v>
      </c>
      <c r="J60">
        <v>32180.917921627599</v>
      </c>
      <c r="K60">
        <v>4745.06356793943</v>
      </c>
      <c r="L60">
        <v>32.185995210614102</v>
      </c>
      <c r="M60">
        <v>11476.190298704099</v>
      </c>
      <c r="N60">
        <v>9612.9259763220798</v>
      </c>
      <c r="O60">
        <v>4822.3132803937497</v>
      </c>
      <c r="P60">
        <v>1171.3122314139</v>
      </c>
      <c r="Q60">
        <v>294.94681746927199</v>
      </c>
      <c r="R60">
        <v>1967.5692875499401</v>
      </c>
      <c r="S60">
        <v>1384.2067808881</v>
      </c>
      <c r="T60">
        <v>0</v>
      </c>
      <c r="U60">
        <v>0</v>
      </c>
      <c r="V60">
        <v>2152.8224404697298</v>
      </c>
      <c r="W60">
        <v>4998.24492078194</v>
      </c>
    </row>
    <row r="61" spans="1:23" x14ac:dyDescent="0.3">
      <c r="A61" t="s">
        <v>250</v>
      </c>
      <c r="B61" t="s">
        <v>34</v>
      </c>
      <c r="C61" t="s">
        <v>22</v>
      </c>
      <c r="D61" t="s">
        <v>265</v>
      </c>
      <c r="E61" t="s">
        <v>226</v>
      </c>
      <c r="F61">
        <v>2078.63025817177</v>
      </c>
      <c r="G61">
        <v>432.45646815347999</v>
      </c>
      <c r="H61">
        <v>260.47641661198401</v>
      </c>
      <c r="I61">
        <v>2805.5633026196501</v>
      </c>
      <c r="J61">
        <v>32191.609578531501</v>
      </c>
      <c r="K61">
        <v>4861.1326101895702</v>
      </c>
      <c r="L61">
        <v>46.568330576610101</v>
      </c>
      <c r="M61">
        <v>11477.6266945387</v>
      </c>
      <c r="N61">
        <v>9629.2541995893898</v>
      </c>
      <c r="O61">
        <v>5162.4413087944404</v>
      </c>
      <c r="P61">
        <v>1251.7312025751</v>
      </c>
      <c r="Q61">
        <v>367.78718615122602</v>
      </c>
      <c r="R61">
        <v>2053.8454676175502</v>
      </c>
      <c r="S61">
        <v>1384.2067808881</v>
      </c>
      <c r="T61">
        <v>0</v>
      </c>
      <c r="U61">
        <v>0</v>
      </c>
      <c r="V61">
        <v>1961.5056280047399</v>
      </c>
      <c r="W61">
        <v>5013.6191079086102</v>
      </c>
    </row>
    <row r="62" spans="1:23" x14ac:dyDescent="0.3">
      <c r="A62" t="s">
        <v>250</v>
      </c>
      <c r="B62" t="s">
        <v>34</v>
      </c>
      <c r="C62" t="s">
        <v>22</v>
      </c>
      <c r="D62" t="s">
        <v>266</v>
      </c>
      <c r="E62" t="s">
        <v>227</v>
      </c>
      <c r="F62">
        <v>2055.8066089712902</v>
      </c>
      <c r="G62">
        <v>409.59173782102198</v>
      </c>
      <c r="H62">
        <v>282.31791717672201</v>
      </c>
      <c r="I62">
        <v>2805.4476551931698</v>
      </c>
      <c r="J62">
        <v>32194.171282102699</v>
      </c>
      <c r="K62">
        <v>4806.0208731590801</v>
      </c>
      <c r="L62">
        <v>38.338752494814898</v>
      </c>
      <c r="M62">
        <v>11477.529756632601</v>
      </c>
      <c r="N62">
        <v>9625.3011925829305</v>
      </c>
      <c r="O62">
        <v>5216.28664100272</v>
      </c>
      <c r="P62">
        <v>1264.41808720174</v>
      </c>
      <c r="Q62">
        <v>385.66769539495101</v>
      </c>
      <c r="R62">
        <v>2059.7917799614502</v>
      </c>
      <c r="S62">
        <v>1384.2067808881</v>
      </c>
      <c r="T62">
        <v>0</v>
      </c>
      <c r="U62">
        <v>0</v>
      </c>
      <c r="V62">
        <v>1943.9754220769601</v>
      </c>
      <c r="W62">
        <v>4789.70372057861</v>
      </c>
    </row>
    <row r="63" spans="1:23" x14ac:dyDescent="0.3">
      <c r="A63" t="s">
        <v>267</v>
      </c>
      <c r="B63" t="s">
        <v>1</v>
      </c>
      <c r="C63" t="s">
        <v>23</v>
      </c>
      <c r="D63" t="s">
        <v>251</v>
      </c>
      <c r="E63" t="s">
        <v>51</v>
      </c>
      <c r="F63">
        <v>186.69951978846501</v>
      </c>
      <c r="G63">
        <v>184.84629319434401</v>
      </c>
      <c r="H63">
        <v>0.31401107024917901</v>
      </c>
      <c r="I63">
        <v>5.9696900835169497</v>
      </c>
      <c r="J63">
        <v>15.603966091189401</v>
      </c>
      <c r="K63">
        <v>1035.7663638921699</v>
      </c>
      <c r="L63">
        <v>546.90852658134497</v>
      </c>
      <c r="M63">
        <v>2.5318140575245498</v>
      </c>
      <c r="N63">
        <v>24.533918974727801</v>
      </c>
      <c r="O63">
        <v>129.149447575588</v>
      </c>
      <c r="P63">
        <v>694.75896634706805</v>
      </c>
      <c r="Q63">
        <v>553.73272698630899</v>
      </c>
      <c r="R63">
        <v>881.58464999227499</v>
      </c>
      <c r="S63">
        <v>92.169692645989997</v>
      </c>
      <c r="T63">
        <v>0</v>
      </c>
      <c r="U63">
        <v>0</v>
      </c>
      <c r="V63">
        <v>4.15362091391835</v>
      </c>
      <c r="W63">
        <v>366.10067538244999</v>
      </c>
    </row>
    <row r="64" spans="1:23" x14ac:dyDescent="0.3">
      <c r="A64" t="s">
        <v>267</v>
      </c>
      <c r="B64" t="s">
        <v>1</v>
      </c>
      <c r="C64" t="s">
        <v>23</v>
      </c>
      <c r="D64" t="s">
        <v>251</v>
      </c>
      <c r="E64" t="s">
        <v>52</v>
      </c>
      <c r="F64">
        <v>201.06334616286799</v>
      </c>
      <c r="G64">
        <v>199.02127378703901</v>
      </c>
      <c r="H64">
        <v>1.09982736541767</v>
      </c>
      <c r="I64">
        <v>6.6576689084744798</v>
      </c>
      <c r="J64">
        <v>15.8372301302711</v>
      </c>
      <c r="K64">
        <v>1087.2125660813199</v>
      </c>
      <c r="L64">
        <v>547.69296566691196</v>
      </c>
      <c r="M64">
        <v>2.5994421701806498</v>
      </c>
      <c r="N64">
        <v>25.999903306193598</v>
      </c>
      <c r="O64">
        <v>135.75979844581701</v>
      </c>
      <c r="P64">
        <v>695.04286844331205</v>
      </c>
      <c r="Q64">
        <v>555.02379595191496</v>
      </c>
      <c r="R64">
        <v>881.06746393089395</v>
      </c>
      <c r="S64">
        <v>92.169692645989997</v>
      </c>
      <c r="T64">
        <v>0</v>
      </c>
      <c r="U64">
        <v>0</v>
      </c>
      <c r="V64">
        <v>14.5480256796554</v>
      </c>
      <c r="W64">
        <v>404.963865209868</v>
      </c>
    </row>
    <row r="65" spans="1:23" x14ac:dyDescent="0.3">
      <c r="A65" t="s">
        <v>267</v>
      </c>
      <c r="B65" t="s">
        <v>1</v>
      </c>
      <c r="C65" t="s">
        <v>23</v>
      </c>
      <c r="D65" t="s">
        <v>251</v>
      </c>
      <c r="E65" t="s">
        <v>53</v>
      </c>
      <c r="F65">
        <v>196.373266449384</v>
      </c>
      <c r="G65">
        <v>194.39771888785</v>
      </c>
      <c r="H65">
        <v>1.1311580787795901</v>
      </c>
      <c r="I65">
        <v>6.4113554557836601</v>
      </c>
      <c r="J65">
        <v>15.7925247969652</v>
      </c>
      <c r="K65">
        <v>1086.7857388637999</v>
      </c>
      <c r="L65">
        <v>552.27948276875702</v>
      </c>
      <c r="M65">
        <v>2.6301083854352698</v>
      </c>
      <c r="N65">
        <v>25.728576872771999</v>
      </c>
      <c r="O65">
        <v>135.07719104898101</v>
      </c>
      <c r="P65">
        <v>695.80851306646696</v>
      </c>
      <c r="Q65">
        <v>554.82438875907098</v>
      </c>
      <c r="R65">
        <v>882.57649477956897</v>
      </c>
      <c r="S65">
        <v>92.169692645989997</v>
      </c>
      <c r="T65">
        <v>0</v>
      </c>
      <c r="U65">
        <v>0</v>
      </c>
      <c r="V65">
        <v>14.962458246315901</v>
      </c>
      <c r="W65">
        <v>388.81501550463503</v>
      </c>
    </row>
    <row r="66" spans="1:23" x14ac:dyDescent="0.3">
      <c r="A66" t="s">
        <v>267</v>
      </c>
      <c r="B66" t="s">
        <v>1</v>
      </c>
      <c r="C66" t="s">
        <v>23</v>
      </c>
      <c r="D66" t="s">
        <v>251</v>
      </c>
      <c r="E66" t="s">
        <v>54</v>
      </c>
      <c r="F66">
        <v>195.372190128716</v>
      </c>
      <c r="G66">
        <v>193.56178647820801</v>
      </c>
      <c r="H66">
        <v>1.17559212734124</v>
      </c>
      <c r="I66">
        <v>5.7970284933423599</v>
      </c>
      <c r="J66">
        <v>15.7086938691459</v>
      </c>
      <c r="K66">
        <v>1050.5565852315799</v>
      </c>
      <c r="L66">
        <v>552.22809821987903</v>
      </c>
      <c r="M66">
        <v>2.69571558000075</v>
      </c>
      <c r="N66">
        <v>26.500957106671599</v>
      </c>
      <c r="O66">
        <v>139.675272796092</v>
      </c>
      <c r="P66">
        <v>696.97410226790601</v>
      </c>
      <c r="Q66">
        <v>554.77206138658096</v>
      </c>
      <c r="R66">
        <v>884.88475764040402</v>
      </c>
      <c r="S66">
        <v>92.169692645989997</v>
      </c>
      <c r="T66">
        <v>0</v>
      </c>
      <c r="U66">
        <v>0</v>
      </c>
      <c r="V66">
        <v>15.5501996999862</v>
      </c>
      <c r="W66">
        <v>397.31350947299899</v>
      </c>
    </row>
    <row r="67" spans="1:23" x14ac:dyDescent="0.3">
      <c r="A67" t="s">
        <v>267</v>
      </c>
      <c r="B67" t="s">
        <v>1</v>
      </c>
      <c r="C67" t="s">
        <v>23</v>
      </c>
      <c r="D67" t="s">
        <v>252</v>
      </c>
      <c r="E67" t="s">
        <v>55</v>
      </c>
      <c r="F67">
        <v>145.81955178739901</v>
      </c>
      <c r="G67">
        <v>144.25708684939499</v>
      </c>
      <c r="H67">
        <v>1.0840910510430199</v>
      </c>
      <c r="I67">
        <v>4.9525329116400201</v>
      </c>
      <c r="J67">
        <v>13.537533632742001</v>
      </c>
      <c r="K67">
        <v>761.92739461452095</v>
      </c>
      <c r="L67">
        <v>366.98015270600598</v>
      </c>
      <c r="M67">
        <v>1.7125162341820701</v>
      </c>
      <c r="N67">
        <v>21.030321236097301</v>
      </c>
      <c r="O67">
        <v>110.870995696794</v>
      </c>
      <c r="P67">
        <v>440.27322689738099</v>
      </c>
      <c r="Q67">
        <v>346.49220835585101</v>
      </c>
      <c r="R67">
        <v>559.27651165729799</v>
      </c>
      <c r="S67">
        <v>87.246045823507202</v>
      </c>
      <c r="T67">
        <v>0</v>
      </c>
      <c r="U67">
        <v>0</v>
      </c>
      <c r="V67">
        <v>14.3398704897435</v>
      </c>
      <c r="W67">
        <v>371.85197882679398</v>
      </c>
    </row>
    <row r="68" spans="1:23" x14ac:dyDescent="0.3">
      <c r="A68" t="s">
        <v>267</v>
      </c>
      <c r="B68" t="s">
        <v>1</v>
      </c>
      <c r="C68" t="s">
        <v>23</v>
      </c>
      <c r="D68" t="s">
        <v>252</v>
      </c>
      <c r="E68" t="s">
        <v>56</v>
      </c>
      <c r="F68">
        <v>140.426515395037</v>
      </c>
      <c r="G68">
        <v>139.03670644793399</v>
      </c>
      <c r="H68">
        <v>1.30892750299592</v>
      </c>
      <c r="I68">
        <v>4.3080439963199604</v>
      </c>
      <c r="J68">
        <v>13.470875477695801</v>
      </c>
      <c r="K68">
        <v>768.38599528202496</v>
      </c>
      <c r="L68">
        <v>374.42338141207699</v>
      </c>
      <c r="M68">
        <v>1.8309424552539</v>
      </c>
      <c r="N68">
        <v>23.372518861107</v>
      </c>
      <c r="O68">
        <v>124.27577840958</v>
      </c>
      <c r="P68">
        <v>444.14710280007603</v>
      </c>
      <c r="Q68">
        <v>347.44794165764898</v>
      </c>
      <c r="R68">
        <v>565.66436050643995</v>
      </c>
      <c r="S68">
        <v>87.246045823507202</v>
      </c>
      <c r="T68">
        <v>0</v>
      </c>
      <c r="U68">
        <v>0</v>
      </c>
      <c r="V68">
        <v>17.313912650590101</v>
      </c>
      <c r="W68">
        <v>400.85885455804402</v>
      </c>
    </row>
    <row r="69" spans="1:23" x14ac:dyDescent="0.3">
      <c r="A69" t="s">
        <v>267</v>
      </c>
      <c r="B69" t="s">
        <v>1</v>
      </c>
      <c r="C69" t="s">
        <v>23</v>
      </c>
      <c r="D69" t="s">
        <v>252</v>
      </c>
      <c r="E69" t="s">
        <v>57</v>
      </c>
      <c r="F69">
        <v>143.701444591929</v>
      </c>
      <c r="G69">
        <v>142.324982041852</v>
      </c>
      <c r="H69">
        <v>1.2167838305668099</v>
      </c>
      <c r="I69">
        <v>4.2522439404670296</v>
      </c>
      <c r="J69">
        <v>13.522326112560901</v>
      </c>
      <c r="K69">
        <v>775.77152190295806</v>
      </c>
      <c r="L69">
        <v>377.26149351808198</v>
      </c>
      <c r="M69">
        <v>1.9128533044934</v>
      </c>
      <c r="N69">
        <v>23.656447134893799</v>
      </c>
      <c r="O69">
        <v>126.395518634119</v>
      </c>
      <c r="P69">
        <v>444.80075715977603</v>
      </c>
      <c r="Q69">
        <v>347.63318711391503</v>
      </c>
      <c r="R69">
        <v>566.699326250426</v>
      </c>
      <c r="S69">
        <v>87.246045823507202</v>
      </c>
      <c r="T69">
        <v>0</v>
      </c>
      <c r="U69">
        <v>0</v>
      </c>
      <c r="V69">
        <v>16.0950851645628</v>
      </c>
      <c r="W69">
        <v>399.90391455519602</v>
      </c>
    </row>
    <row r="70" spans="1:23" x14ac:dyDescent="0.3">
      <c r="A70" t="s">
        <v>267</v>
      </c>
      <c r="B70" t="s">
        <v>1</v>
      </c>
      <c r="C70" t="s">
        <v>23</v>
      </c>
      <c r="D70" t="s">
        <v>252</v>
      </c>
      <c r="E70" t="s">
        <v>58</v>
      </c>
      <c r="F70">
        <v>213.342939450822</v>
      </c>
      <c r="G70">
        <v>211.324409267611</v>
      </c>
      <c r="H70">
        <v>1.20362597983051</v>
      </c>
      <c r="I70">
        <v>6.5103221898809904</v>
      </c>
      <c r="J70">
        <v>15.0822152924985</v>
      </c>
      <c r="K70">
        <v>1223.2512402462501</v>
      </c>
      <c r="L70">
        <v>458.052818938916</v>
      </c>
      <c r="M70">
        <v>3.1409801000170798</v>
      </c>
      <c r="N70">
        <v>28.448374397645999</v>
      </c>
      <c r="O70">
        <v>154.77356709712399</v>
      </c>
      <c r="P70">
        <v>457.39410969677499</v>
      </c>
      <c r="Q70">
        <v>354.447368074959</v>
      </c>
      <c r="R70">
        <v>583.25034937464102</v>
      </c>
      <c r="S70">
        <v>87.246045823507202</v>
      </c>
      <c r="T70">
        <v>0</v>
      </c>
      <c r="U70">
        <v>0</v>
      </c>
      <c r="V70">
        <v>15.921030482857899</v>
      </c>
      <c r="W70">
        <v>407.61073507156999</v>
      </c>
    </row>
    <row r="71" spans="1:23" x14ac:dyDescent="0.3">
      <c r="A71" t="s">
        <v>267</v>
      </c>
      <c r="B71" t="s">
        <v>1</v>
      </c>
      <c r="C71" t="s">
        <v>23</v>
      </c>
      <c r="D71" t="s">
        <v>253</v>
      </c>
      <c r="E71" t="s">
        <v>59</v>
      </c>
      <c r="F71">
        <v>228.54448065860001</v>
      </c>
      <c r="G71">
        <v>226.52644043917101</v>
      </c>
      <c r="H71">
        <v>1.26530939423304</v>
      </c>
      <c r="I71">
        <v>6.3151860864343901</v>
      </c>
      <c r="J71">
        <v>15.598527678053699</v>
      </c>
      <c r="K71">
        <v>1196.7640631803899</v>
      </c>
      <c r="L71">
        <v>619.64244241070196</v>
      </c>
      <c r="M71">
        <v>3.2050645700374498</v>
      </c>
      <c r="N71">
        <v>27.502589304807898</v>
      </c>
      <c r="O71">
        <v>154.10020193045099</v>
      </c>
      <c r="P71">
        <v>436.01952575761499</v>
      </c>
      <c r="Q71">
        <v>336.696943856578</v>
      </c>
      <c r="R71">
        <v>559.76012656733405</v>
      </c>
      <c r="S71">
        <v>81.762124281145802</v>
      </c>
      <c r="T71">
        <v>0</v>
      </c>
      <c r="U71">
        <v>0</v>
      </c>
      <c r="V71">
        <v>15.758812644199599</v>
      </c>
      <c r="W71">
        <v>406.30865348690901</v>
      </c>
    </row>
    <row r="72" spans="1:23" x14ac:dyDescent="0.3">
      <c r="A72" t="s">
        <v>267</v>
      </c>
      <c r="B72" t="s">
        <v>1</v>
      </c>
      <c r="C72" t="s">
        <v>23</v>
      </c>
      <c r="D72" t="s">
        <v>253</v>
      </c>
      <c r="E72" t="s">
        <v>60</v>
      </c>
      <c r="F72">
        <v>211.226781225325</v>
      </c>
      <c r="G72">
        <v>209.28225450801</v>
      </c>
      <c r="H72">
        <v>1.30477559522054</v>
      </c>
      <c r="I72">
        <v>6.0656673503997496</v>
      </c>
      <c r="J72">
        <v>15.33456206858</v>
      </c>
      <c r="K72">
        <v>1165.26476091572</v>
      </c>
      <c r="L72">
        <v>611.51500795925699</v>
      </c>
      <c r="M72">
        <v>2.9627024574879899</v>
      </c>
      <c r="N72">
        <v>28.0812313715249</v>
      </c>
      <c r="O72">
        <v>156.26923678486</v>
      </c>
      <c r="P72">
        <v>436.104877025012</v>
      </c>
      <c r="Q72">
        <v>336.62916765175999</v>
      </c>
      <c r="R72">
        <v>560.06557765907201</v>
      </c>
      <c r="S72">
        <v>81.762124281145802</v>
      </c>
      <c r="T72">
        <v>0</v>
      </c>
      <c r="U72">
        <v>0</v>
      </c>
      <c r="V72">
        <v>16.863408612892201</v>
      </c>
      <c r="W72">
        <v>432.78293212405202</v>
      </c>
    </row>
    <row r="73" spans="1:23" x14ac:dyDescent="0.3">
      <c r="A73" t="s">
        <v>267</v>
      </c>
      <c r="B73" t="s">
        <v>1</v>
      </c>
      <c r="C73" t="s">
        <v>23</v>
      </c>
      <c r="D73" t="s">
        <v>253</v>
      </c>
      <c r="E73" t="s">
        <v>61</v>
      </c>
      <c r="F73">
        <v>205.67964265147</v>
      </c>
      <c r="G73">
        <v>203.66635453637801</v>
      </c>
      <c r="H73">
        <v>1.33297693499362</v>
      </c>
      <c r="I73">
        <v>6.3315970622575</v>
      </c>
      <c r="J73">
        <v>15.273491501954201</v>
      </c>
      <c r="K73">
        <v>1168.5642507979001</v>
      </c>
      <c r="L73">
        <v>607.82655803900695</v>
      </c>
      <c r="M73">
        <v>2.8191254817819398</v>
      </c>
      <c r="N73">
        <v>27.651128028613702</v>
      </c>
      <c r="O73">
        <v>152.93154917295701</v>
      </c>
      <c r="P73">
        <v>435.06078434640898</v>
      </c>
      <c r="Q73">
        <v>336.49259021775799</v>
      </c>
      <c r="R73">
        <v>558.23861669312305</v>
      </c>
      <c r="S73">
        <v>81.762124281145802</v>
      </c>
      <c r="T73">
        <v>0</v>
      </c>
      <c r="U73">
        <v>0</v>
      </c>
      <c r="V73">
        <v>17.410239922419699</v>
      </c>
      <c r="W73">
        <v>435.70223960614902</v>
      </c>
    </row>
    <row r="74" spans="1:23" x14ac:dyDescent="0.3">
      <c r="A74" t="s">
        <v>267</v>
      </c>
      <c r="B74" t="s">
        <v>1</v>
      </c>
      <c r="C74" t="s">
        <v>23</v>
      </c>
      <c r="D74" t="s">
        <v>253</v>
      </c>
      <c r="E74" t="s">
        <v>62</v>
      </c>
      <c r="F74">
        <v>234.97223475500499</v>
      </c>
      <c r="G74">
        <v>232.80562807192001</v>
      </c>
      <c r="H74">
        <v>1.47113740500624</v>
      </c>
      <c r="I74">
        <v>6.8592191955600503</v>
      </c>
      <c r="J74">
        <v>15.7555880257966</v>
      </c>
      <c r="K74">
        <v>1267.1281523738801</v>
      </c>
      <c r="L74">
        <v>626.15500277080105</v>
      </c>
      <c r="M74">
        <v>3.2294988553009101</v>
      </c>
      <c r="N74">
        <v>29.7810383244144</v>
      </c>
      <c r="O74">
        <v>165.10535989015199</v>
      </c>
      <c r="P74">
        <v>438.08096996863401</v>
      </c>
      <c r="Q74">
        <v>338.48862831093101</v>
      </c>
      <c r="R74">
        <v>562.04565916544402</v>
      </c>
      <c r="S74">
        <v>81.762124281145802</v>
      </c>
      <c r="T74">
        <v>0</v>
      </c>
      <c r="U74">
        <v>0</v>
      </c>
      <c r="V74">
        <v>18.607080066191799</v>
      </c>
      <c r="W74">
        <v>461.28656925173499</v>
      </c>
    </row>
    <row r="75" spans="1:23" x14ac:dyDescent="0.3">
      <c r="A75" t="s">
        <v>267</v>
      </c>
      <c r="B75" t="s">
        <v>1</v>
      </c>
      <c r="C75" t="s">
        <v>23</v>
      </c>
      <c r="D75" t="s">
        <v>254</v>
      </c>
      <c r="E75" t="s">
        <v>63</v>
      </c>
      <c r="F75">
        <v>244.95006595256001</v>
      </c>
      <c r="G75">
        <v>242.69554757954899</v>
      </c>
      <c r="H75">
        <v>1.52039883806198</v>
      </c>
      <c r="I75">
        <v>7.2167826599586302</v>
      </c>
      <c r="J75">
        <v>15.407643454748399</v>
      </c>
      <c r="K75">
        <v>1345.8016443291201</v>
      </c>
      <c r="L75">
        <v>610.02227388564802</v>
      </c>
      <c r="M75">
        <v>3.4622278195276901</v>
      </c>
      <c r="N75">
        <v>30.334876641684399</v>
      </c>
      <c r="O75">
        <v>173.62135374453001</v>
      </c>
      <c r="P75">
        <v>548.28896233969203</v>
      </c>
      <c r="Q75">
        <v>450.24126330848702</v>
      </c>
      <c r="R75">
        <v>669.39441287311195</v>
      </c>
      <c r="S75">
        <v>81.207252745406393</v>
      </c>
      <c r="T75">
        <v>0</v>
      </c>
      <c r="U75">
        <v>0</v>
      </c>
      <c r="V75">
        <v>20.111154013070198</v>
      </c>
      <c r="W75">
        <v>440.04042111406102</v>
      </c>
    </row>
    <row r="76" spans="1:23" x14ac:dyDescent="0.3">
      <c r="A76" t="s">
        <v>267</v>
      </c>
      <c r="B76" t="s">
        <v>1</v>
      </c>
      <c r="C76" t="s">
        <v>23</v>
      </c>
      <c r="D76" t="s">
        <v>254</v>
      </c>
      <c r="E76" t="s">
        <v>64</v>
      </c>
      <c r="F76">
        <v>205.52809566985599</v>
      </c>
      <c r="G76">
        <v>203.57733647824901</v>
      </c>
      <c r="H76">
        <v>1.7157849763373201</v>
      </c>
      <c r="I76">
        <v>6.1607524569320598</v>
      </c>
      <c r="J76">
        <v>14.5536728261037</v>
      </c>
      <c r="K76">
        <v>1122.8691574786201</v>
      </c>
      <c r="L76">
        <v>565.04227561494395</v>
      </c>
      <c r="M76">
        <v>2.74092934296183</v>
      </c>
      <c r="N76">
        <v>29.127892360278398</v>
      </c>
      <c r="O76">
        <v>165.48573002270601</v>
      </c>
      <c r="P76">
        <v>542.55105503520201</v>
      </c>
      <c r="Q76">
        <v>447.42368949937702</v>
      </c>
      <c r="R76">
        <v>661.74665709781596</v>
      </c>
      <c r="S76">
        <v>81.207252745406393</v>
      </c>
      <c r="T76">
        <v>0</v>
      </c>
      <c r="U76">
        <v>0</v>
      </c>
      <c r="V76">
        <v>22.695648782831199</v>
      </c>
      <c r="W76">
        <v>472.461471233569</v>
      </c>
    </row>
    <row r="77" spans="1:23" x14ac:dyDescent="0.3">
      <c r="A77" t="s">
        <v>267</v>
      </c>
      <c r="B77" t="s">
        <v>1</v>
      </c>
      <c r="C77" t="s">
        <v>23</v>
      </c>
      <c r="D77" t="s">
        <v>254</v>
      </c>
      <c r="E77" t="s">
        <v>65</v>
      </c>
      <c r="F77">
        <v>214.96739369305101</v>
      </c>
      <c r="G77">
        <v>212.979715147288</v>
      </c>
      <c r="H77">
        <v>1.8379284866280401</v>
      </c>
      <c r="I77">
        <v>6.2817441202082902</v>
      </c>
      <c r="J77">
        <v>14.7271215185201</v>
      </c>
      <c r="K77">
        <v>1160.1842281572799</v>
      </c>
      <c r="L77">
        <v>572.45805046666703</v>
      </c>
      <c r="M77">
        <v>2.9193761657430399</v>
      </c>
      <c r="N77">
        <v>29.740547694317101</v>
      </c>
      <c r="O77">
        <v>169.812757436379</v>
      </c>
      <c r="P77">
        <v>544.03353735851294</v>
      </c>
      <c r="Q77">
        <v>448.10606167668402</v>
      </c>
      <c r="R77">
        <v>663.82894002331</v>
      </c>
      <c r="S77">
        <v>81.207252745406393</v>
      </c>
      <c r="T77">
        <v>0</v>
      </c>
      <c r="U77">
        <v>0</v>
      </c>
      <c r="V77">
        <v>24.311305304626</v>
      </c>
      <c r="W77">
        <v>472.001060977522</v>
      </c>
    </row>
    <row r="78" spans="1:23" x14ac:dyDescent="0.3">
      <c r="A78" t="s">
        <v>267</v>
      </c>
      <c r="B78" t="s">
        <v>1</v>
      </c>
      <c r="C78" t="s">
        <v>23</v>
      </c>
      <c r="D78" t="s">
        <v>254</v>
      </c>
      <c r="E78" t="s">
        <v>66</v>
      </c>
      <c r="F78">
        <v>222.8919681715</v>
      </c>
      <c r="G78">
        <v>220.83568959338101</v>
      </c>
      <c r="H78">
        <v>1.8360938659667401</v>
      </c>
      <c r="I78">
        <v>6.5181941591764501</v>
      </c>
      <c r="J78">
        <v>14.9392919481337</v>
      </c>
      <c r="K78">
        <v>1234.2034513051401</v>
      </c>
      <c r="L78">
        <v>588.52162129886199</v>
      </c>
      <c r="M78">
        <v>3.0997685871197298</v>
      </c>
      <c r="N78">
        <v>30.5665214795211</v>
      </c>
      <c r="O78">
        <v>174.111168110737</v>
      </c>
      <c r="P78">
        <v>546.525777825869</v>
      </c>
      <c r="Q78">
        <v>449.192117840425</v>
      </c>
      <c r="R78">
        <v>667.34790565184903</v>
      </c>
      <c r="S78">
        <v>81.207252745406393</v>
      </c>
      <c r="T78">
        <v>0</v>
      </c>
      <c r="U78">
        <v>0</v>
      </c>
      <c r="V78">
        <v>24.287025426618001</v>
      </c>
      <c r="W78">
        <v>472.23439008699398</v>
      </c>
    </row>
    <row r="79" spans="1:23" x14ac:dyDescent="0.3">
      <c r="A79" t="s">
        <v>267</v>
      </c>
      <c r="B79" t="s">
        <v>1</v>
      </c>
      <c r="C79" t="s">
        <v>23</v>
      </c>
      <c r="D79" t="s">
        <v>255</v>
      </c>
      <c r="E79" t="s">
        <v>67</v>
      </c>
      <c r="F79">
        <v>254.25205795260899</v>
      </c>
      <c r="G79">
        <v>251.84708282908301</v>
      </c>
      <c r="H79">
        <v>1.8792380525607</v>
      </c>
      <c r="I79">
        <v>7.6480742066892704</v>
      </c>
      <c r="J79">
        <v>16.646402773232701</v>
      </c>
      <c r="K79">
        <v>1407.92697505415</v>
      </c>
      <c r="L79">
        <v>555.41342218097896</v>
      </c>
      <c r="M79">
        <v>3.5399484142659698</v>
      </c>
      <c r="N79">
        <v>34.393364335264501</v>
      </c>
      <c r="O79">
        <v>205.40553502579101</v>
      </c>
      <c r="P79">
        <v>573.46997908903302</v>
      </c>
      <c r="Q79">
        <v>500.40522088183701</v>
      </c>
      <c r="R79">
        <v>665.61812189223804</v>
      </c>
      <c r="S79">
        <v>78.996431508669104</v>
      </c>
      <c r="T79">
        <v>0</v>
      </c>
      <c r="U79">
        <v>0</v>
      </c>
      <c r="V79">
        <v>25.321537106203198</v>
      </c>
      <c r="W79">
        <v>503.42725899454001</v>
      </c>
    </row>
    <row r="80" spans="1:23" x14ac:dyDescent="0.3">
      <c r="A80" t="s">
        <v>267</v>
      </c>
      <c r="B80" t="s">
        <v>1</v>
      </c>
      <c r="C80" t="s">
        <v>23</v>
      </c>
      <c r="D80" t="s">
        <v>255</v>
      </c>
      <c r="E80" t="s">
        <v>68</v>
      </c>
      <c r="F80">
        <v>207.49721739391401</v>
      </c>
      <c r="G80">
        <v>205.53676371467799</v>
      </c>
      <c r="H80">
        <v>2.8289103265202602</v>
      </c>
      <c r="I80">
        <v>6.0836245066526402</v>
      </c>
      <c r="J80">
        <v>15.5770358525092</v>
      </c>
      <c r="K80">
        <v>1101.7246114284501</v>
      </c>
      <c r="L80">
        <v>501.74865302546698</v>
      </c>
      <c r="M80">
        <v>2.6993585778625602</v>
      </c>
      <c r="N80">
        <v>31.934268576052698</v>
      </c>
      <c r="O80">
        <v>190.70370135902499</v>
      </c>
      <c r="P80">
        <v>565.43583817824697</v>
      </c>
      <c r="Q80">
        <v>496.15305877188899</v>
      </c>
      <c r="R80">
        <v>655.07601679894299</v>
      </c>
      <c r="S80">
        <v>78.996431508669104</v>
      </c>
      <c r="T80">
        <v>0</v>
      </c>
      <c r="U80">
        <v>0</v>
      </c>
      <c r="V80">
        <v>38.153975033745901</v>
      </c>
      <c r="W80">
        <v>517.41601047521203</v>
      </c>
    </row>
    <row r="81" spans="1:23" x14ac:dyDescent="0.3">
      <c r="A81" t="s">
        <v>267</v>
      </c>
      <c r="B81" t="s">
        <v>1</v>
      </c>
      <c r="C81" t="s">
        <v>23</v>
      </c>
      <c r="D81" t="s">
        <v>255</v>
      </c>
      <c r="E81" t="s">
        <v>69</v>
      </c>
      <c r="F81">
        <v>214.55551672236399</v>
      </c>
      <c r="G81">
        <v>212.47705933790701</v>
      </c>
      <c r="H81">
        <v>3.3009680877184899</v>
      </c>
      <c r="I81">
        <v>6.50858146537119</v>
      </c>
      <c r="J81">
        <v>15.7695398225107</v>
      </c>
      <c r="K81">
        <v>1168.86848358262</v>
      </c>
      <c r="L81">
        <v>512.20599264075702</v>
      </c>
      <c r="M81">
        <v>2.8178950950427701</v>
      </c>
      <c r="N81">
        <v>32.300679508908502</v>
      </c>
      <c r="O81">
        <v>192.64231601396401</v>
      </c>
      <c r="P81">
        <v>566.81809702125202</v>
      </c>
      <c r="Q81">
        <v>497.01107362622503</v>
      </c>
      <c r="R81">
        <v>656.74613440291205</v>
      </c>
      <c r="S81">
        <v>78.996431508669104</v>
      </c>
      <c r="T81">
        <v>0</v>
      </c>
      <c r="U81">
        <v>0</v>
      </c>
      <c r="V81">
        <v>44.530306711718801</v>
      </c>
      <c r="W81">
        <v>515.440039819758</v>
      </c>
    </row>
    <row r="82" spans="1:23" x14ac:dyDescent="0.3">
      <c r="A82" t="s">
        <v>267</v>
      </c>
      <c r="B82" t="s">
        <v>1</v>
      </c>
      <c r="C82" t="s">
        <v>23</v>
      </c>
      <c r="D82" t="s">
        <v>255</v>
      </c>
      <c r="E82" t="s">
        <v>70</v>
      </c>
      <c r="F82">
        <v>239.532795913</v>
      </c>
      <c r="G82">
        <v>237.320486815522</v>
      </c>
      <c r="H82">
        <v>3.3791814455722702</v>
      </c>
      <c r="I82">
        <v>6.9615406778726898</v>
      </c>
      <c r="J82">
        <v>16.263022740665001</v>
      </c>
      <c r="K82">
        <v>1291.51243466253</v>
      </c>
      <c r="L82">
        <v>535.43482236337195</v>
      </c>
      <c r="M82">
        <v>3.26978477301865</v>
      </c>
      <c r="N82">
        <v>34.405055344288499</v>
      </c>
      <c r="O82">
        <v>205.58654075723899</v>
      </c>
      <c r="P82">
        <v>571.211111619902</v>
      </c>
      <c r="Q82">
        <v>499.19355963061298</v>
      </c>
      <c r="R82">
        <v>662.79405557885502</v>
      </c>
      <c r="S82">
        <v>78.996431508669104</v>
      </c>
      <c r="T82">
        <v>0</v>
      </c>
      <c r="U82">
        <v>0</v>
      </c>
      <c r="V82">
        <v>45.561848746127197</v>
      </c>
      <c r="W82">
        <v>526.60596120886999</v>
      </c>
    </row>
    <row r="83" spans="1:23" x14ac:dyDescent="0.3">
      <c r="A83" t="s">
        <v>267</v>
      </c>
      <c r="B83" t="s">
        <v>1</v>
      </c>
      <c r="C83" t="s">
        <v>23</v>
      </c>
      <c r="D83" t="s">
        <v>256</v>
      </c>
      <c r="E83" t="s">
        <v>71</v>
      </c>
      <c r="F83">
        <v>229.79405027879099</v>
      </c>
      <c r="G83">
        <v>227.66084859394499</v>
      </c>
      <c r="H83">
        <v>4.00366824079883</v>
      </c>
      <c r="I83">
        <v>7.2769463614651997</v>
      </c>
      <c r="J83">
        <v>13.8257413553265</v>
      </c>
      <c r="K83">
        <v>1258.7904911015501</v>
      </c>
      <c r="L83">
        <v>533.03676571004803</v>
      </c>
      <c r="M83">
        <v>3.0631028178130002</v>
      </c>
      <c r="N83">
        <v>41.802155811399601</v>
      </c>
      <c r="O83">
        <v>270.79850349131402</v>
      </c>
      <c r="P83">
        <v>554.12637792035298</v>
      </c>
      <c r="Q83">
        <v>468.77507898824899</v>
      </c>
      <c r="R83">
        <v>663.62551666114803</v>
      </c>
      <c r="S83">
        <v>66.367520704366996</v>
      </c>
      <c r="T83">
        <v>0</v>
      </c>
      <c r="U83">
        <v>0</v>
      </c>
      <c r="V83">
        <v>54.684703121859798</v>
      </c>
      <c r="W83">
        <v>616.36470284115296</v>
      </c>
    </row>
    <row r="84" spans="1:23" x14ac:dyDescent="0.3">
      <c r="A84" t="s">
        <v>267</v>
      </c>
      <c r="B84" t="s">
        <v>1</v>
      </c>
      <c r="C84" t="s">
        <v>23</v>
      </c>
      <c r="D84" t="s">
        <v>256</v>
      </c>
      <c r="E84" t="s">
        <v>72</v>
      </c>
      <c r="F84">
        <v>217.40940401568801</v>
      </c>
      <c r="G84">
        <v>215.41363931932301</v>
      </c>
      <c r="H84">
        <v>4.8195958217630004</v>
      </c>
      <c r="I84">
        <v>6.7858114909155001</v>
      </c>
      <c r="J84">
        <v>13.5655182201202</v>
      </c>
      <c r="K84">
        <v>1210.1654093705699</v>
      </c>
      <c r="L84">
        <v>519.34279723863699</v>
      </c>
      <c r="M84">
        <v>2.8987965955088599</v>
      </c>
      <c r="N84">
        <v>43.957680833917699</v>
      </c>
      <c r="O84">
        <v>285.45753298027302</v>
      </c>
      <c r="P84">
        <v>555.00616584080001</v>
      </c>
      <c r="Q84">
        <v>469.10463981835102</v>
      </c>
      <c r="R84">
        <v>665.169921877972</v>
      </c>
      <c r="S84">
        <v>66.367520704366996</v>
      </c>
      <c r="T84">
        <v>0</v>
      </c>
      <c r="U84">
        <v>0</v>
      </c>
      <c r="V84">
        <v>65.827073147088001</v>
      </c>
      <c r="W84">
        <v>664.92506656631099</v>
      </c>
    </row>
    <row r="85" spans="1:23" x14ac:dyDescent="0.3">
      <c r="A85" t="s">
        <v>267</v>
      </c>
      <c r="B85" t="s">
        <v>1</v>
      </c>
      <c r="C85" t="s">
        <v>23</v>
      </c>
      <c r="D85" t="s">
        <v>256</v>
      </c>
      <c r="E85" t="s">
        <v>73</v>
      </c>
      <c r="F85">
        <v>231.27106562461401</v>
      </c>
      <c r="G85">
        <v>229.11867151868</v>
      </c>
      <c r="H85">
        <v>5.2632574940188803</v>
      </c>
      <c r="I85">
        <v>7.3424746966944996</v>
      </c>
      <c r="J85">
        <v>13.891006078607999</v>
      </c>
      <c r="K85">
        <v>1308.7550856165301</v>
      </c>
      <c r="L85">
        <v>529.80738598270102</v>
      </c>
      <c r="M85">
        <v>3.1423057987247001</v>
      </c>
      <c r="N85">
        <v>44.783864011062597</v>
      </c>
      <c r="O85">
        <v>290.44022610355501</v>
      </c>
      <c r="P85">
        <v>557.484096104169</v>
      </c>
      <c r="Q85">
        <v>470.50235062378499</v>
      </c>
      <c r="R85">
        <v>668.345780868068</v>
      </c>
      <c r="S85">
        <v>66.367520704366996</v>
      </c>
      <c r="T85">
        <v>0</v>
      </c>
      <c r="U85">
        <v>0</v>
      </c>
      <c r="V85">
        <v>71.8848706268531</v>
      </c>
      <c r="W85">
        <v>663.70212667912494</v>
      </c>
    </row>
    <row r="86" spans="1:23" x14ac:dyDescent="0.3">
      <c r="A86" t="s">
        <v>267</v>
      </c>
      <c r="B86" t="s">
        <v>1</v>
      </c>
      <c r="C86" t="s">
        <v>23</v>
      </c>
      <c r="D86" t="s">
        <v>256</v>
      </c>
      <c r="E86" t="s">
        <v>74</v>
      </c>
      <c r="F86">
        <v>222.033498301094</v>
      </c>
      <c r="G86">
        <v>220.07566460320001</v>
      </c>
      <c r="H86">
        <v>5.3316306416195403</v>
      </c>
      <c r="I86">
        <v>6.6334607747720202</v>
      </c>
      <c r="J86">
        <v>13.6527304096994</v>
      </c>
      <c r="K86">
        <v>1223.2983889622799</v>
      </c>
      <c r="L86">
        <v>518.51851863214495</v>
      </c>
      <c r="M86">
        <v>3.03730769504834</v>
      </c>
      <c r="N86">
        <v>43.916132722707403</v>
      </c>
      <c r="O86">
        <v>285.15042110017401</v>
      </c>
      <c r="P86">
        <v>556.05673243210504</v>
      </c>
      <c r="Q86">
        <v>469.21203245403802</v>
      </c>
      <c r="R86">
        <v>666.95996276466406</v>
      </c>
      <c r="S86">
        <v>66.367520704366996</v>
      </c>
      <c r="T86">
        <v>0</v>
      </c>
      <c r="U86">
        <v>0</v>
      </c>
      <c r="V86">
        <v>72.819931554959297</v>
      </c>
      <c r="W86">
        <v>652.49229896872896</v>
      </c>
    </row>
    <row r="87" spans="1:23" x14ac:dyDescent="0.3">
      <c r="A87" t="s">
        <v>267</v>
      </c>
      <c r="B87" t="s">
        <v>1</v>
      </c>
      <c r="C87" t="s">
        <v>23</v>
      </c>
      <c r="D87" t="s">
        <v>257</v>
      </c>
      <c r="E87" t="s">
        <v>75</v>
      </c>
      <c r="F87">
        <v>245.88318246627199</v>
      </c>
      <c r="G87">
        <v>243.68360352647599</v>
      </c>
      <c r="H87">
        <v>6.8010330132844699</v>
      </c>
      <c r="I87">
        <v>7.7009177682452901</v>
      </c>
      <c r="J87">
        <v>15.244665568621601</v>
      </c>
      <c r="K87">
        <v>1312.2883757101899</v>
      </c>
      <c r="L87">
        <v>327.43109010004201</v>
      </c>
      <c r="M87">
        <v>3.3733096052299398</v>
      </c>
      <c r="N87">
        <v>46.122480642436003</v>
      </c>
      <c r="O87">
        <v>310.19587783267798</v>
      </c>
      <c r="P87">
        <v>231.18599655902599</v>
      </c>
      <c r="Q87">
        <v>166.21026275070199</v>
      </c>
      <c r="R87">
        <v>313.66197395005202</v>
      </c>
      <c r="S87">
        <v>62.007889725802897</v>
      </c>
      <c r="T87">
        <v>0</v>
      </c>
      <c r="U87">
        <v>0</v>
      </c>
      <c r="V87">
        <v>92.866613923865899</v>
      </c>
      <c r="W87">
        <v>634.23097740328001</v>
      </c>
    </row>
    <row r="88" spans="1:23" x14ac:dyDescent="0.3">
      <c r="A88" t="s">
        <v>267</v>
      </c>
      <c r="B88" t="s">
        <v>1</v>
      </c>
      <c r="C88" t="s">
        <v>23</v>
      </c>
      <c r="D88" t="s">
        <v>257</v>
      </c>
      <c r="E88" t="s">
        <v>76</v>
      </c>
      <c r="F88">
        <v>220.10289309390799</v>
      </c>
      <c r="G88">
        <v>218.121822495956</v>
      </c>
      <c r="H88">
        <v>8.1600207217095608</v>
      </c>
      <c r="I88">
        <v>6.9371412603435099</v>
      </c>
      <c r="J88">
        <v>14.669395309661301</v>
      </c>
      <c r="K88">
        <v>1172.0556921193099</v>
      </c>
      <c r="L88">
        <v>307.95449616820002</v>
      </c>
      <c r="M88">
        <v>2.9056474885739298</v>
      </c>
      <c r="N88">
        <v>47.592140569213797</v>
      </c>
      <c r="O88">
        <v>321.53495675224701</v>
      </c>
      <c r="P88">
        <v>228.86116122256701</v>
      </c>
      <c r="Q88">
        <v>165.25770460799899</v>
      </c>
      <c r="R88">
        <v>310.59134609536898</v>
      </c>
      <c r="S88">
        <v>62.007889725802897</v>
      </c>
      <c r="T88">
        <v>0</v>
      </c>
      <c r="U88">
        <v>0</v>
      </c>
      <c r="V88">
        <v>111.421842178592</v>
      </c>
      <c r="W88">
        <v>690.09059370060595</v>
      </c>
    </row>
    <row r="89" spans="1:23" x14ac:dyDescent="0.3">
      <c r="A89" t="s">
        <v>267</v>
      </c>
      <c r="B89" t="s">
        <v>1</v>
      </c>
      <c r="C89" t="s">
        <v>23</v>
      </c>
      <c r="D89" t="s">
        <v>257</v>
      </c>
      <c r="E89" t="s">
        <v>77</v>
      </c>
      <c r="F89">
        <v>226.550011271139</v>
      </c>
      <c r="G89">
        <v>224.38140538623</v>
      </c>
      <c r="H89">
        <v>8.4672069343523599</v>
      </c>
      <c r="I89">
        <v>7.6260961902839801</v>
      </c>
      <c r="J89">
        <v>14.846617828336701</v>
      </c>
      <c r="K89">
        <v>1233.9021084224801</v>
      </c>
      <c r="L89">
        <v>319.87029731057203</v>
      </c>
      <c r="M89">
        <v>2.9314123896897302</v>
      </c>
      <c r="N89">
        <v>47.384534674164797</v>
      </c>
      <c r="O89">
        <v>319.61014609233803</v>
      </c>
      <c r="P89">
        <v>228.834988491345</v>
      </c>
      <c r="Q89">
        <v>165.87395741796101</v>
      </c>
      <c r="R89">
        <v>309.88733239686502</v>
      </c>
      <c r="S89">
        <v>62.007889725802897</v>
      </c>
      <c r="T89">
        <v>0</v>
      </c>
      <c r="U89">
        <v>0</v>
      </c>
      <c r="V89">
        <v>115.615710920898</v>
      </c>
      <c r="W89">
        <v>687.82704512333203</v>
      </c>
    </row>
    <row r="90" spans="1:23" x14ac:dyDescent="0.3">
      <c r="A90" t="s">
        <v>267</v>
      </c>
      <c r="B90" t="s">
        <v>1</v>
      </c>
      <c r="C90" t="s">
        <v>23</v>
      </c>
      <c r="D90" t="s">
        <v>257</v>
      </c>
      <c r="E90" t="s">
        <v>78</v>
      </c>
      <c r="F90">
        <v>250.51183359030099</v>
      </c>
      <c r="G90">
        <v>248.20661189712601</v>
      </c>
      <c r="H90">
        <v>8.0205915329162405</v>
      </c>
      <c r="I90">
        <v>8.0895020398460797</v>
      </c>
      <c r="J90">
        <v>15.3399484758972</v>
      </c>
      <c r="K90">
        <v>1359.84746406558</v>
      </c>
      <c r="L90">
        <v>330.22158308995398</v>
      </c>
      <c r="M90">
        <v>3.3810134191282599</v>
      </c>
      <c r="N90">
        <v>49.536738791101399</v>
      </c>
      <c r="O90">
        <v>333.436409623516</v>
      </c>
      <c r="P90">
        <v>233.36673598012601</v>
      </c>
      <c r="Q90">
        <v>168.094529684957</v>
      </c>
      <c r="R90">
        <v>316.13214493909697</v>
      </c>
      <c r="S90">
        <v>62.007889725802897</v>
      </c>
      <c r="T90">
        <v>0</v>
      </c>
      <c r="U90">
        <v>0</v>
      </c>
      <c r="V90">
        <v>109.518519009998</v>
      </c>
      <c r="W90">
        <v>696.87154499312499</v>
      </c>
    </row>
    <row r="91" spans="1:23" x14ac:dyDescent="0.3">
      <c r="A91" t="s">
        <v>267</v>
      </c>
      <c r="B91" t="s">
        <v>1</v>
      </c>
      <c r="C91" t="s">
        <v>23</v>
      </c>
      <c r="D91" t="s">
        <v>258</v>
      </c>
      <c r="E91" t="s">
        <v>79</v>
      </c>
      <c r="F91">
        <v>237.58988421195801</v>
      </c>
      <c r="G91">
        <v>235.50862544014601</v>
      </c>
      <c r="H91">
        <v>8.00670172048358</v>
      </c>
      <c r="I91">
        <v>7.3097277799942404</v>
      </c>
      <c r="J91">
        <v>15.7638432195824</v>
      </c>
      <c r="K91">
        <v>1199.3363584813701</v>
      </c>
      <c r="L91">
        <v>295.515353694103</v>
      </c>
      <c r="M91">
        <v>3.18654593129917</v>
      </c>
      <c r="N91">
        <v>46.722198274145498</v>
      </c>
      <c r="O91">
        <v>318.64613282301798</v>
      </c>
      <c r="P91">
        <v>184.94444503568499</v>
      </c>
      <c r="Q91">
        <v>136.41374283063701</v>
      </c>
      <c r="R91">
        <v>244.201449918945</v>
      </c>
      <c r="S91">
        <v>50.367788130806403</v>
      </c>
      <c r="T91">
        <v>0</v>
      </c>
      <c r="U91">
        <v>0</v>
      </c>
      <c r="V91">
        <v>108.312319473231</v>
      </c>
      <c r="W91">
        <v>664.57180389570897</v>
      </c>
    </row>
    <row r="92" spans="1:23" x14ac:dyDescent="0.3">
      <c r="A92" t="s">
        <v>267</v>
      </c>
      <c r="B92" t="s">
        <v>1</v>
      </c>
      <c r="C92" t="s">
        <v>23</v>
      </c>
      <c r="D92" t="s">
        <v>258</v>
      </c>
      <c r="E92" t="s">
        <v>80</v>
      </c>
      <c r="F92">
        <v>225.11007051717701</v>
      </c>
      <c r="G92">
        <v>223.10671819559099</v>
      </c>
      <c r="H92">
        <v>10.210829956967901</v>
      </c>
      <c r="I92">
        <v>7.0429479396480099</v>
      </c>
      <c r="J92">
        <v>15.5063506290969</v>
      </c>
      <c r="K92">
        <v>1149.90960294662</v>
      </c>
      <c r="L92">
        <v>287.009817068247</v>
      </c>
      <c r="M92">
        <v>2.9663387386945201</v>
      </c>
      <c r="N92">
        <v>48.1173446296389</v>
      </c>
      <c r="O92">
        <v>328.83330954460899</v>
      </c>
      <c r="P92">
        <v>184.547300020036</v>
      </c>
      <c r="Q92">
        <v>136.404160944898</v>
      </c>
      <c r="R92">
        <v>243.645751031337</v>
      </c>
      <c r="S92">
        <v>50.367788130806403</v>
      </c>
      <c r="T92">
        <v>0</v>
      </c>
      <c r="U92">
        <v>0</v>
      </c>
      <c r="V92">
        <v>139.513477398102</v>
      </c>
      <c r="W92">
        <v>702.70143487215296</v>
      </c>
    </row>
    <row r="93" spans="1:23" x14ac:dyDescent="0.3">
      <c r="A93" t="s">
        <v>267</v>
      </c>
      <c r="B93" t="s">
        <v>1</v>
      </c>
      <c r="C93" t="s">
        <v>23</v>
      </c>
      <c r="D93" t="s">
        <v>258</v>
      </c>
      <c r="E93" t="s">
        <v>140</v>
      </c>
      <c r="F93">
        <v>217.884176090484</v>
      </c>
      <c r="G93">
        <v>215.85329178173899</v>
      </c>
      <c r="H93">
        <v>12.5338915546594</v>
      </c>
      <c r="I93">
        <v>7.1378814605065504</v>
      </c>
      <c r="J93">
        <v>15.5911579195215</v>
      </c>
      <c r="K93">
        <v>1121.97544125849</v>
      </c>
      <c r="L93">
        <v>287.44387312870299</v>
      </c>
      <c r="M93">
        <v>2.81795951495815</v>
      </c>
      <c r="N93">
        <v>46.979784466546498</v>
      </c>
      <c r="O93">
        <v>321.40138890543801</v>
      </c>
      <c r="P93">
        <v>182.607624178934</v>
      </c>
      <c r="Q93">
        <v>135.627269821884</v>
      </c>
      <c r="R93">
        <v>240.749916085862</v>
      </c>
      <c r="S93">
        <v>50.367788130806403</v>
      </c>
      <c r="T93">
        <v>0</v>
      </c>
      <c r="U93">
        <v>0</v>
      </c>
      <c r="V93">
        <v>164.771232519964</v>
      </c>
      <c r="W93">
        <v>692.01625832507204</v>
      </c>
    </row>
    <row r="94" spans="1:23" x14ac:dyDescent="0.3">
      <c r="A94" t="s">
        <v>267</v>
      </c>
      <c r="B94" t="s">
        <v>1</v>
      </c>
      <c r="C94" t="s">
        <v>23</v>
      </c>
      <c r="D94" t="s">
        <v>258</v>
      </c>
      <c r="E94" t="s">
        <v>141</v>
      </c>
      <c r="F94">
        <v>240.806911774821</v>
      </c>
      <c r="G94">
        <v>238.69156610884201</v>
      </c>
      <c r="H94">
        <v>11.3672653826694</v>
      </c>
      <c r="I94">
        <v>7.4132531843467397</v>
      </c>
      <c r="J94">
        <v>16.001438291541401</v>
      </c>
      <c r="K94">
        <v>1212.0507068975401</v>
      </c>
      <c r="L94">
        <v>294.53018048409302</v>
      </c>
      <c r="M94">
        <v>3.2254733869096102</v>
      </c>
      <c r="N94">
        <v>49.147559043222898</v>
      </c>
      <c r="O94">
        <v>335.83082153250899</v>
      </c>
      <c r="P94">
        <v>186.316978016788</v>
      </c>
      <c r="Q94">
        <v>137.47839451473001</v>
      </c>
      <c r="R94">
        <v>245.88742398707299</v>
      </c>
      <c r="S94">
        <v>50.367788130806403</v>
      </c>
      <c r="T94">
        <v>0</v>
      </c>
      <c r="U94">
        <v>0</v>
      </c>
      <c r="V94">
        <v>148.020533497537</v>
      </c>
      <c r="W94">
        <v>706.235648576323</v>
      </c>
    </row>
    <row r="95" spans="1:23" x14ac:dyDescent="0.3">
      <c r="A95" t="s">
        <v>267</v>
      </c>
      <c r="B95" t="s">
        <v>1</v>
      </c>
      <c r="C95" t="s">
        <v>23</v>
      </c>
      <c r="D95" t="s">
        <v>259</v>
      </c>
      <c r="E95" t="s">
        <v>154</v>
      </c>
      <c r="F95">
        <v>240.76890336965701</v>
      </c>
      <c r="G95">
        <v>238.60336523150301</v>
      </c>
      <c r="H95">
        <v>13.5501881983761</v>
      </c>
      <c r="I95">
        <v>7.6990510924402296</v>
      </c>
      <c r="J95">
        <v>16.028156556279601</v>
      </c>
      <c r="K95">
        <v>1260.10086729923</v>
      </c>
      <c r="L95">
        <v>152.21787108983401</v>
      </c>
      <c r="M95">
        <v>4.0751289709959604</v>
      </c>
      <c r="N95">
        <v>45.291268217922699</v>
      </c>
      <c r="O95">
        <v>306.73016750060901</v>
      </c>
      <c r="P95">
        <v>257.43209926063798</v>
      </c>
      <c r="Q95">
        <v>200.95375397278599</v>
      </c>
      <c r="R95">
        <v>330.12529710930602</v>
      </c>
      <c r="S95">
        <v>43.12214415599</v>
      </c>
      <c r="T95">
        <v>0</v>
      </c>
      <c r="U95">
        <v>0</v>
      </c>
      <c r="V95">
        <v>170.22887045422601</v>
      </c>
      <c r="W95">
        <v>676.13090050911705</v>
      </c>
    </row>
    <row r="96" spans="1:23" x14ac:dyDescent="0.3">
      <c r="A96" t="s">
        <v>267</v>
      </c>
      <c r="B96" t="s">
        <v>1</v>
      </c>
      <c r="C96" t="s">
        <v>23</v>
      </c>
      <c r="D96" t="s">
        <v>259</v>
      </c>
      <c r="E96" t="s">
        <v>156</v>
      </c>
      <c r="F96">
        <v>219.403632743804</v>
      </c>
      <c r="G96">
        <v>217.33111665216501</v>
      </c>
      <c r="H96">
        <v>15.281242562236301</v>
      </c>
      <c r="I96">
        <v>7.3984072028318399</v>
      </c>
      <c r="J96">
        <v>15.5513202788275</v>
      </c>
      <c r="K96">
        <v>1138.9773032077101</v>
      </c>
      <c r="L96">
        <v>139.59986521583201</v>
      </c>
      <c r="M96">
        <v>3.4720075581574701</v>
      </c>
      <c r="N96">
        <v>46.806723610547799</v>
      </c>
      <c r="O96">
        <v>318.61131466460603</v>
      </c>
      <c r="P96">
        <v>254.41333523041001</v>
      </c>
      <c r="Q96">
        <v>200.26694828012501</v>
      </c>
      <c r="R96">
        <v>325.51706719589401</v>
      </c>
      <c r="S96">
        <v>43.12214415599</v>
      </c>
      <c r="T96">
        <v>0</v>
      </c>
      <c r="U96">
        <v>0</v>
      </c>
      <c r="V96">
        <v>193.48293896451599</v>
      </c>
      <c r="W96">
        <v>744.43770969940999</v>
      </c>
    </row>
    <row r="97" spans="1:23" x14ac:dyDescent="0.3">
      <c r="A97" t="s">
        <v>267</v>
      </c>
      <c r="B97" t="s">
        <v>1</v>
      </c>
      <c r="C97" t="s">
        <v>23</v>
      </c>
      <c r="D97" t="s">
        <v>259</v>
      </c>
      <c r="E97" t="s">
        <v>157</v>
      </c>
      <c r="F97">
        <v>228.47338347449499</v>
      </c>
      <c r="G97">
        <v>226.35482643543699</v>
      </c>
      <c r="H97">
        <v>14.3417693133614</v>
      </c>
      <c r="I97">
        <v>7.5636241672382098</v>
      </c>
      <c r="J97">
        <v>15.6319792734821</v>
      </c>
      <c r="K97">
        <v>1194.79617941214</v>
      </c>
      <c r="L97">
        <v>142.91153958600299</v>
      </c>
      <c r="M97">
        <v>3.6843648453117401</v>
      </c>
      <c r="N97">
        <v>48.237783250047499</v>
      </c>
      <c r="O97">
        <v>328.07825725630499</v>
      </c>
      <c r="P97">
        <v>256.70906785648498</v>
      </c>
      <c r="Q97">
        <v>201.408203146689</v>
      </c>
      <c r="R97">
        <v>328.70698670480198</v>
      </c>
      <c r="S97">
        <v>43.12214415599</v>
      </c>
      <c r="T97">
        <v>0</v>
      </c>
      <c r="U97">
        <v>0</v>
      </c>
      <c r="V97">
        <v>188.687077990284</v>
      </c>
      <c r="W97">
        <v>760.53961250991404</v>
      </c>
    </row>
    <row r="98" spans="1:23" x14ac:dyDescent="0.3">
      <c r="A98" t="s">
        <v>267</v>
      </c>
      <c r="B98" t="s">
        <v>1</v>
      </c>
      <c r="C98" t="s">
        <v>23</v>
      </c>
      <c r="D98" t="s">
        <v>259</v>
      </c>
      <c r="E98" t="s">
        <v>159</v>
      </c>
      <c r="F98">
        <v>230.210032013849</v>
      </c>
      <c r="G98">
        <v>228.10492662798899</v>
      </c>
      <c r="H98">
        <v>16.186466860443499</v>
      </c>
      <c r="I98">
        <v>7.50419352715417</v>
      </c>
      <c r="J98">
        <v>15.7140316457848</v>
      </c>
      <c r="K98">
        <v>1164.52158755295</v>
      </c>
      <c r="L98">
        <v>141.03319346821399</v>
      </c>
      <c r="M98">
        <v>3.6709041915147398</v>
      </c>
      <c r="N98">
        <v>48.247945118780102</v>
      </c>
      <c r="O98">
        <v>328.85616894761</v>
      </c>
      <c r="P98">
        <v>255.73133026428201</v>
      </c>
      <c r="Q98">
        <v>201.10446429108501</v>
      </c>
      <c r="R98">
        <v>327.24264154361703</v>
      </c>
      <c r="S98">
        <v>43.12214415599</v>
      </c>
      <c r="T98">
        <v>0</v>
      </c>
      <c r="U98">
        <v>0</v>
      </c>
      <c r="V98">
        <v>206.05109096001101</v>
      </c>
      <c r="W98">
        <v>765.26907092843101</v>
      </c>
    </row>
    <row r="99" spans="1:23" x14ac:dyDescent="0.3">
      <c r="A99" t="s">
        <v>267</v>
      </c>
      <c r="B99" t="s">
        <v>1</v>
      </c>
      <c r="C99" t="s">
        <v>23</v>
      </c>
      <c r="D99" t="s">
        <v>260</v>
      </c>
      <c r="E99" t="s">
        <v>160</v>
      </c>
      <c r="F99">
        <v>242.83603306114301</v>
      </c>
      <c r="G99">
        <v>240.62234164240201</v>
      </c>
      <c r="H99">
        <v>14.512951347358401</v>
      </c>
      <c r="I99">
        <v>7.7237547464354099</v>
      </c>
      <c r="J99">
        <v>16.6578460305718</v>
      </c>
      <c r="K99">
        <v>1260.0686277181701</v>
      </c>
      <c r="L99">
        <v>165.68955416982499</v>
      </c>
      <c r="M99">
        <v>4.1974012608365099</v>
      </c>
      <c r="N99">
        <v>41.9629668892889</v>
      </c>
      <c r="O99">
        <v>276.87011602038098</v>
      </c>
      <c r="P99">
        <v>378.80123540065699</v>
      </c>
      <c r="Q99">
        <v>310.13441689776198</v>
      </c>
      <c r="R99">
        <v>480.97934278023803</v>
      </c>
      <c r="S99">
        <v>35.390437319897202</v>
      </c>
      <c r="T99">
        <v>0</v>
      </c>
      <c r="U99">
        <v>0</v>
      </c>
      <c r="V99">
        <v>181.52796300795001</v>
      </c>
      <c r="W99">
        <v>651.79293206418697</v>
      </c>
    </row>
    <row r="100" spans="1:23" x14ac:dyDescent="0.3">
      <c r="A100" t="s">
        <v>267</v>
      </c>
      <c r="B100" t="s">
        <v>1</v>
      </c>
      <c r="C100" t="s">
        <v>23</v>
      </c>
      <c r="D100" t="s">
        <v>260</v>
      </c>
      <c r="E100" t="s">
        <v>164</v>
      </c>
      <c r="F100">
        <v>233.77430151694401</v>
      </c>
      <c r="G100">
        <v>231.738928238895</v>
      </c>
      <c r="H100">
        <v>15.6428493148249</v>
      </c>
      <c r="I100">
        <v>7.0798859804682497</v>
      </c>
      <c r="J100">
        <v>16.383098969491702</v>
      </c>
      <c r="K100">
        <v>1164.68124487875</v>
      </c>
      <c r="L100">
        <v>149.88801245662</v>
      </c>
      <c r="M100">
        <v>3.9975902348839698</v>
      </c>
      <c r="N100">
        <v>44.242447447162498</v>
      </c>
      <c r="O100">
        <v>293.07848722102</v>
      </c>
      <c r="P100">
        <v>378.689874967023</v>
      </c>
      <c r="Q100">
        <v>310.03334973609401</v>
      </c>
      <c r="R100">
        <v>481.22103215769903</v>
      </c>
      <c r="S100">
        <v>35.390437319897202</v>
      </c>
      <c r="T100">
        <v>0</v>
      </c>
      <c r="U100">
        <v>0</v>
      </c>
      <c r="V100">
        <v>196.86771621077699</v>
      </c>
      <c r="W100">
        <v>711.77768984613999</v>
      </c>
    </row>
    <row r="101" spans="1:23" x14ac:dyDescent="0.3">
      <c r="A101" t="s">
        <v>267</v>
      </c>
      <c r="B101" t="s">
        <v>1</v>
      </c>
      <c r="C101" t="s">
        <v>23</v>
      </c>
      <c r="D101" t="s">
        <v>260</v>
      </c>
      <c r="E101" t="s">
        <v>167</v>
      </c>
      <c r="F101">
        <v>228.21840395756001</v>
      </c>
      <c r="G101">
        <v>226.15230112145201</v>
      </c>
      <c r="H101">
        <v>16.037984916726799</v>
      </c>
      <c r="I101">
        <v>7.20895149555695</v>
      </c>
      <c r="J101">
        <v>16.2590702752134</v>
      </c>
      <c r="K101">
        <v>1138.6030587410301</v>
      </c>
      <c r="L101">
        <v>150.9360568893</v>
      </c>
      <c r="M101">
        <v>3.79506606894186</v>
      </c>
      <c r="N101">
        <v>43.315688545689198</v>
      </c>
      <c r="O101">
        <v>287.27633179425999</v>
      </c>
      <c r="P101">
        <v>376.64849568258199</v>
      </c>
      <c r="Q101">
        <v>309.44224996573098</v>
      </c>
      <c r="R101">
        <v>477.97454064959197</v>
      </c>
      <c r="S101">
        <v>35.390437319897202</v>
      </c>
      <c r="T101">
        <v>0</v>
      </c>
      <c r="U101">
        <v>0</v>
      </c>
      <c r="V101">
        <v>203.688492536696</v>
      </c>
      <c r="W101">
        <v>708.68704762991899</v>
      </c>
    </row>
    <row r="102" spans="1:23" x14ac:dyDescent="0.3">
      <c r="A102" t="s">
        <v>267</v>
      </c>
      <c r="B102" t="s">
        <v>1</v>
      </c>
      <c r="C102" t="s">
        <v>23</v>
      </c>
      <c r="D102" t="s">
        <v>260</v>
      </c>
      <c r="E102" t="s">
        <v>168</v>
      </c>
      <c r="F102">
        <v>226.926456239864</v>
      </c>
      <c r="G102">
        <v>224.732290633909</v>
      </c>
      <c r="H102">
        <v>17.721847041210399</v>
      </c>
      <c r="I102">
        <v>7.6880559128113699</v>
      </c>
      <c r="J102">
        <v>16.298359535024201</v>
      </c>
      <c r="K102">
        <v>1125.95113437227</v>
      </c>
      <c r="L102">
        <v>157.426081067647</v>
      </c>
      <c r="M102">
        <v>3.5980629858833</v>
      </c>
      <c r="N102">
        <v>41.816204340531698</v>
      </c>
      <c r="O102">
        <v>277.91365667431398</v>
      </c>
      <c r="P102">
        <v>373.54020759804001</v>
      </c>
      <c r="Q102">
        <v>308.79011381187797</v>
      </c>
      <c r="R102">
        <v>472.738715493943</v>
      </c>
      <c r="S102">
        <v>35.390437319897202</v>
      </c>
      <c r="T102">
        <v>0</v>
      </c>
      <c r="U102">
        <v>0</v>
      </c>
      <c r="V102">
        <v>223.35923773150199</v>
      </c>
      <c r="W102">
        <v>698.16978995822899</v>
      </c>
    </row>
    <row r="103" spans="1:23" x14ac:dyDescent="0.3">
      <c r="A103" t="s">
        <v>267</v>
      </c>
      <c r="B103" t="s">
        <v>1</v>
      </c>
      <c r="C103" t="s">
        <v>23</v>
      </c>
      <c r="D103" t="s">
        <v>261</v>
      </c>
      <c r="E103" t="s">
        <v>185</v>
      </c>
      <c r="F103">
        <v>245.57587596387401</v>
      </c>
      <c r="G103">
        <v>243.25693200529699</v>
      </c>
      <c r="H103">
        <v>15.0054569245787</v>
      </c>
      <c r="I103">
        <v>8.0484509054740592</v>
      </c>
      <c r="J103">
        <v>16.447257711716802</v>
      </c>
      <c r="K103">
        <v>1260.50263456325</v>
      </c>
      <c r="L103">
        <v>165.820685279191</v>
      </c>
      <c r="M103">
        <v>4.3690861653597004</v>
      </c>
      <c r="N103">
        <v>38.848587545469599</v>
      </c>
      <c r="O103">
        <v>252.67465318510801</v>
      </c>
      <c r="P103">
        <v>365.18290318812399</v>
      </c>
      <c r="Q103">
        <v>312.97270572989697</v>
      </c>
      <c r="R103">
        <v>447.37401920558801</v>
      </c>
      <c r="S103">
        <v>29.7404092559673</v>
      </c>
      <c r="T103">
        <v>0</v>
      </c>
      <c r="U103">
        <v>0</v>
      </c>
      <c r="V103">
        <v>183.25322062281501</v>
      </c>
      <c r="W103">
        <v>596.01610772936397</v>
      </c>
    </row>
    <row r="104" spans="1:23" x14ac:dyDescent="0.3">
      <c r="A104" t="s">
        <v>267</v>
      </c>
      <c r="B104" t="s">
        <v>1</v>
      </c>
      <c r="C104" t="s">
        <v>23</v>
      </c>
      <c r="D104" t="s">
        <v>261</v>
      </c>
      <c r="E104" t="s">
        <v>189</v>
      </c>
      <c r="F104">
        <v>210.97786237178599</v>
      </c>
      <c r="G104">
        <v>208.920811251971</v>
      </c>
      <c r="H104">
        <v>17.896100745111401</v>
      </c>
      <c r="I104">
        <v>7.1505503440824896</v>
      </c>
      <c r="J104">
        <v>15.5919294976611</v>
      </c>
      <c r="K104">
        <v>1040.9908312668999</v>
      </c>
      <c r="L104">
        <v>139.90434044004101</v>
      </c>
      <c r="M104">
        <v>3.4762274257536898</v>
      </c>
      <c r="N104">
        <v>39.783098194893597</v>
      </c>
      <c r="O104">
        <v>260.359770548433</v>
      </c>
      <c r="P104">
        <v>360.2727697693</v>
      </c>
      <c r="Q104">
        <v>310.98250266343501</v>
      </c>
      <c r="R104">
        <v>440.60920306853302</v>
      </c>
      <c r="S104">
        <v>29.7404092559673</v>
      </c>
      <c r="T104">
        <v>0</v>
      </c>
      <c r="U104">
        <v>0</v>
      </c>
      <c r="V104">
        <v>224.88998218715901</v>
      </c>
      <c r="W104">
        <v>673.813533974248</v>
      </c>
    </row>
    <row r="105" spans="1:23" x14ac:dyDescent="0.3">
      <c r="A105" t="s">
        <v>267</v>
      </c>
      <c r="B105" t="s">
        <v>1</v>
      </c>
      <c r="C105" t="s">
        <v>23</v>
      </c>
      <c r="D105" t="s">
        <v>261</v>
      </c>
      <c r="E105" t="s">
        <v>190</v>
      </c>
      <c r="F105">
        <v>216.72079214683299</v>
      </c>
      <c r="G105">
        <v>214.47656374535299</v>
      </c>
      <c r="H105">
        <v>15.8448279212052</v>
      </c>
      <c r="I105">
        <v>7.8520268460914897</v>
      </c>
      <c r="J105">
        <v>15.637858377397</v>
      </c>
      <c r="K105">
        <v>1105.38251524611</v>
      </c>
      <c r="L105">
        <v>151.421336451439</v>
      </c>
      <c r="M105">
        <v>3.4923033466172502</v>
      </c>
      <c r="N105">
        <v>39.580445896752302</v>
      </c>
      <c r="O105">
        <v>258.85158789958803</v>
      </c>
      <c r="P105">
        <v>360.21926182687901</v>
      </c>
      <c r="Q105">
        <v>311.64571935756999</v>
      </c>
      <c r="R105">
        <v>439.78304263517902</v>
      </c>
      <c r="S105">
        <v>29.7404092559673</v>
      </c>
      <c r="T105">
        <v>0</v>
      </c>
      <c r="U105">
        <v>0</v>
      </c>
      <c r="V105">
        <v>208.23321877183301</v>
      </c>
      <c r="W105">
        <v>673.91433971621905</v>
      </c>
    </row>
    <row r="106" spans="1:23" x14ac:dyDescent="0.3">
      <c r="A106" t="s">
        <v>267</v>
      </c>
      <c r="B106" t="s">
        <v>1</v>
      </c>
      <c r="C106" t="s">
        <v>23</v>
      </c>
      <c r="D106" t="s">
        <v>261</v>
      </c>
      <c r="E106" t="s">
        <v>195</v>
      </c>
      <c r="F106">
        <v>212.17347964867301</v>
      </c>
      <c r="G106">
        <v>210.03125873661301</v>
      </c>
      <c r="H106">
        <v>17.0268224217286</v>
      </c>
      <c r="I106">
        <v>7.4717498958045301</v>
      </c>
      <c r="J106">
        <v>15.5937834633375</v>
      </c>
      <c r="K106">
        <v>1052.5511030586299</v>
      </c>
      <c r="L106">
        <v>145.882121808025</v>
      </c>
      <c r="M106">
        <v>3.4333419934408602</v>
      </c>
      <c r="N106">
        <v>38.2284421576664</v>
      </c>
      <c r="O106">
        <v>250.333519025252</v>
      </c>
      <c r="P106">
        <v>358.75258734526898</v>
      </c>
      <c r="Q106">
        <v>310.57808474591297</v>
      </c>
      <c r="R106">
        <v>438.04919447504</v>
      </c>
      <c r="S106">
        <v>29.7404092559673</v>
      </c>
      <c r="T106">
        <v>0</v>
      </c>
      <c r="U106">
        <v>0</v>
      </c>
      <c r="V106">
        <v>216.564688663878</v>
      </c>
      <c r="W106">
        <v>647.84745664529601</v>
      </c>
    </row>
    <row r="107" spans="1:23" x14ac:dyDescent="0.3">
      <c r="A107" t="s">
        <v>267</v>
      </c>
      <c r="B107" t="s">
        <v>1</v>
      </c>
      <c r="C107" t="s">
        <v>23</v>
      </c>
      <c r="D107" t="s">
        <v>262</v>
      </c>
      <c r="E107" t="s">
        <v>196</v>
      </c>
      <c r="F107">
        <v>218.11214244278199</v>
      </c>
      <c r="G107">
        <v>216.08704309241</v>
      </c>
      <c r="H107">
        <v>15.378197512228899</v>
      </c>
      <c r="I107">
        <v>7.2537572777893899</v>
      </c>
      <c r="J107">
        <v>13.7969020406249</v>
      </c>
      <c r="K107">
        <v>999.76854776756795</v>
      </c>
      <c r="L107">
        <v>153.07813932157501</v>
      </c>
      <c r="M107">
        <v>3.3894054529494899</v>
      </c>
      <c r="N107">
        <v>36.947426815251603</v>
      </c>
      <c r="O107">
        <v>247.89422311333399</v>
      </c>
      <c r="P107">
        <v>241.71549505289201</v>
      </c>
      <c r="Q107">
        <v>181.53345076174901</v>
      </c>
      <c r="R107">
        <v>323.43896623424098</v>
      </c>
      <c r="S107">
        <v>24.2085786206931</v>
      </c>
      <c r="T107">
        <v>0</v>
      </c>
      <c r="U107">
        <v>0</v>
      </c>
      <c r="V107">
        <v>186.35249613088101</v>
      </c>
      <c r="W107">
        <v>638.04318435501204</v>
      </c>
    </row>
    <row r="108" spans="1:23" x14ac:dyDescent="0.3">
      <c r="A108" t="s">
        <v>267</v>
      </c>
      <c r="B108" t="s">
        <v>1</v>
      </c>
      <c r="C108" t="s">
        <v>23</v>
      </c>
      <c r="D108" t="s">
        <v>262</v>
      </c>
      <c r="E108" t="s">
        <v>197</v>
      </c>
      <c r="F108">
        <v>218.71887158976301</v>
      </c>
      <c r="G108">
        <v>216.609684446843</v>
      </c>
      <c r="H108">
        <v>17.447845308117401</v>
      </c>
      <c r="I108">
        <v>7.5840764286950302</v>
      </c>
      <c r="J108">
        <v>13.6738026677042</v>
      </c>
      <c r="K108">
        <v>1048.54544266735</v>
      </c>
      <c r="L108">
        <v>153.09023426568501</v>
      </c>
      <c r="M108">
        <v>3.3452073043495401</v>
      </c>
      <c r="N108">
        <v>40.686609005074303</v>
      </c>
      <c r="O108">
        <v>272.79915996461301</v>
      </c>
      <c r="P108">
        <v>244.599776958993</v>
      </c>
      <c r="Q108">
        <v>183.42267509581501</v>
      </c>
      <c r="R108">
        <v>327.19494655335097</v>
      </c>
      <c r="S108">
        <v>24.2085786206931</v>
      </c>
      <c r="T108">
        <v>0</v>
      </c>
      <c r="U108">
        <v>0</v>
      </c>
      <c r="V108">
        <v>228.701917696468</v>
      </c>
      <c r="W108">
        <v>721.32619289096704</v>
      </c>
    </row>
    <row r="109" spans="1:23" x14ac:dyDescent="0.3">
      <c r="A109" t="s">
        <v>267</v>
      </c>
      <c r="B109" t="s">
        <v>1</v>
      </c>
      <c r="C109" t="s">
        <v>23</v>
      </c>
      <c r="D109" t="s">
        <v>262</v>
      </c>
      <c r="E109" t="s">
        <v>198</v>
      </c>
      <c r="F109">
        <v>227.88311719319901</v>
      </c>
      <c r="G109">
        <v>225.80745589466801</v>
      </c>
      <c r="H109">
        <v>15.9680518213864</v>
      </c>
      <c r="I109">
        <v>7.43742080592357</v>
      </c>
      <c r="J109">
        <v>13.864441797899699</v>
      </c>
      <c r="K109">
        <v>1115.2306435966</v>
      </c>
      <c r="L109">
        <v>154.37702614518699</v>
      </c>
      <c r="M109">
        <v>3.70057992583288</v>
      </c>
      <c r="N109">
        <v>42.043550676747998</v>
      </c>
      <c r="O109">
        <v>280.93675555139998</v>
      </c>
      <c r="P109">
        <v>248.38550512101401</v>
      </c>
      <c r="Q109">
        <v>184.58779077917001</v>
      </c>
      <c r="R109">
        <v>333.075661255385</v>
      </c>
      <c r="S109">
        <v>24.2085786206931</v>
      </c>
      <c r="T109">
        <v>0</v>
      </c>
      <c r="U109">
        <v>0</v>
      </c>
      <c r="V109">
        <v>211.76098081840499</v>
      </c>
      <c r="W109">
        <v>721.43263748161098</v>
      </c>
    </row>
    <row r="110" spans="1:23" x14ac:dyDescent="0.3">
      <c r="A110" t="s">
        <v>267</v>
      </c>
      <c r="B110" t="s">
        <v>1</v>
      </c>
      <c r="C110" t="s">
        <v>23</v>
      </c>
      <c r="D110" t="s">
        <v>262</v>
      </c>
      <c r="E110" t="s">
        <v>200</v>
      </c>
      <c r="F110">
        <v>233.81371088066999</v>
      </c>
      <c r="G110">
        <v>231.60275819361601</v>
      </c>
      <c r="H110">
        <v>16.965369699122199</v>
      </c>
      <c r="I110">
        <v>7.9266040675946599</v>
      </c>
      <c r="J110">
        <v>14.066506947169801</v>
      </c>
      <c r="K110">
        <v>1160.2967437261</v>
      </c>
      <c r="L110">
        <v>164.759251137738</v>
      </c>
      <c r="M110">
        <v>3.7753039447354002</v>
      </c>
      <c r="N110">
        <v>40.857145440449003</v>
      </c>
      <c r="O110">
        <v>272.48724549333599</v>
      </c>
      <c r="P110">
        <v>247.818818407409</v>
      </c>
      <c r="Q110">
        <v>184.66828189810801</v>
      </c>
      <c r="R110">
        <v>331.79974080774502</v>
      </c>
      <c r="S110">
        <v>24.2085786206931</v>
      </c>
      <c r="T110">
        <v>0</v>
      </c>
      <c r="U110">
        <v>0</v>
      </c>
      <c r="V110">
        <v>220.23144925743699</v>
      </c>
      <c r="W110">
        <v>693.52970851543398</v>
      </c>
    </row>
    <row r="111" spans="1:23" x14ac:dyDescent="0.3">
      <c r="A111" t="s">
        <v>267</v>
      </c>
      <c r="B111" t="s">
        <v>1</v>
      </c>
      <c r="C111" t="s">
        <v>23</v>
      </c>
      <c r="D111" t="s">
        <v>263</v>
      </c>
      <c r="E111" t="s">
        <v>202</v>
      </c>
      <c r="F111">
        <v>239.19101282484601</v>
      </c>
      <c r="G111">
        <v>236.79468835785599</v>
      </c>
      <c r="H111">
        <v>24.468488386440399</v>
      </c>
      <c r="I111">
        <v>8.6533672477698094</v>
      </c>
      <c r="J111">
        <v>15.276584042268199</v>
      </c>
      <c r="K111">
        <v>1207.9393551461101</v>
      </c>
      <c r="L111">
        <v>168.28152830586399</v>
      </c>
      <c r="M111">
        <v>4.1288769100543696</v>
      </c>
      <c r="N111">
        <v>41.7965426994514</v>
      </c>
      <c r="O111">
        <v>281.350145824675</v>
      </c>
      <c r="P111">
        <v>289.02426282885</v>
      </c>
      <c r="Q111">
        <v>246.775286988956</v>
      </c>
      <c r="R111">
        <v>342.68035436247902</v>
      </c>
      <c r="S111">
        <v>21.794154490351701</v>
      </c>
      <c r="T111">
        <v>0</v>
      </c>
      <c r="U111">
        <v>0</v>
      </c>
      <c r="V111">
        <v>257.35778004095903</v>
      </c>
      <c r="W111">
        <v>728.43368317751299</v>
      </c>
    </row>
    <row r="112" spans="1:23" x14ac:dyDescent="0.3">
      <c r="A112" t="s">
        <v>267</v>
      </c>
      <c r="B112" t="s">
        <v>1</v>
      </c>
      <c r="C112" t="s">
        <v>23</v>
      </c>
      <c r="D112" t="s">
        <v>263</v>
      </c>
      <c r="E112" t="s">
        <v>204</v>
      </c>
      <c r="F112">
        <v>218.33836613441301</v>
      </c>
      <c r="G112">
        <v>216.183898930829</v>
      </c>
      <c r="H112">
        <v>21.858915619085298</v>
      </c>
      <c r="I112">
        <v>7.8035898458910404</v>
      </c>
      <c r="J112">
        <v>14.681360759816</v>
      </c>
      <c r="K112">
        <v>1034.67352360526</v>
      </c>
      <c r="L112">
        <v>149.88516638026499</v>
      </c>
      <c r="M112">
        <v>3.5897758409648701</v>
      </c>
      <c r="N112">
        <v>39.953618109695</v>
      </c>
      <c r="O112">
        <v>270.84771642018802</v>
      </c>
      <c r="P112">
        <v>284.00342707422101</v>
      </c>
      <c r="Q112">
        <v>244.25896961401699</v>
      </c>
      <c r="R112">
        <v>335.92142192791903</v>
      </c>
      <c r="S112">
        <v>21.794154490351701</v>
      </c>
      <c r="T112">
        <v>0</v>
      </c>
      <c r="U112">
        <v>0</v>
      </c>
      <c r="V112">
        <v>254.85025867833599</v>
      </c>
      <c r="W112">
        <v>726.49092958381596</v>
      </c>
    </row>
    <row r="113" spans="1:23" x14ac:dyDescent="0.3">
      <c r="A113" t="s">
        <v>267</v>
      </c>
      <c r="B113" t="s">
        <v>1</v>
      </c>
      <c r="C113" t="s">
        <v>23</v>
      </c>
      <c r="D113" t="s">
        <v>263</v>
      </c>
      <c r="E113" t="s">
        <v>205</v>
      </c>
      <c r="F113">
        <v>220.03575120903199</v>
      </c>
      <c r="G113">
        <v>217.89093344813799</v>
      </c>
      <c r="H113">
        <v>21.2290175626718</v>
      </c>
      <c r="I113">
        <v>7.7649560672082503</v>
      </c>
      <c r="J113">
        <v>14.7023789262641</v>
      </c>
      <c r="K113">
        <v>1054.6023317404799</v>
      </c>
      <c r="L113">
        <v>147.65535659657101</v>
      </c>
      <c r="M113">
        <v>3.6552061932696902</v>
      </c>
      <c r="N113">
        <v>42.025960273638503</v>
      </c>
      <c r="O113">
        <v>284.67702137504102</v>
      </c>
      <c r="P113">
        <v>286.02861660110102</v>
      </c>
      <c r="Q113">
        <v>245.178825527919</v>
      </c>
      <c r="R113">
        <v>338.90037269087497</v>
      </c>
      <c r="S113">
        <v>21.794154490351701</v>
      </c>
      <c r="T113">
        <v>0</v>
      </c>
      <c r="U113">
        <v>0</v>
      </c>
      <c r="V113">
        <v>252.782530963249</v>
      </c>
      <c r="W113">
        <v>766.35697312566003</v>
      </c>
    </row>
    <row r="114" spans="1:23" x14ac:dyDescent="0.3">
      <c r="A114" t="s">
        <v>267</v>
      </c>
      <c r="B114" t="s">
        <v>1</v>
      </c>
      <c r="C114" t="s">
        <v>23</v>
      </c>
      <c r="D114" t="s">
        <v>263</v>
      </c>
      <c r="E114" t="s">
        <v>207</v>
      </c>
      <c r="F114">
        <v>229.85293123687401</v>
      </c>
      <c r="G114">
        <v>227.599051349505</v>
      </c>
      <c r="H114">
        <v>20.3080047558126</v>
      </c>
      <c r="I114">
        <v>8.1490588772730792</v>
      </c>
      <c r="J114">
        <v>14.9621961336974</v>
      </c>
      <c r="K114">
        <v>1100.5012817002601</v>
      </c>
      <c r="L114">
        <v>153.739950321008</v>
      </c>
      <c r="M114">
        <v>3.8289074622288499</v>
      </c>
      <c r="N114">
        <v>43.222721148750097</v>
      </c>
      <c r="O114">
        <v>292.60493799746803</v>
      </c>
      <c r="P114">
        <v>287.23632974115299</v>
      </c>
      <c r="Q114">
        <v>246.105310066904</v>
      </c>
      <c r="R114">
        <v>340.28148793844099</v>
      </c>
      <c r="S114">
        <v>21.794154490351701</v>
      </c>
      <c r="T114">
        <v>0</v>
      </c>
      <c r="U114">
        <v>0</v>
      </c>
      <c r="V114">
        <v>202.72812293740699</v>
      </c>
      <c r="W114">
        <v>785.60736978967896</v>
      </c>
    </row>
    <row r="115" spans="1:23" x14ac:dyDescent="0.3">
      <c r="A115" t="s">
        <v>267</v>
      </c>
      <c r="B115" t="s">
        <v>1</v>
      </c>
      <c r="C115" t="s">
        <v>23</v>
      </c>
      <c r="D115" t="s">
        <v>264</v>
      </c>
      <c r="E115" t="s">
        <v>208</v>
      </c>
      <c r="F115">
        <v>221.21031512265699</v>
      </c>
      <c r="G115">
        <v>219.18997212902701</v>
      </c>
      <c r="H115">
        <v>24.970107753278501</v>
      </c>
      <c r="I115">
        <v>7.2844918117847302</v>
      </c>
      <c r="J115">
        <v>14.911112876051201</v>
      </c>
      <c r="K115">
        <v>986.95349050199104</v>
      </c>
      <c r="L115">
        <v>151.654941970126</v>
      </c>
      <c r="M115">
        <v>4.1258051861645102</v>
      </c>
      <c r="N115">
        <v>37.862500629159598</v>
      </c>
      <c r="O115">
        <v>259.30098374084702</v>
      </c>
      <c r="P115">
        <v>204.22201793071</v>
      </c>
      <c r="Q115">
        <v>142.65130452695601</v>
      </c>
      <c r="R115">
        <v>283.04167912406899</v>
      </c>
      <c r="S115">
        <v>18.7978643199008</v>
      </c>
      <c r="T115">
        <v>0</v>
      </c>
      <c r="U115">
        <v>0</v>
      </c>
      <c r="V115">
        <v>236.93086882581301</v>
      </c>
      <c r="W115">
        <v>717.68823342063797</v>
      </c>
    </row>
    <row r="116" spans="1:23" x14ac:dyDescent="0.3">
      <c r="A116" t="s">
        <v>267</v>
      </c>
      <c r="B116" t="s">
        <v>1</v>
      </c>
      <c r="C116" t="s">
        <v>23</v>
      </c>
      <c r="D116" t="s">
        <v>264</v>
      </c>
      <c r="E116" t="s">
        <v>209</v>
      </c>
      <c r="F116">
        <v>216.31572010880799</v>
      </c>
      <c r="G116">
        <v>214.05657683303801</v>
      </c>
      <c r="H116">
        <v>29.991588907730002</v>
      </c>
      <c r="I116">
        <v>8.1955372577112993</v>
      </c>
      <c r="J116">
        <v>14.8172999821304</v>
      </c>
      <c r="K116">
        <v>955.16601505465496</v>
      </c>
      <c r="L116">
        <v>156.359668293402</v>
      </c>
      <c r="M116">
        <v>3.8130316042220298</v>
      </c>
      <c r="N116">
        <v>40.506792169864397</v>
      </c>
      <c r="O116">
        <v>279.44716253558499</v>
      </c>
      <c r="P116">
        <v>202.02102404988301</v>
      </c>
      <c r="Q116">
        <v>143.07864633709599</v>
      </c>
      <c r="R116">
        <v>278.81921642238302</v>
      </c>
      <c r="S116">
        <v>18.7978643199008</v>
      </c>
      <c r="T116">
        <v>0</v>
      </c>
      <c r="U116">
        <v>0</v>
      </c>
      <c r="V116">
        <v>240.96659914099499</v>
      </c>
      <c r="W116">
        <v>825.75085045084802</v>
      </c>
    </row>
    <row r="117" spans="1:23" x14ac:dyDescent="0.3">
      <c r="A117" t="s">
        <v>267</v>
      </c>
      <c r="B117" t="s">
        <v>1</v>
      </c>
      <c r="C117" t="s">
        <v>23</v>
      </c>
      <c r="D117" t="s">
        <v>264</v>
      </c>
      <c r="E117" t="s">
        <v>212</v>
      </c>
      <c r="F117">
        <v>228.56962544382699</v>
      </c>
      <c r="G117">
        <v>226.18510049259299</v>
      </c>
      <c r="H117">
        <v>31.976371498772899</v>
      </c>
      <c r="I117">
        <v>8.6397807263653696</v>
      </c>
      <c r="J117">
        <v>15.0907698489399</v>
      </c>
      <c r="K117">
        <v>1083.99310561692</v>
      </c>
      <c r="L117">
        <v>169.205304705016</v>
      </c>
      <c r="M117">
        <v>4.1894714867058802</v>
      </c>
      <c r="N117">
        <v>40.938637878489899</v>
      </c>
      <c r="O117">
        <v>280.55867175980899</v>
      </c>
      <c r="P117">
        <v>205.66320122364201</v>
      </c>
      <c r="Q117">
        <v>144.63344421530499</v>
      </c>
      <c r="R117">
        <v>283.91113969861601</v>
      </c>
      <c r="S117">
        <v>18.7978643199008</v>
      </c>
      <c r="T117">
        <v>0</v>
      </c>
      <c r="U117">
        <v>0</v>
      </c>
      <c r="V117">
        <v>280.45671886530198</v>
      </c>
      <c r="W117">
        <v>803.54823865345395</v>
      </c>
    </row>
    <row r="118" spans="1:23" x14ac:dyDescent="0.3">
      <c r="A118" t="s">
        <v>267</v>
      </c>
      <c r="B118" t="s">
        <v>1</v>
      </c>
      <c r="C118" t="s">
        <v>23</v>
      </c>
      <c r="D118" t="s">
        <v>264</v>
      </c>
      <c r="E118" t="s">
        <v>214</v>
      </c>
      <c r="F118">
        <v>216.48497605465101</v>
      </c>
      <c r="G118">
        <v>214.19134129545799</v>
      </c>
      <c r="H118">
        <v>37.496237240048302</v>
      </c>
      <c r="I118">
        <v>8.3103244194775208</v>
      </c>
      <c r="J118">
        <v>14.962760180522</v>
      </c>
      <c r="K118">
        <v>962.30486571254801</v>
      </c>
      <c r="L118">
        <v>161.136506253313</v>
      </c>
      <c r="M118">
        <v>4.0137630925782801</v>
      </c>
      <c r="N118">
        <v>38.952232837842601</v>
      </c>
      <c r="O118">
        <v>268.40457767228799</v>
      </c>
      <c r="P118">
        <v>201.831074123138</v>
      </c>
      <c r="Q118">
        <v>142.717443338386</v>
      </c>
      <c r="R118">
        <v>278.68853699036299</v>
      </c>
      <c r="S118">
        <v>18.7978643199008</v>
      </c>
      <c r="T118">
        <v>0</v>
      </c>
      <c r="U118">
        <v>0</v>
      </c>
      <c r="V118">
        <v>279.25849153856802</v>
      </c>
      <c r="W118">
        <v>774.323231404014</v>
      </c>
    </row>
    <row r="119" spans="1:23" x14ac:dyDescent="0.3">
      <c r="A119" t="s">
        <v>267</v>
      </c>
      <c r="B119" t="s">
        <v>1</v>
      </c>
      <c r="C119" t="s">
        <v>23</v>
      </c>
      <c r="D119" t="s">
        <v>265</v>
      </c>
      <c r="E119" t="s">
        <v>215</v>
      </c>
      <c r="F119">
        <v>233.562893545733</v>
      </c>
      <c r="G119">
        <v>231.24376598739701</v>
      </c>
      <c r="H119">
        <v>36.399689262867</v>
      </c>
      <c r="I119">
        <v>8.3239200959549091</v>
      </c>
      <c r="J119">
        <v>15.483845499288901</v>
      </c>
      <c r="K119">
        <v>1099.6766265567601</v>
      </c>
      <c r="L119">
        <v>171.62465140280901</v>
      </c>
      <c r="M119">
        <v>4.7302757006277902</v>
      </c>
      <c r="N119">
        <v>37.380492284413698</v>
      </c>
      <c r="O119">
        <v>255.22923340604601</v>
      </c>
      <c r="P119">
        <v>205.299963678132</v>
      </c>
      <c r="Q119">
        <v>143.59550946861901</v>
      </c>
      <c r="R119">
        <v>283.58329714665598</v>
      </c>
      <c r="S119">
        <v>18.7978643199008</v>
      </c>
      <c r="T119">
        <v>0</v>
      </c>
      <c r="U119">
        <v>0</v>
      </c>
      <c r="V119">
        <v>259.637739068229</v>
      </c>
      <c r="W119">
        <v>670.93134042468103</v>
      </c>
    </row>
    <row r="120" spans="1:23" x14ac:dyDescent="0.3">
      <c r="A120" t="s">
        <v>267</v>
      </c>
      <c r="B120" t="s">
        <v>1</v>
      </c>
      <c r="C120" t="s">
        <v>23</v>
      </c>
      <c r="D120" t="s">
        <v>265</v>
      </c>
      <c r="E120" t="s">
        <v>216</v>
      </c>
      <c r="F120">
        <v>208.609601569272</v>
      </c>
      <c r="G120">
        <v>206.421375447777</v>
      </c>
      <c r="H120">
        <v>36.414789826357001</v>
      </c>
      <c r="I120">
        <v>7.9458878584694004</v>
      </c>
      <c r="J120">
        <v>14.8071836386172</v>
      </c>
      <c r="K120">
        <v>944.558252845987</v>
      </c>
      <c r="L120">
        <v>160.024808306789</v>
      </c>
      <c r="M120">
        <v>3.8789994034708002</v>
      </c>
      <c r="N120">
        <v>34.645105909088102</v>
      </c>
      <c r="O120">
        <v>238.397330020749</v>
      </c>
      <c r="P120">
        <v>200.182876176549</v>
      </c>
      <c r="Q120">
        <v>141.283198106756</v>
      </c>
      <c r="R120">
        <v>276.87293342765997</v>
      </c>
      <c r="S120">
        <v>18.7978643199008</v>
      </c>
      <c r="T120">
        <v>0</v>
      </c>
      <c r="U120">
        <v>0</v>
      </c>
      <c r="V120">
        <v>305.68485363971701</v>
      </c>
      <c r="W120">
        <v>666.76029319774602</v>
      </c>
    </row>
    <row r="121" spans="1:23" x14ac:dyDescent="0.3">
      <c r="A121" t="s">
        <v>267</v>
      </c>
      <c r="B121" t="s">
        <v>1</v>
      </c>
      <c r="C121" t="s">
        <v>23</v>
      </c>
      <c r="D121" t="s">
        <v>265</v>
      </c>
      <c r="E121" t="s">
        <v>217</v>
      </c>
      <c r="F121">
        <v>207.39077225434301</v>
      </c>
      <c r="G121">
        <v>205.20917075036201</v>
      </c>
      <c r="H121">
        <v>38.702175112793</v>
      </c>
      <c r="I121">
        <v>7.9098764953076497</v>
      </c>
      <c r="J121">
        <v>14.721827971701099</v>
      </c>
      <c r="K121">
        <v>921.08425084065198</v>
      </c>
      <c r="L121">
        <v>158.54710937643901</v>
      </c>
      <c r="M121">
        <v>3.89189353313528</v>
      </c>
      <c r="N121">
        <v>34.538964683164501</v>
      </c>
      <c r="O121">
        <v>238.252800256445</v>
      </c>
      <c r="P121">
        <v>198.91374625120301</v>
      </c>
      <c r="Q121">
        <v>140.87938289559099</v>
      </c>
      <c r="R121">
        <v>274.71550479128302</v>
      </c>
      <c r="S121">
        <v>18.7978643199008</v>
      </c>
      <c r="T121">
        <v>0</v>
      </c>
      <c r="U121">
        <v>0</v>
      </c>
      <c r="V121">
        <v>311.27000113047501</v>
      </c>
      <c r="W121">
        <v>668.05233967600202</v>
      </c>
    </row>
    <row r="122" spans="1:23" x14ac:dyDescent="0.3">
      <c r="A122" t="s">
        <v>267</v>
      </c>
      <c r="B122" t="s">
        <v>1</v>
      </c>
      <c r="C122" t="s">
        <v>23</v>
      </c>
      <c r="D122" t="s">
        <v>265</v>
      </c>
      <c r="E122" t="s">
        <v>226</v>
      </c>
      <c r="F122">
        <v>214.789251563693</v>
      </c>
      <c r="G122">
        <v>212.68128468748699</v>
      </c>
      <c r="H122">
        <v>38.043340481898497</v>
      </c>
      <c r="I122">
        <v>7.41619825498426</v>
      </c>
      <c r="J122">
        <v>14.8531300718446</v>
      </c>
      <c r="K122">
        <v>884.45059081724003</v>
      </c>
      <c r="L122">
        <v>150.86261775656999</v>
      </c>
      <c r="M122">
        <v>4.1028396828401901</v>
      </c>
      <c r="N122">
        <v>35.663299052966401</v>
      </c>
      <c r="O122">
        <v>247.000377341334</v>
      </c>
      <c r="P122">
        <v>192.44470072388</v>
      </c>
      <c r="Q122">
        <v>139.56773323013601</v>
      </c>
      <c r="R122">
        <v>261.78960939904101</v>
      </c>
      <c r="S122">
        <v>18.7978643199008</v>
      </c>
      <c r="T122">
        <v>0</v>
      </c>
      <c r="U122">
        <v>0</v>
      </c>
      <c r="V122">
        <v>282.43683074398598</v>
      </c>
      <c r="W122">
        <v>686.29219255868702</v>
      </c>
    </row>
    <row r="123" spans="1:23" x14ac:dyDescent="0.3">
      <c r="A123" t="s">
        <v>267</v>
      </c>
      <c r="B123" t="s">
        <v>1</v>
      </c>
      <c r="C123" t="s">
        <v>23</v>
      </c>
      <c r="D123" t="s">
        <v>266</v>
      </c>
      <c r="E123" t="s">
        <v>227</v>
      </c>
      <c r="F123">
        <v>258.45313609172899</v>
      </c>
      <c r="G123">
        <v>256.19373222114803</v>
      </c>
      <c r="H123">
        <v>35.604062938331197</v>
      </c>
      <c r="I123">
        <v>8.1015191791334793</v>
      </c>
      <c r="J123">
        <v>15.317401850586201</v>
      </c>
      <c r="K123">
        <v>977.18052423779602</v>
      </c>
      <c r="L123">
        <v>157.24527669115099</v>
      </c>
      <c r="M123">
        <v>3.8302813354255498</v>
      </c>
      <c r="N123">
        <v>36.008343275579698</v>
      </c>
      <c r="O123">
        <v>251.48261808700599</v>
      </c>
      <c r="P123">
        <v>199.13837474853199</v>
      </c>
      <c r="Q123">
        <v>141.08115172193001</v>
      </c>
      <c r="R123">
        <v>274.32491322210802</v>
      </c>
      <c r="S123">
        <v>18.7326288253638</v>
      </c>
      <c r="T123">
        <v>0</v>
      </c>
      <c r="U123">
        <v>0</v>
      </c>
      <c r="V123">
        <v>283.40316620526897</v>
      </c>
      <c r="W123">
        <v>656.66524096710896</v>
      </c>
    </row>
    <row r="124" spans="1:23" x14ac:dyDescent="0.3">
      <c r="A124" t="s">
        <v>268</v>
      </c>
      <c r="B124" t="s">
        <v>2</v>
      </c>
      <c r="C124" t="s">
        <v>0</v>
      </c>
      <c r="D124" t="s">
        <v>251</v>
      </c>
      <c r="E124" t="s">
        <v>51</v>
      </c>
      <c r="F124">
        <v>205.596214167488</v>
      </c>
      <c r="G124">
        <v>147.846549458944</v>
      </c>
      <c r="H124">
        <v>39.207012524756401</v>
      </c>
      <c r="I124">
        <v>3.1590537186097598</v>
      </c>
      <c r="J124">
        <v>15.470533512467201</v>
      </c>
      <c r="K124">
        <v>397.17756513871399</v>
      </c>
      <c r="L124">
        <v>47.600892953896903</v>
      </c>
      <c r="M124">
        <v>3.2224043425275202</v>
      </c>
      <c r="N124">
        <v>379.452368169799</v>
      </c>
      <c r="O124">
        <v>179.27519876633099</v>
      </c>
      <c r="P124">
        <v>33.440871829414498</v>
      </c>
      <c r="Q124">
        <v>20.359974403094999</v>
      </c>
      <c r="R124">
        <v>46.213347450223203</v>
      </c>
      <c r="S124">
        <v>56619.096693346401</v>
      </c>
      <c r="T124">
        <v>0</v>
      </c>
      <c r="U124">
        <v>0</v>
      </c>
      <c r="V124">
        <v>4.9938227103650403</v>
      </c>
      <c r="W124">
        <v>452.55438456392301</v>
      </c>
    </row>
    <row r="125" spans="1:23" x14ac:dyDescent="0.3">
      <c r="A125" t="s">
        <v>268</v>
      </c>
      <c r="B125" t="s">
        <v>2</v>
      </c>
      <c r="C125" t="s">
        <v>0</v>
      </c>
      <c r="D125" t="s">
        <v>251</v>
      </c>
      <c r="E125" t="s">
        <v>52</v>
      </c>
      <c r="F125">
        <v>183.29640010573601</v>
      </c>
      <c r="G125">
        <v>125.56452384239</v>
      </c>
      <c r="H125">
        <v>42.269487717444498</v>
      </c>
      <c r="I125">
        <v>3.1522129607508802</v>
      </c>
      <c r="J125">
        <v>14.8999747851861</v>
      </c>
      <c r="K125">
        <v>397.92036140053699</v>
      </c>
      <c r="L125">
        <v>40.657315651785702</v>
      </c>
      <c r="M125">
        <v>2.9269887420312299</v>
      </c>
      <c r="N125">
        <v>381.14460247090102</v>
      </c>
      <c r="O125">
        <v>187.15289909437399</v>
      </c>
      <c r="P125">
        <v>34.993424909124002</v>
      </c>
      <c r="Q125">
        <v>20.848075161210399</v>
      </c>
      <c r="R125">
        <v>49.054074463397797</v>
      </c>
      <c r="S125">
        <v>56619.096693346401</v>
      </c>
      <c r="T125">
        <v>0</v>
      </c>
      <c r="U125">
        <v>0</v>
      </c>
      <c r="V125">
        <v>16.986038698483501</v>
      </c>
      <c r="W125">
        <v>501.789428962464</v>
      </c>
    </row>
    <row r="126" spans="1:23" x14ac:dyDescent="0.3">
      <c r="A126" t="s">
        <v>268</v>
      </c>
      <c r="B126" t="s">
        <v>2</v>
      </c>
      <c r="C126" t="s">
        <v>0</v>
      </c>
      <c r="D126" t="s">
        <v>251</v>
      </c>
      <c r="E126" t="s">
        <v>53</v>
      </c>
      <c r="F126">
        <v>185.418361449287</v>
      </c>
      <c r="G126">
        <v>127.75277922676</v>
      </c>
      <c r="H126">
        <v>38.702390820646599</v>
      </c>
      <c r="I126">
        <v>2.9599653634465102</v>
      </c>
      <c r="J126">
        <v>14.3518166589597</v>
      </c>
      <c r="K126">
        <v>387.60839432911598</v>
      </c>
      <c r="L126">
        <v>39.652732977097003</v>
      </c>
      <c r="M126">
        <v>2.9850127413361198</v>
      </c>
      <c r="N126">
        <v>380.27568339053897</v>
      </c>
      <c r="O126">
        <v>184.848616603924</v>
      </c>
      <c r="P126">
        <v>33.218493983740998</v>
      </c>
      <c r="Q126">
        <v>19.7720112870756</v>
      </c>
      <c r="R126">
        <v>46.6763018087468</v>
      </c>
      <c r="S126">
        <v>56619.096693346401</v>
      </c>
      <c r="T126">
        <v>0</v>
      </c>
      <c r="U126">
        <v>0</v>
      </c>
      <c r="V126">
        <v>17.4794820727376</v>
      </c>
      <c r="W126">
        <v>484.26607227888002</v>
      </c>
    </row>
    <row r="127" spans="1:23" x14ac:dyDescent="0.3">
      <c r="A127" t="s">
        <v>268</v>
      </c>
      <c r="B127" t="s">
        <v>2</v>
      </c>
      <c r="C127" t="s">
        <v>0</v>
      </c>
      <c r="D127" t="s">
        <v>251</v>
      </c>
      <c r="E127" t="s">
        <v>54</v>
      </c>
      <c r="F127">
        <v>292.50824298543398</v>
      </c>
      <c r="G127">
        <v>234.46424982464401</v>
      </c>
      <c r="H127">
        <v>48.767348991452998</v>
      </c>
      <c r="I127">
        <v>4.0173421709331896</v>
      </c>
      <c r="J127">
        <v>17.859176811776699</v>
      </c>
      <c r="K127">
        <v>501.57536942978999</v>
      </c>
      <c r="L127">
        <v>93.898924283902204</v>
      </c>
      <c r="M127">
        <v>4.7212466776879696</v>
      </c>
      <c r="N127">
        <v>385.16245592808002</v>
      </c>
      <c r="O127">
        <v>210.87111893125501</v>
      </c>
      <c r="P127">
        <v>39.060470255027397</v>
      </c>
      <c r="Q127">
        <v>24.458117532671299</v>
      </c>
      <c r="R127">
        <v>53.198443936458602</v>
      </c>
      <c r="S127">
        <v>56619.096693346401</v>
      </c>
      <c r="T127">
        <v>0</v>
      </c>
      <c r="U127">
        <v>0</v>
      </c>
      <c r="V127">
        <v>18.182642904197699</v>
      </c>
      <c r="W127">
        <v>489.77559509782401</v>
      </c>
    </row>
    <row r="128" spans="1:23" x14ac:dyDescent="0.3">
      <c r="A128" t="s">
        <v>268</v>
      </c>
      <c r="B128" t="s">
        <v>2</v>
      </c>
      <c r="C128" t="s">
        <v>0</v>
      </c>
      <c r="D128" t="s">
        <v>252</v>
      </c>
      <c r="E128" t="s">
        <v>55</v>
      </c>
      <c r="F128">
        <v>224.68779209185499</v>
      </c>
      <c r="G128">
        <v>165.25756288454801</v>
      </c>
      <c r="H128">
        <v>39.164911742883298</v>
      </c>
      <c r="I128">
        <v>3.1702643436848201</v>
      </c>
      <c r="J128">
        <v>14.051418958653001</v>
      </c>
      <c r="K128">
        <v>375.02280692274098</v>
      </c>
      <c r="L128">
        <v>62.787051125700998</v>
      </c>
      <c r="M128">
        <v>3.4306212926315802</v>
      </c>
      <c r="N128">
        <v>385.97721670113901</v>
      </c>
      <c r="O128">
        <v>177.62255909571101</v>
      </c>
      <c r="P128">
        <v>31.925517176057699</v>
      </c>
      <c r="Q128">
        <v>19.376262701957799</v>
      </c>
      <c r="R128">
        <v>44.110972905376101</v>
      </c>
      <c r="S128">
        <v>58293.687529269802</v>
      </c>
      <c r="T128">
        <v>0</v>
      </c>
      <c r="U128">
        <v>0</v>
      </c>
      <c r="V128">
        <v>15.690845717348299</v>
      </c>
      <c r="W128">
        <v>429.02223812509101</v>
      </c>
    </row>
    <row r="129" spans="1:23" x14ac:dyDescent="0.3">
      <c r="A129" t="s">
        <v>268</v>
      </c>
      <c r="B129" t="s">
        <v>2</v>
      </c>
      <c r="C129" t="s">
        <v>0</v>
      </c>
      <c r="D129" t="s">
        <v>252</v>
      </c>
      <c r="E129" t="s">
        <v>56</v>
      </c>
      <c r="F129">
        <v>183.599780450232</v>
      </c>
      <c r="G129">
        <v>124.31642763927699</v>
      </c>
      <c r="H129">
        <v>35.508642259706399</v>
      </c>
      <c r="I129">
        <v>2.8244725848203101</v>
      </c>
      <c r="J129">
        <v>12.078505378194199</v>
      </c>
      <c r="K129">
        <v>346.59396231867299</v>
      </c>
      <c r="L129">
        <v>40.506736547877999</v>
      </c>
      <c r="M129">
        <v>2.8172002807324699</v>
      </c>
      <c r="N129">
        <v>385.78752390682399</v>
      </c>
      <c r="O129">
        <v>175.74143960973501</v>
      </c>
      <c r="P129">
        <v>30.644639336325099</v>
      </c>
      <c r="Q129">
        <v>17.801975245076498</v>
      </c>
      <c r="R129">
        <v>43.701846552623202</v>
      </c>
      <c r="S129">
        <v>58293.687529269802</v>
      </c>
      <c r="T129">
        <v>0</v>
      </c>
      <c r="U129">
        <v>0</v>
      </c>
      <c r="V129">
        <v>18.904841587560401</v>
      </c>
      <c r="W129">
        <v>465.48184410468701</v>
      </c>
    </row>
    <row r="130" spans="1:23" x14ac:dyDescent="0.3">
      <c r="A130" t="s">
        <v>268</v>
      </c>
      <c r="B130" t="s">
        <v>2</v>
      </c>
      <c r="C130" t="s">
        <v>0</v>
      </c>
      <c r="D130" t="s">
        <v>252</v>
      </c>
      <c r="E130" t="s">
        <v>57</v>
      </c>
      <c r="F130">
        <v>195.62508319859199</v>
      </c>
      <c r="G130">
        <v>136.37175451398301</v>
      </c>
      <c r="H130">
        <v>34.290210048099297</v>
      </c>
      <c r="I130">
        <v>2.7749269101808598</v>
      </c>
      <c r="J130">
        <v>11.4751295722617</v>
      </c>
      <c r="K130">
        <v>353.64431809075597</v>
      </c>
      <c r="L130">
        <v>41.680036794452697</v>
      </c>
      <c r="M130">
        <v>3.0162991319028598</v>
      </c>
      <c r="N130">
        <v>386.00980991097998</v>
      </c>
      <c r="O130">
        <v>176.49886291580501</v>
      </c>
      <c r="P130">
        <v>30.238858129431001</v>
      </c>
      <c r="Q130">
        <v>17.500059808441399</v>
      </c>
      <c r="R130">
        <v>43.248027569073301</v>
      </c>
      <c r="S130">
        <v>58293.687529269802</v>
      </c>
      <c r="T130">
        <v>0</v>
      </c>
      <c r="U130">
        <v>0</v>
      </c>
      <c r="V130">
        <v>17.615418931905001</v>
      </c>
      <c r="W130">
        <v>465.77687931698603</v>
      </c>
    </row>
    <row r="131" spans="1:23" x14ac:dyDescent="0.3">
      <c r="A131" t="s">
        <v>268</v>
      </c>
      <c r="B131" t="s">
        <v>2</v>
      </c>
      <c r="C131" t="s">
        <v>0</v>
      </c>
      <c r="D131" t="s">
        <v>252</v>
      </c>
      <c r="E131" t="s">
        <v>58</v>
      </c>
      <c r="F131">
        <v>282.548595023475</v>
      </c>
      <c r="G131">
        <v>223.106082145405</v>
      </c>
      <c r="H131">
        <v>36.588223877647799</v>
      </c>
      <c r="I131">
        <v>3.1678566119992002</v>
      </c>
      <c r="J131">
        <v>14.512908946501</v>
      </c>
      <c r="K131">
        <v>435.951027837205</v>
      </c>
      <c r="L131">
        <v>70.610110212334803</v>
      </c>
      <c r="M131">
        <v>4.4054396496702601</v>
      </c>
      <c r="N131">
        <v>387.619602430425</v>
      </c>
      <c r="O131">
        <v>199.41431115282501</v>
      </c>
      <c r="P131">
        <v>32.590134538439401</v>
      </c>
      <c r="Q131">
        <v>19.300155735388</v>
      </c>
      <c r="R131">
        <v>45.884712760981301</v>
      </c>
      <c r="S131">
        <v>58293.687529269802</v>
      </c>
      <c r="T131">
        <v>0</v>
      </c>
      <c r="U131">
        <v>0</v>
      </c>
      <c r="V131">
        <v>17.470610512741999</v>
      </c>
      <c r="W131">
        <v>468.695530302598</v>
      </c>
    </row>
    <row r="132" spans="1:23" x14ac:dyDescent="0.3">
      <c r="A132" t="s">
        <v>268</v>
      </c>
      <c r="B132" t="s">
        <v>2</v>
      </c>
      <c r="C132" t="s">
        <v>0</v>
      </c>
      <c r="D132" t="s">
        <v>253</v>
      </c>
      <c r="E132" t="s">
        <v>59</v>
      </c>
      <c r="F132">
        <v>223.108976624625</v>
      </c>
      <c r="G132">
        <v>162.79183573173</v>
      </c>
      <c r="H132">
        <v>44.809645520956899</v>
      </c>
      <c r="I132">
        <v>3.4391862984853798</v>
      </c>
      <c r="J132">
        <v>13.496378000543899</v>
      </c>
      <c r="K132">
        <v>340.56231031654602</v>
      </c>
      <c r="L132">
        <v>61.203072227478998</v>
      </c>
      <c r="M132">
        <v>3.2223933355067</v>
      </c>
      <c r="N132">
        <v>416.88495316177301</v>
      </c>
      <c r="O132">
        <v>158.85225704139901</v>
      </c>
      <c r="P132">
        <v>29.646859320953201</v>
      </c>
      <c r="Q132">
        <v>18.390241147667201</v>
      </c>
      <c r="R132">
        <v>40.071537903875601</v>
      </c>
      <c r="S132">
        <v>59118.424098283896</v>
      </c>
      <c r="T132">
        <v>0</v>
      </c>
      <c r="U132">
        <v>0</v>
      </c>
      <c r="V132">
        <v>14.5467150052425</v>
      </c>
      <c r="W132">
        <v>387.47185891640697</v>
      </c>
    </row>
    <row r="133" spans="1:23" x14ac:dyDescent="0.3">
      <c r="A133" t="s">
        <v>268</v>
      </c>
      <c r="B133" t="s">
        <v>2</v>
      </c>
      <c r="C133" t="s">
        <v>0</v>
      </c>
      <c r="D133" t="s">
        <v>253</v>
      </c>
      <c r="E133" t="s">
        <v>60</v>
      </c>
      <c r="F133">
        <v>177.22076687113901</v>
      </c>
      <c r="G133">
        <v>117.04789231354199</v>
      </c>
      <c r="H133">
        <v>40.663658037918601</v>
      </c>
      <c r="I133">
        <v>3.0118875706258099</v>
      </c>
      <c r="J133">
        <v>12.3880861285905</v>
      </c>
      <c r="K133">
        <v>301.98558164136699</v>
      </c>
      <c r="L133">
        <v>37.716359600464898</v>
      </c>
      <c r="M133">
        <v>2.54373137016045</v>
      </c>
      <c r="N133">
        <v>415.84800558710401</v>
      </c>
      <c r="O133">
        <v>158.412823208394</v>
      </c>
      <c r="P133">
        <v>27.8362208512488</v>
      </c>
      <c r="Q133">
        <v>16.5352228167257</v>
      </c>
      <c r="R133">
        <v>38.859296405911302</v>
      </c>
      <c r="S133">
        <v>59118.424098283896</v>
      </c>
      <c r="T133">
        <v>0</v>
      </c>
      <c r="U133">
        <v>0</v>
      </c>
      <c r="V133">
        <v>15.5894106959087</v>
      </c>
      <c r="W133">
        <v>414.73277170586601</v>
      </c>
    </row>
    <row r="134" spans="1:23" x14ac:dyDescent="0.3">
      <c r="A134" t="s">
        <v>268</v>
      </c>
      <c r="B134" t="s">
        <v>2</v>
      </c>
      <c r="C134" t="s">
        <v>0</v>
      </c>
      <c r="D134" t="s">
        <v>253</v>
      </c>
      <c r="E134" t="s">
        <v>61</v>
      </c>
      <c r="F134">
        <v>181.57511475904201</v>
      </c>
      <c r="G134">
        <v>121.53361935868401</v>
      </c>
      <c r="H134">
        <v>32.601636502003103</v>
      </c>
      <c r="I134">
        <v>2.6636076964483602</v>
      </c>
      <c r="J134">
        <v>10.9921936077941</v>
      </c>
      <c r="K134">
        <v>301.54729111849201</v>
      </c>
      <c r="L134">
        <v>35.701116512313099</v>
      </c>
      <c r="M134">
        <v>2.5483734994785801</v>
      </c>
      <c r="N134">
        <v>414.84134886852303</v>
      </c>
      <c r="O134">
        <v>156.62297652433</v>
      </c>
      <c r="P134">
        <v>26.375889202551601</v>
      </c>
      <c r="Q134">
        <v>15.4192232828805</v>
      </c>
      <c r="R134">
        <v>37.393462161381599</v>
      </c>
      <c r="S134">
        <v>59118.424098283896</v>
      </c>
      <c r="T134">
        <v>0</v>
      </c>
      <c r="U134">
        <v>0</v>
      </c>
      <c r="V134">
        <v>16.0946720434318</v>
      </c>
      <c r="W134">
        <v>418.828774181722</v>
      </c>
    </row>
    <row r="135" spans="1:23" x14ac:dyDescent="0.3">
      <c r="A135" t="s">
        <v>268</v>
      </c>
      <c r="B135" t="s">
        <v>2</v>
      </c>
      <c r="C135" t="s">
        <v>0</v>
      </c>
      <c r="D135" t="s">
        <v>253</v>
      </c>
      <c r="E135" t="s">
        <v>62</v>
      </c>
      <c r="F135">
        <v>279.05904569488598</v>
      </c>
      <c r="G135">
        <v>218.765979728986</v>
      </c>
      <c r="H135">
        <v>37.697761244384601</v>
      </c>
      <c r="I135">
        <v>3.2930459007624999</v>
      </c>
      <c r="J135">
        <v>14.0196736577425</v>
      </c>
      <c r="K135">
        <v>402.31270271239902</v>
      </c>
      <c r="L135">
        <v>71.339699115936298</v>
      </c>
      <c r="M135">
        <v>4.11240646805369</v>
      </c>
      <c r="N135">
        <v>417.88494098590598</v>
      </c>
      <c r="O135">
        <v>183.611579478317</v>
      </c>
      <c r="P135">
        <v>30.351732024457998</v>
      </c>
      <c r="Q135">
        <v>18.316160227819498</v>
      </c>
      <c r="R135">
        <v>42.062174981376003</v>
      </c>
      <c r="S135">
        <v>59118.424098283896</v>
      </c>
      <c r="T135">
        <v>0</v>
      </c>
      <c r="U135">
        <v>0</v>
      </c>
      <c r="V135">
        <v>17.2272311688149</v>
      </c>
      <c r="W135">
        <v>438.18597809286098</v>
      </c>
    </row>
    <row r="136" spans="1:23" x14ac:dyDescent="0.3">
      <c r="A136" t="s">
        <v>268</v>
      </c>
      <c r="B136" t="s">
        <v>2</v>
      </c>
      <c r="C136" t="s">
        <v>0</v>
      </c>
      <c r="D136" t="s">
        <v>254</v>
      </c>
      <c r="E136" t="s">
        <v>63</v>
      </c>
      <c r="F136">
        <v>214.31021228951499</v>
      </c>
      <c r="G136">
        <v>154.492318962703</v>
      </c>
      <c r="H136">
        <v>39.725849968695897</v>
      </c>
      <c r="I136">
        <v>3.11350196249946</v>
      </c>
      <c r="J136">
        <v>12.854370005774101</v>
      </c>
      <c r="K136">
        <v>311.82937455098403</v>
      </c>
      <c r="L136">
        <v>56.504994687249301</v>
      </c>
      <c r="M136">
        <v>2.9383630738928002</v>
      </c>
      <c r="N136">
        <v>367.60595873094002</v>
      </c>
      <c r="O136">
        <v>147.92096723771701</v>
      </c>
      <c r="P136">
        <v>27.463655034202802</v>
      </c>
      <c r="Q136">
        <v>15.952150359646801</v>
      </c>
      <c r="R136">
        <v>39.1308039966002</v>
      </c>
      <c r="S136">
        <v>58738.306845996798</v>
      </c>
      <c r="T136">
        <v>0</v>
      </c>
      <c r="U136">
        <v>0</v>
      </c>
      <c r="V136">
        <v>15.8256556433669</v>
      </c>
      <c r="W136">
        <v>353.72921753425197</v>
      </c>
    </row>
    <row r="137" spans="1:23" x14ac:dyDescent="0.3">
      <c r="A137" t="s">
        <v>268</v>
      </c>
      <c r="B137" t="s">
        <v>2</v>
      </c>
      <c r="C137" t="s">
        <v>0</v>
      </c>
      <c r="D137" t="s">
        <v>254</v>
      </c>
      <c r="E137" t="s">
        <v>64</v>
      </c>
      <c r="F137">
        <v>190.20837939295001</v>
      </c>
      <c r="G137">
        <v>130.710249967332</v>
      </c>
      <c r="H137">
        <v>23.7207557406193</v>
      </c>
      <c r="I137">
        <v>2.1720735891643899</v>
      </c>
      <c r="J137">
        <v>10.344177782212901</v>
      </c>
      <c r="K137">
        <v>281.74452670964803</v>
      </c>
      <c r="L137">
        <v>33.280159806782699</v>
      </c>
      <c r="M137">
        <v>2.4763114279555598</v>
      </c>
      <c r="N137">
        <v>364.61643000385499</v>
      </c>
      <c r="O137">
        <v>146.73649423511699</v>
      </c>
      <c r="P137">
        <v>24.253531127988399</v>
      </c>
      <c r="Q137">
        <v>12.9398896409787</v>
      </c>
      <c r="R137">
        <v>36.578970296952697</v>
      </c>
      <c r="S137">
        <v>58738.306845996798</v>
      </c>
      <c r="T137">
        <v>0</v>
      </c>
      <c r="U137">
        <v>0</v>
      </c>
      <c r="V137">
        <v>17.830179805938201</v>
      </c>
      <c r="W137">
        <v>381.64193206254299</v>
      </c>
    </row>
    <row r="138" spans="1:23" x14ac:dyDescent="0.3">
      <c r="A138" t="s">
        <v>268</v>
      </c>
      <c r="B138" t="s">
        <v>2</v>
      </c>
      <c r="C138" t="s">
        <v>0</v>
      </c>
      <c r="D138" t="s">
        <v>254</v>
      </c>
      <c r="E138" t="s">
        <v>65</v>
      </c>
      <c r="F138">
        <v>187.986885208308</v>
      </c>
      <c r="G138">
        <v>128.53087358462801</v>
      </c>
      <c r="H138">
        <v>22.299196049591298</v>
      </c>
      <c r="I138">
        <v>2.1063043536433899</v>
      </c>
      <c r="J138">
        <v>9.4624294062772893</v>
      </c>
      <c r="K138">
        <v>276.63743667474802</v>
      </c>
      <c r="L138">
        <v>31.535491209556199</v>
      </c>
      <c r="M138">
        <v>2.4087140534307001</v>
      </c>
      <c r="N138">
        <v>364.398927778776</v>
      </c>
      <c r="O138">
        <v>142.606692537985</v>
      </c>
      <c r="P138">
        <v>23.729337485227799</v>
      </c>
      <c r="Q138">
        <v>12.5445107830331</v>
      </c>
      <c r="R138">
        <v>36.030734267434099</v>
      </c>
      <c r="S138">
        <v>58738.306845996798</v>
      </c>
      <c r="T138">
        <v>0</v>
      </c>
      <c r="U138">
        <v>0</v>
      </c>
      <c r="V138">
        <v>19.065999317755502</v>
      </c>
      <c r="W138">
        <v>381.73937674518299</v>
      </c>
    </row>
    <row r="139" spans="1:23" x14ac:dyDescent="0.3">
      <c r="A139" t="s">
        <v>268</v>
      </c>
      <c r="B139" t="s">
        <v>2</v>
      </c>
      <c r="C139" t="s">
        <v>0</v>
      </c>
      <c r="D139" t="s">
        <v>254</v>
      </c>
      <c r="E139" t="s">
        <v>66</v>
      </c>
      <c r="F139">
        <v>260.83852496849403</v>
      </c>
      <c r="G139">
        <v>201.24387701665401</v>
      </c>
      <c r="H139">
        <v>24.652440637144</v>
      </c>
      <c r="I139">
        <v>2.43631185527278</v>
      </c>
      <c r="J139">
        <v>11.2904415572663</v>
      </c>
      <c r="K139">
        <v>340.16026212853097</v>
      </c>
      <c r="L139">
        <v>55.999264074134899</v>
      </c>
      <c r="M139">
        <v>3.56931115864821</v>
      </c>
      <c r="N139">
        <v>365.848526536679</v>
      </c>
      <c r="O139">
        <v>157.094875815352</v>
      </c>
      <c r="P139">
        <v>25.129724542732301</v>
      </c>
      <c r="Q139">
        <v>13.700634868507301</v>
      </c>
      <c r="R139">
        <v>37.4891887796175</v>
      </c>
      <c r="S139">
        <v>58738.306845996798</v>
      </c>
      <c r="T139">
        <v>0</v>
      </c>
      <c r="U139">
        <v>0</v>
      </c>
      <c r="V139">
        <v>19.086644433373198</v>
      </c>
      <c r="W139">
        <v>378.76834619403297</v>
      </c>
    </row>
    <row r="140" spans="1:23" x14ac:dyDescent="0.3">
      <c r="A140" t="s">
        <v>268</v>
      </c>
      <c r="B140" t="s">
        <v>2</v>
      </c>
      <c r="C140" t="s">
        <v>0</v>
      </c>
      <c r="D140" t="s">
        <v>255</v>
      </c>
      <c r="E140" t="s">
        <v>67</v>
      </c>
      <c r="F140">
        <v>206.43810633458401</v>
      </c>
      <c r="G140">
        <v>146.763349730881</v>
      </c>
      <c r="H140">
        <v>33.704520883758001</v>
      </c>
      <c r="I140">
        <v>2.7991713210281999</v>
      </c>
      <c r="J140">
        <v>11.1086441749386</v>
      </c>
      <c r="K140">
        <v>277.53968452718101</v>
      </c>
      <c r="L140">
        <v>48.851227827919601</v>
      </c>
      <c r="M140">
        <v>2.7062465386983399</v>
      </c>
      <c r="N140">
        <v>412.37140426118299</v>
      </c>
      <c r="O140">
        <v>139.07257150288899</v>
      </c>
      <c r="P140">
        <v>23.745083782775701</v>
      </c>
      <c r="Q140">
        <v>13.4650450701405</v>
      </c>
      <c r="R140">
        <v>34.197181958495896</v>
      </c>
      <c r="S140">
        <v>58719.8411603196</v>
      </c>
      <c r="T140">
        <v>0</v>
      </c>
      <c r="U140">
        <v>0</v>
      </c>
      <c r="V140">
        <v>16.3553710226346</v>
      </c>
      <c r="W140">
        <v>334.71354540058297</v>
      </c>
    </row>
    <row r="141" spans="1:23" x14ac:dyDescent="0.3">
      <c r="A141" t="s">
        <v>268</v>
      </c>
      <c r="B141" t="s">
        <v>2</v>
      </c>
      <c r="C141" t="s">
        <v>0</v>
      </c>
      <c r="D141" t="s">
        <v>255</v>
      </c>
      <c r="E141" t="s">
        <v>68</v>
      </c>
      <c r="F141">
        <v>177.21980544508099</v>
      </c>
      <c r="G141">
        <v>117.72230484323499</v>
      </c>
      <c r="H141">
        <v>28.296427483110101</v>
      </c>
      <c r="I141">
        <v>2.3035863013875999</v>
      </c>
      <c r="J141">
        <v>9.4684309016266308</v>
      </c>
      <c r="K141">
        <v>248.45034930320799</v>
      </c>
      <c r="L141">
        <v>28.367896263351199</v>
      </c>
      <c r="M141">
        <v>2.2401339943081502</v>
      </c>
      <c r="N141">
        <v>410.62368037888302</v>
      </c>
      <c r="O141">
        <v>133.969317933441</v>
      </c>
      <c r="P141">
        <v>21.9154407536092</v>
      </c>
      <c r="Q141">
        <v>11.8482326030542</v>
      </c>
      <c r="R141">
        <v>32.5693054555393</v>
      </c>
      <c r="S141">
        <v>58719.8411603196</v>
      </c>
      <c r="T141">
        <v>0</v>
      </c>
      <c r="U141">
        <v>0</v>
      </c>
      <c r="V141">
        <v>24.5084414935986</v>
      </c>
      <c r="W141">
        <v>345.53993356832802</v>
      </c>
    </row>
    <row r="142" spans="1:23" x14ac:dyDescent="0.3">
      <c r="A142" t="s">
        <v>268</v>
      </c>
      <c r="B142" t="s">
        <v>2</v>
      </c>
      <c r="C142" t="s">
        <v>0</v>
      </c>
      <c r="D142" t="s">
        <v>255</v>
      </c>
      <c r="E142" t="s">
        <v>69</v>
      </c>
      <c r="F142">
        <v>176.077487422384</v>
      </c>
      <c r="G142">
        <v>116.609240734778</v>
      </c>
      <c r="H142">
        <v>26.834642249932301</v>
      </c>
      <c r="I142">
        <v>2.2315405994386501</v>
      </c>
      <c r="J142">
        <v>9.1055093579506607</v>
      </c>
      <c r="K142">
        <v>246.093224077754</v>
      </c>
      <c r="L142">
        <v>27.946967911269301</v>
      </c>
      <c r="M142">
        <v>2.2119736293341599</v>
      </c>
      <c r="N142">
        <v>410.408301733298</v>
      </c>
      <c r="O142">
        <v>133.503561459991</v>
      </c>
      <c r="P142">
        <v>21.501040117961001</v>
      </c>
      <c r="Q142">
        <v>11.566199928147</v>
      </c>
      <c r="R142">
        <v>32.0986940044357</v>
      </c>
      <c r="S142">
        <v>58719.8411603196</v>
      </c>
      <c r="T142">
        <v>0</v>
      </c>
      <c r="U142">
        <v>0</v>
      </c>
      <c r="V142">
        <v>28.557614744168198</v>
      </c>
      <c r="W142">
        <v>344.96986410599601</v>
      </c>
    </row>
    <row r="143" spans="1:23" x14ac:dyDescent="0.3">
      <c r="A143" t="s">
        <v>268</v>
      </c>
      <c r="B143" t="s">
        <v>2</v>
      </c>
      <c r="C143" t="s">
        <v>0</v>
      </c>
      <c r="D143" t="s">
        <v>255</v>
      </c>
      <c r="E143" t="s">
        <v>70</v>
      </c>
      <c r="F143">
        <v>266.12992991753401</v>
      </c>
      <c r="G143">
        <v>206.34751088911</v>
      </c>
      <c r="H143">
        <v>36.670026701842197</v>
      </c>
      <c r="I143">
        <v>2.9898455994720301</v>
      </c>
      <c r="J143">
        <v>13.149134922549401</v>
      </c>
      <c r="K143">
        <v>328.27336651957899</v>
      </c>
      <c r="L143">
        <v>59.5643014880756</v>
      </c>
      <c r="M143">
        <v>3.81208740752303</v>
      </c>
      <c r="N143">
        <v>414.09559670876899</v>
      </c>
      <c r="O143">
        <v>164.19472248740001</v>
      </c>
      <c r="P143">
        <v>24.098337984780802</v>
      </c>
      <c r="Q143">
        <v>13.483565591365799</v>
      </c>
      <c r="R143">
        <v>35.039061113282699</v>
      </c>
      <c r="S143">
        <v>58719.8411603196</v>
      </c>
      <c r="T143">
        <v>0</v>
      </c>
      <c r="U143">
        <v>0</v>
      </c>
      <c r="V143">
        <v>29.227484521802801</v>
      </c>
      <c r="W143">
        <v>349.58780516945097</v>
      </c>
    </row>
    <row r="144" spans="1:23" x14ac:dyDescent="0.3">
      <c r="A144" t="s">
        <v>268</v>
      </c>
      <c r="B144" t="s">
        <v>2</v>
      </c>
      <c r="C144" t="s">
        <v>0</v>
      </c>
      <c r="D144" t="s">
        <v>256</v>
      </c>
      <c r="E144" t="s">
        <v>71</v>
      </c>
      <c r="F144">
        <v>197.183157334453</v>
      </c>
      <c r="G144">
        <v>138.04365182178799</v>
      </c>
      <c r="H144">
        <v>38.948545218547899</v>
      </c>
      <c r="I144">
        <v>2.9619428081629202</v>
      </c>
      <c r="J144">
        <v>12.316448483816</v>
      </c>
      <c r="K144">
        <v>254.39883633220001</v>
      </c>
      <c r="L144">
        <v>42.3149818831792</v>
      </c>
      <c r="M144">
        <v>2.6574888851324601</v>
      </c>
      <c r="N144">
        <v>423.79647623948</v>
      </c>
      <c r="O144">
        <v>145.04420708805901</v>
      </c>
      <c r="P144">
        <v>23.261874967150799</v>
      </c>
      <c r="Q144">
        <v>12.4625689058233</v>
      </c>
      <c r="R144">
        <v>34.209658702588797</v>
      </c>
      <c r="S144">
        <v>58104.580855233296</v>
      </c>
      <c r="T144">
        <v>0</v>
      </c>
      <c r="U144">
        <v>0</v>
      </c>
      <c r="V144">
        <v>26.541434381304501</v>
      </c>
      <c r="W144">
        <v>302.82703829561399</v>
      </c>
    </row>
    <row r="145" spans="1:23" x14ac:dyDescent="0.3">
      <c r="A145" t="s">
        <v>268</v>
      </c>
      <c r="B145" t="s">
        <v>2</v>
      </c>
      <c r="C145" t="s">
        <v>0</v>
      </c>
      <c r="D145" t="s">
        <v>256</v>
      </c>
      <c r="E145" t="s">
        <v>72</v>
      </c>
      <c r="F145">
        <v>162.45383368566499</v>
      </c>
      <c r="G145">
        <v>103.478124753586</v>
      </c>
      <c r="H145">
        <v>31.533718803843399</v>
      </c>
      <c r="I145">
        <v>2.52099534144214</v>
      </c>
      <c r="J145">
        <v>10.6398234157448</v>
      </c>
      <c r="K145">
        <v>229.86223463469599</v>
      </c>
      <c r="L145">
        <v>26.8689000046116</v>
      </c>
      <c r="M145">
        <v>2.0466073663887001</v>
      </c>
      <c r="N145">
        <v>422.24213894239102</v>
      </c>
      <c r="O145">
        <v>142.575451325497</v>
      </c>
      <c r="P145">
        <v>22.710334834159799</v>
      </c>
      <c r="Q145">
        <v>11.5738166438526</v>
      </c>
      <c r="R145">
        <v>34.512322702619201</v>
      </c>
      <c r="S145">
        <v>58104.580855233296</v>
      </c>
      <c r="T145">
        <v>0</v>
      </c>
      <c r="U145">
        <v>0</v>
      </c>
      <c r="V145">
        <v>31.818280682478498</v>
      </c>
      <c r="W145">
        <v>327.74361603994299</v>
      </c>
    </row>
    <row r="146" spans="1:23" x14ac:dyDescent="0.3">
      <c r="A146" t="s">
        <v>268</v>
      </c>
      <c r="B146" t="s">
        <v>2</v>
      </c>
      <c r="C146" t="s">
        <v>0</v>
      </c>
      <c r="D146" t="s">
        <v>256</v>
      </c>
      <c r="E146" t="s">
        <v>73</v>
      </c>
      <c r="F146">
        <v>174.202122880676</v>
      </c>
      <c r="G146">
        <v>115.19093907520799</v>
      </c>
      <c r="H146">
        <v>33.385943913346203</v>
      </c>
      <c r="I146">
        <v>2.65265440933028</v>
      </c>
      <c r="J146">
        <v>10.6607241442861</v>
      </c>
      <c r="K146">
        <v>239.47393173647001</v>
      </c>
      <c r="L146">
        <v>29.670081361363199</v>
      </c>
      <c r="M146">
        <v>2.2513828886423801</v>
      </c>
      <c r="N146">
        <v>422.996158252246</v>
      </c>
      <c r="O146">
        <v>145.20236305866601</v>
      </c>
      <c r="P146">
        <v>22.872760944102598</v>
      </c>
      <c r="Q146">
        <v>11.7126073268248</v>
      </c>
      <c r="R146">
        <v>34.654016557695002</v>
      </c>
      <c r="S146">
        <v>58104.580855233296</v>
      </c>
      <c r="T146">
        <v>0</v>
      </c>
      <c r="U146">
        <v>0</v>
      </c>
      <c r="V146">
        <v>34.628679298785798</v>
      </c>
      <c r="W146">
        <v>327.80508801481301</v>
      </c>
    </row>
    <row r="147" spans="1:23" x14ac:dyDescent="0.3">
      <c r="A147" t="s">
        <v>268</v>
      </c>
      <c r="B147" t="s">
        <v>2</v>
      </c>
      <c r="C147" t="s">
        <v>0</v>
      </c>
      <c r="D147" t="s">
        <v>256</v>
      </c>
      <c r="E147" t="s">
        <v>74</v>
      </c>
      <c r="F147">
        <v>249.03167281820001</v>
      </c>
      <c r="G147">
        <v>189.88491684636901</v>
      </c>
      <c r="H147">
        <v>35.852030621814897</v>
      </c>
      <c r="I147">
        <v>2.98047585787624</v>
      </c>
      <c r="J147">
        <v>12.399991376364801</v>
      </c>
      <c r="K147">
        <v>296.19560732713899</v>
      </c>
      <c r="L147">
        <v>52.022253818761001</v>
      </c>
      <c r="M147">
        <v>3.4942079528373098</v>
      </c>
      <c r="N147">
        <v>424.720202549595</v>
      </c>
      <c r="O147">
        <v>159.81029656944199</v>
      </c>
      <c r="P147">
        <v>23.441798341338298</v>
      </c>
      <c r="Q147">
        <v>12.2868037468309</v>
      </c>
      <c r="R147">
        <v>35.040074024686902</v>
      </c>
      <c r="S147">
        <v>58104.580855233296</v>
      </c>
      <c r="T147">
        <v>0</v>
      </c>
      <c r="U147">
        <v>0</v>
      </c>
      <c r="V147">
        <v>35.1497211142959</v>
      </c>
      <c r="W147">
        <v>320.29367782614401</v>
      </c>
    </row>
    <row r="148" spans="1:23" x14ac:dyDescent="0.3">
      <c r="A148" t="s">
        <v>268</v>
      </c>
      <c r="B148" t="s">
        <v>2</v>
      </c>
      <c r="C148" t="s">
        <v>0</v>
      </c>
      <c r="D148" t="s">
        <v>257</v>
      </c>
      <c r="E148" t="s">
        <v>75</v>
      </c>
      <c r="F148">
        <v>191.11483729862599</v>
      </c>
      <c r="G148">
        <v>130.281870741077</v>
      </c>
      <c r="H148">
        <v>49.313062105307402</v>
      </c>
      <c r="I148">
        <v>2.9890948193092601</v>
      </c>
      <c r="J148">
        <v>12.163576391216401</v>
      </c>
      <c r="K148">
        <v>231.38062434289299</v>
      </c>
      <c r="L148">
        <v>34.393365686813901</v>
      </c>
      <c r="M148">
        <v>2.6048869050586898</v>
      </c>
      <c r="N148">
        <v>377.795201557854</v>
      </c>
      <c r="O148">
        <v>137.800834602919</v>
      </c>
      <c r="P148">
        <v>19.264348999399399</v>
      </c>
      <c r="Q148">
        <v>10.395771041865199</v>
      </c>
      <c r="R148">
        <v>28.1457157942435</v>
      </c>
      <c r="S148">
        <v>59799.994038049801</v>
      </c>
      <c r="T148">
        <v>0</v>
      </c>
      <c r="U148">
        <v>0</v>
      </c>
      <c r="V148">
        <v>37.4250425193189</v>
      </c>
      <c r="W148">
        <v>265.26164919551201</v>
      </c>
    </row>
    <row r="149" spans="1:23" x14ac:dyDescent="0.3">
      <c r="A149" t="s">
        <v>268</v>
      </c>
      <c r="B149" t="s">
        <v>2</v>
      </c>
      <c r="C149" t="s">
        <v>0</v>
      </c>
      <c r="D149" t="s">
        <v>257</v>
      </c>
      <c r="E149" t="s">
        <v>76</v>
      </c>
      <c r="F149">
        <v>161.43923698388301</v>
      </c>
      <c r="G149">
        <v>100.814548394909</v>
      </c>
      <c r="H149">
        <v>36.886095311676897</v>
      </c>
      <c r="I149">
        <v>2.4560718557141801</v>
      </c>
      <c r="J149">
        <v>9.7697591333111493</v>
      </c>
      <c r="K149">
        <v>212.582344955709</v>
      </c>
      <c r="L149">
        <v>27.911554849995198</v>
      </c>
      <c r="M149">
        <v>2.0204621096880802</v>
      </c>
      <c r="N149">
        <v>375.844813393089</v>
      </c>
      <c r="O149">
        <v>132.58388523977601</v>
      </c>
      <c r="P149">
        <v>19.998638254010899</v>
      </c>
      <c r="Q149">
        <v>10.790801357094599</v>
      </c>
      <c r="R149">
        <v>29.657591518310699</v>
      </c>
      <c r="S149">
        <v>59799.994038049801</v>
      </c>
      <c r="T149">
        <v>0</v>
      </c>
      <c r="U149">
        <v>0</v>
      </c>
      <c r="V149">
        <v>44.866550555499103</v>
      </c>
      <c r="W149">
        <v>289.76846015181201</v>
      </c>
    </row>
    <row r="150" spans="1:23" x14ac:dyDescent="0.3">
      <c r="A150" t="s">
        <v>268</v>
      </c>
      <c r="B150" t="s">
        <v>2</v>
      </c>
      <c r="C150" t="s">
        <v>0</v>
      </c>
      <c r="D150" t="s">
        <v>257</v>
      </c>
      <c r="E150" t="s">
        <v>77</v>
      </c>
      <c r="F150">
        <v>164.74192652772101</v>
      </c>
      <c r="G150">
        <v>104.06841726058499</v>
      </c>
      <c r="H150">
        <v>40.686800172541801</v>
      </c>
      <c r="I150">
        <v>2.58497411748758</v>
      </c>
      <c r="J150">
        <v>10.293386947294399</v>
      </c>
      <c r="K150">
        <v>213.66986886864899</v>
      </c>
      <c r="L150">
        <v>24.946076749759801</v>
      </c>
      <c r="M150">
        <v>2.09207920296604</v>
      </c>
      <c r="N150">
        <v>376.509224618286</v>
      </c>
      <c r="O150">
        <v>136.41118580626801</v>
      </c>
      <c r="P150">
        <v>19.1697060111014</v>
      </c>
      <c r="Q150">
        <v>9.9536138416420492</v>
      </c>
      <c r="R150">
        <v>28.796650942090299</v>
      </c>
      <c r="S150">
        <v>59799.994038049801</v>
      </c>
      <c r="T150">
        <v>0</v>
      </c>
      <c r="U150">
        <v>0</v>
      </c>
      <c r="V150">
        <v>46.538162075832403</v>
      </c>
      <c r="W150">
        <v>289.364041020287</v>
      </c>
    </row>
    <row r="151" spans="1:23" x14ac:dyDescent="0.3">
      <c r="A151" t="s">
        <v>268</v>
      </c>
      <c r="B151" t="s">
        <v>2</v>
      </c>
      <c r="C151" t="s">
        <v>0</v>
      </c>
      <c r="D151" t="s">
        <v>257</v>
      </c>
      <c r="E151" t="s">
        <v>78</v>
      </c>
      <c r="F151">
        <v>239.661671784476</v>
      </c>
      <c r="G151">
        <v>178.75181091317299</v>
      </c>
      <c r="H151">
        <v>48.658993384690703</v>
      </c>
      <c r="I151">
        <v>3.1325941277807501</v>
      </c>
      <c r="J151">
        <v>13.551683427273099</v>
      </c>
      <c r="K151">
        <v>274.40816963166202</v>
      </c>
      <c r="L151">
        <v>51.4530565212646</v>
      </c>
      <c r="M151">
        <v>3.4601545200201902</v>
      </c>
      <c r="N151">
        <v>379.30656876371899</v>
      </c>
      <c r="O151">
        <v>161.974576142681</v>
      </c>
      <c r="P151">
        <v>20.447672852597499</v>
      </c>
      <c r="Q151">
        <v>10.8652312355444</v>
      </c>
      <c r="R151">
        <v>30.2103052584627</v>
      </c>
      <c r="S151">
        <v>59799.994038049801</v>
      </c>
      <c r="T151">
        <v>0</v>
      </c>
      <c r="U151">
        <v>0</v>
      </c>
      <c r="V151">
        <v>44.107284383609297</v>
      </c>
      <c r="W151">
        <v>291.03374797683</v>
      </c>
    </row>
    <row r="152" spans="1:23" x14ac:dyDescent="0.3">
      <c r="A152" t="s">
        <v>268</v>
      </c>
      <c r="B152" t="s">
        <v>2</v>
      </c>
      <c r="C152" t="s">
        <v>0</v>
      </c>
      <c r="D152" t="s">
        <v>258</v>
      </c>
      <c r="E152" t="s">
        <v>79</v>
      </c>
      <c r="F152">
        <v>189.16067423178399</v>
      </c>
      <c r="G152">
        <v>126.04839145064101</v>
      </c>
      <c r="H152">
        <v>42.589924021168997</v>
      </c>
      <c r="I152">
        <v>3.10514297642472</v>
      </c>
      <c r="J152">
        <v>12.455291183158799</v>
      </c>
      <c r="K152">
        <v>213.52668489836699</v>
      </c>
      <c r="L152">
        <v>32.516403671868403</v>
      </c>
      <c r="M152">
        <v>2.4962013912891599</v>
      </c>
      <c r="N152">
        <v>362.87150931187301</v>
      </c>
      <c r="O152">
        <v>135.335855078153</v>
      </c>
      <c r="P152">
        <v>17.864183158019699</v>
      </c>
      <c r="Q152">
        <v>9.3246249547915401</v>
      </c>
      <c r="R152">
        <v>26.8495933444378</v>
      </c>
      <c r="S152">
        <v>62038.161740228803</v>
      </c>
      <c r="T152">
        <v>0</v>
      </c>
      <c r="U152">
        <v>0</v>
      </c>
      <c r="V152">
        <v>41.373899603579197</v>
      </c>
      <c r="W152">
        <v>260.862898472452</v>
      </c>
    </row>
    <row r="153" spans="1:23" x14ac:dyDescent="0.3">
      <c r="A153" t="s">
        <v>268</v>
      </c>
      <c r="B153" t="s">
        <v>2</v>
      </c>
      <c r="C153" t="s">
        <v>0</v>
      </c>
      <c r="D153" t="s">
        <v>258</v>
      </c>
      <c r="E153" t="s">
        <v>80</v>
      </c>
      <c r="F153">
        <v>151.98196992975801</v>
      </c>
      <c r="G153">
        <v>88.977898545640997</v>
      </c>
      <c r="H153">
        <v>38.119458204305097</v>
      </c>
      <c r="I153">
        <v>2.74239666515229</v>
      </c>
      <c r="J153">
        <v>12.0237331639457</v>
      </c>
      <c r="K153">
        <v>186.74713887296801</v>
      </c>
      <c r="L153">
        <v>21.350070564093301</v>
      </c>
      <c r="M153">
        <v>1.90941601245016</v>
      </c>
      <c r="N153">
        <v>361.37303624315001</v>
      </c>
      <c r="O153">
        <v>136.28590704628701</v>
      </c>
      <c r="P153">
        <v>18.1731900908844</v>
      </c>
      <c r="Q153">
        <v>9.3489229370454208</v>
      </c>
      <c r="R153">
        <v>27.645311341341099</v>
      </c>
      <c r="S153">
        <v>62038.161740228803</v>
      </c>
      <c r="T153">
        <v>0</v>
      </c>
      <c r="U153">
        <v>0</v>
      </c>
      <c r="V153">
        <v>53.170021583870003</v>
      </c>
      <c r="W153">
        <v>277.023349862023</v>
      </c>
    </row>
    <row r="154" spans="1:23" x14ac:dyDescent="0.3">
      <c r="A154" t="s">
        <v>268</v>
      </c>
      <c r="B154" t="s">
        <v>2</v>
      </c>
      <c r="C154" t="s">
        <v>0</v>
      </c>
      <c r="D154" t="s">
        <v>258</v>
      </c>
      <c r="E154" t="s">
        <v>140</v>
      </c>
      <c r="F154">
        <v>147.15900354354699</v>
      </c>
      <c r="G154">
        <v>84.287803855958899</v>
      </c>
      <c r="H154">
        <v>34.573498223190299</v>
      </c>
      <c r="I154">
        <v>2.4535395852660402</v>
      </c>
      <c r="J154">
        <v>10.0121413654183</v>
      </c>
      <c r="K154">
        <v>177.87270837965801</v>
      </c>
      <c r="L154">
        <v>17.470899110062799</v>
      </c>
      <c r="M154">
        <v>1.76523722603217</v>
      </c>
      <c r="N154">
        <v>360.28612131242699</v>
      </c>
      <c r="O154">
        <v>126.529722877232</v>
      </c>
      <c r="P154">
        <v>17.547664583968299</v>
      </c>
      <c r="Q154">
        <v>8.9973633734671399</v>
      </c>
      <c r="R154">
        <v>26.858048702356399</v>
      </c>
      <c r="S154">
        <v>62038.161740228803</v>
      </c>
      <c r="T154">
        <v>0</v>
      </c>
      <c r="U154">
        <v>0</v>
      </c>
      <c r="V154">
        <v>62.7121417843437</v>
      </c>
      <c r="W154">
        <v>273.68737497076501</v>
      </c>
    </row>
    <row r="155" spans="1:23" x14ac:dyDescent="0.3">
      <c r="A155" t="s">
        <v>268</v>
      </c>
      <c r="B155" t="s">
        <v>2</v>
      </c>
      <c r="C155" t="s">
        <v>0</v>
      </c>
      <c r="D155" t="s">
        <v>258</v>
      </c>
      <c r="E155" t="s">
        <v>141</v>
      </c>
      <c r="F155">
        <v>205.84745658239501</v>
      </c>
      <c r="G155">
        <v>142.726020157189</v>
      </c>
      <c r="H155">
        <v>41.870072278032701</v>
      </c>
      <c r="I155">
        <v>3.0541555018208699</v>
      </c>
      <c r="J155">
        <v>13.2647670700945</v>
      </c>
      <c r="K155">
        <v>226.44016756957299</v>
      </c>
      <c r="L155">
        <v>34.132186326314098</v>
      </c>
      <c r="M155">
        <v>2.8190551092027301</v>
      </c>
      <c r="N155">
        <v>363.183189101925</v>
      </c>
      <c r="O155">
        <v>149.99297868714399</v>
      </c>
      <c r="P155">
        <v>18.14268449891</v>
      </c>
      <c r="Q155">
        <v>9.2611067575855994</v>
      </c>
      <c r="R155">
        <v>27.6704445227946</v>
      </c>
      <c r="S155">
        <v>62038.161740228803</v>
      </c>
      <c r="T155">
        <v>0</v>
      </c>
      <c r="U155">
        <v>0</v>
      </c>
      <c r="V155">
        <v>56.373367798878299</v>
      </c>
      <c r="W155">
        <v>277.453766582127</v>
      </c>
    </row>
    <row r="156" spans="1:23" x14ac:dyDescent="0.3">
      <c r="A156" t="s">
        <v>268</v>
      </c>
      <c r="B156" t="s">
        <v>2</v>
      </c>
      <c r="C156" t="s">
        <v>0</v>
      </c>
      <c r="D156" t="s">
        <v>259</v>
      </c>
      <c r="E156" t="s">
        <v>154</v>
      </c>
      <c r="F156">
        <v>186.94127551201299</v>
      </c>
      <c r="G156">
        <v>121.01225974660299</v>
      </c>
      <c r="H156">
        <v>47.7212601372552</v>
      </c>
      <c r="I156">
        <v>3.29872616404172</v>
      </c>
      <c r="J156">
        <v>13.703905732598599</v>
      </c>
      <c r="K156">
        <v>197.26204382154199</v>
      </c>
      <c r="L156">
        <v>17.178531205052099</v>
      </c>
      <c r="M156">
        <v>2.6012518730114298</v>
      </c>
      <c r="N156">
        <v>386.48687916011102</v>
      </c>
      <c r="O156">
        <v>132.443788211439</v>
      </c>
      <c r="P156">
        <v>17.30510798793</v>
      </c>
      <c r="Q156">
        <v>9.0390522987914697</v>
      </c>
      <c r="R156">
        <v>25.9426953389051</v>
      </c>
      <c r="S156">
        <v>64776.710084318001</v>
      </c>
      <c r="T156">
        <v>0</v>
      </c>
      <c r="U156">
        <v>0</v>
      </c>
      <c r="V156">
        <v>63.713935197689899</v>
      </c>
      <c r="W156">
        <v>237.01079051171399</v>
      </c>
    </row>
    <row r="157" spans="1:23" x14ac:dyDescent="0.3">
      <c r="A157" t="s">
        <v>268</v>
      </c>
      <c r="B157" t="s">
        <v>2</v>
      </c>
      <c r="C157" t="s">
        <v>0</v>
      </c>
      <c r="D157" t="s">
        <v>259</v>
      </c>
      <c r="E157" t="s">
        <v>156</v>
      </c>
      <c r="F157">
        <v>148.36255085833099</v>
      </c>
      <c r="G157">
        <v>82.576220441141601</v>
      </c>
      <c r="H157">
        <v>42.950544957731097</v>
      </c>
      <c r="I157">
        <v>2.91861958512344</v>
      </c>
      <c r="J157">
        <v>12.2054377037776</v>
      </c>
      <c r="K157">
        <v>170.993926036895</v>
      </c>
      <c r="L157">
        <v>15.3065556056986</v>
      </c>
      <c r="M157">
        <v>1.8902083900593301</v>
      </c>
      <c r="N157">
        <v>384.98793310801602</v>
      </c>
      <c r="O157">
        <v>128.30465381942801</v>
      </c>
      <c r="P157">
        <v>17.878216407897899</v>
      </c>
      <c r="Q157">
        <v>9.0468867871519105</v>
      </c>
      <c r="R157">
        <v>27.3439110062628</v>
      </c>
      <c r="S157">
        <v>64776.710084318001</v>
      </c>
      <c r="T157">
        <v>0</v>
      </c>
      <c r="U157">
        <v>0</v>
      </c>
      <c r="V157">
        <v>72.394202079204305</v>
      </c>
      <c r="W157">
        <v>261.48134913826499</v>
      </c>
    </row>
    <row r="158" spans="1:23" x14ac:dyDescent="0.3">
      <c r="A158" t="s">
        <v>268</v>
      </c>
      <c r="B158" t="s">
        <v>2</v>
      </c>
      <c r="C158" t="s">
        <v>0</v>
      </c>
      <c r="D158" t="s">
        <v>259</v>
      </c>
      <c r="E158" t="s">
        <v>157</v>
      </c>
      <c r="F158">
        <v>161.00356289092201</v>
      </c>
      <c r="G158">
        <v>95.163428360652304</v>
      </c>
      <c r="H158">
        <v>44.461113501497202</v>
      </c>
      <c r="I158">
        <v>3.1336333969271899</v>
      </c>
      <c r="J158">
        <v>12.092061023506099</v>
      </c>
      <c r="K158">
        <v>182.54105823564899</v>
      </c>
      <c r="L158">
        <v>24.136620276170401</v>
      </c>
      <c r="M158">
        <v>2.0602355237095602</v>
      </c>
      <c r="N158">
        <v>386.11401957953302</v>
      </c>
      <c r="O158">
        <v>130.92875749566599</v>
      </c>
      <c r="P158">
        <v>18.2656089274195</v>
      </c>
      <c r="Q158">
        <v>9.2251652418382708</v>
      </c>
      <c r="R158">
        <v>27.940233124017698</v>
      </c>
      <c r="S158">
        <v>64776.710084318001</v>
      </c>
      <c r="T158">
        <v>0</v>
      </c>
      <c r="U158">
        <v>0</v>
      </c>
      <c r="V158">
        <v>70.612561443729604</v>
      </c>
      <c r="W158">
        <v>267.27502395665198</v>
      </c>
    </row>
    <row r="159" spans="1:23" x14ac:dyDescent="0.3">
      <c r="A159" t="s">
        <v>268</v>
      </c>
      <c r="B159" t="s">
        <v>2</v>
      </c>
      <c r="C159" t="s">
        <v>0</v>
      </c>
      <c r="D159" t="s">
        <v>259</v>
      </c>
      <c r="E159" t="s">
        <v>159</v>
      </c>
      <c r="F159">
        <v>219.28124212111999</v>
      </c>
      <c r="G159">
        <v>153.15995587462001</v>
      </c>
      <c r="H159">
        <v>57.866391957496099</v>
      </c>
      <c r="I159">
        <v>3.8605703381734999</v>
      </c>
      <c r="J159">
        <v>15.253254837820201</v>
      </c>
      <c r="K159">
        <v>231.60872711812701</v>
      </c>
      <c r="L159">
        <v>52.4515918487145</v>
      </c>
      <c r="M159">
        <v>3.1261127079293001</v>
      </c>
      <c r="N159">
        <v>389.54704835754001</v>
      </c>
      <c r="O159">
        <v>152.19793731362401</v>
      </c>
      <c r="P159">
        <v>19.1888919682258</v>
      </c>
      <c r="Q159">
        <v>9.9063311509562197</v>
      </c>
      <c r="R159">
        <v>28.9592123612574</v>
      </c>
      <c r="S159">
        <v>64776.710084318001</v>
      </c>
      <c r="T159">
        <v>0</v>
      </c>
      <c r="U159">
        <v>0</v>
      </c>
      <c r="V159">
        <v>77.097882366317506</v>
      </c>
      <c r="W159">
        <v>267.19232937616903</v>
      </c>
    </row>
    <row r="160" spans="1:23" x14ac:dyDescent="0.3">
      <c r="A160" t="s">
        <v>268</v>
      </c>
      <c r="B160" t="s">
        <v>2</v>
      </c>
      <c r="C160" t="s">
        <v>0</v>
      </c>
      <c r="D160" t="s">
        <v>260</v>
      </c>
      <c r="E160" t="s">
        <v>160</v>
      </c>
      <c r="F160">
        <v>167.59463076937101</v>
      </c>
      <c r="G160">
        <v>102.66293099631901</v>
      </c>
      <c r="H160">
        <v>58.509900684707297</v>
      </c>
      <c r="I160">
        <v>3.7776400937857999</v>
      </c>
      <c r="J160">
        <v>13.664758349015001</v>
      </c>
      <c r="K160">
        <v>181.32956569540599</v>
      </c>
      <c r="L160">
        <v>25.9828324770907</v>
      </c>
      <c r="M160">
        <v>2.4132095670908602</v>
      </c>
      <c r="N160">
        <v>390.02273918319901</v>
      </c>
      <c r="O160">
        <v>119.452491993815</v>
      </c>
      <c r="P160">
        <v>19.185273469815701</v>
      </c>
      <c r="Q160">
        <v>10.4438660597335</v>
      </c>
      <c r="R160">
        <v>28.076013220082199</v>
      </c>
      <c r="S160">
        <v>63650.869955669303</v>
      </c>
      <c r="T160">
        <v>0</v>
      </c>
      <c r="U160">
        <v>0</v>
      </c>
      <c r="V160">
        <v>70.498488344910797</v>
      </c>
      <c r="W160">
        <v>233.93579647997601</v>
      </c>
    </row>
    <row r="161" spans="1:23" x14ac:dyDescent="0.3">
      <c r="A161" t="s">
        <v>268</v>
      </c>
      <c r="B161" t="s">
        <v>2</v>
      </c>
      <c r="C161" t="s">
        <v>0</v>
      </c>
      <c r="D161" t="s">
        <v>260</v>
      </c>
      <c r="E161" t="s">
        <v>164</v>
      </c>
      <c r="F161">
        <v>144.46096331001601</v>
      </c>
      <c r="G161">
        <v>79.599305731744494</v>
      </c>
      <c r="H161">
        <v>59.718790702444203</v>
      </c>
      <c r="I161">
        <v>3.5280366795674301</v>
      </c>
      <c r="J161">
        <v>13.525569419983499</v>
      </c>
      <c r="K161">
        <v>164.11743887720101</v>
      </c>
      <c r="L161">
        <v>17.989127117154698</v>
      </c>
      <c r="M161">
        <v>2.0029105866024799</v>
      </c>
      <c r="N161">
        <v>389.24773217957397</v>
      </c>
      <c r="O161">
        <v>124.789443369803</v>
      </c>
      <c r="P161">
        <v>18.108737706347299</v>
      </c>
      <c r="Q161">
        <v>8.9632758636054994</v>
      </c>
      <c r="R161">
        <v>27.756098438499802</v>
      </c>
      <c r="S161">
        <v>63650.869955669303</v>
      </c>
      <c r="T161">
        <v>0</v>
      </c>
      <c r="U161">
        <v>0</v>
      </c>
      <c r="V161">
        <v>76.441591883043699</v>
      </c>
      <c r="W161">
        <v>256.28578485515197</v>
      </c>
    </row>
    <row r="162" spans="1:23" x14ac:dyDescent="0.3">
      <c r="A162" t="s">
        <v>268</v>
      </c>
      <c r="B162" t="s">
        <v>2</v>
      </c>
      <c r="C162" t="s">
        <v>0</v>
      </c>
      <c r="D162" t="s">
        <v>260</v>
      </c>
      <c r="E162" t="s">
        <v>167</v>
      </c>
      <c r="F162">
        <v>150.813472079935</v>
      </c>
      <c r="G162">
        <v>85.977678621778296</v>
      </c>
      <c r="H162">
        <v>53.0926969091147</v>
      </c>
      <c r="I162">
        <v>3.4137507007128698</v>
      </c>
      <c r="J162">
        <v>13.6834860014757</v>
      </c>
      <c r="K162">
        <v>166.491936758647</v>
      </c>
      <c r="L162">
        <v>21.603869211071999</v>
      </c>
      <c r="M162">
        <v>2.0866477545784599</v>
      </c>
      <c r="N162">
        <v>388.92807897780199</v>
      </c>
      <c r="O162">
        <v>128.35711098015301</v>
      </c>
      <c r="P162">
        <v>18.246411431735599</v>
      </c>
      <c r="Q162">
        <v>9.1568730472694106</v>
      </c>
      <c r="R162">
        <v>27.847266233139699</v>
      </c>
      <c r="S162">
        <v>63650.869955669303</v>
      </c>
      <c r="T162">
        <v>0</v>
      </c>
      <c r="U162">
        <v>0</v>
      </c>
      <c r="V162">
        <v>79.053938961560505</v>
      </c>
      <c r="W162">
        <v>255.645533782901</v>
      </c>
    </row>
    <row r="163" spans="1:23" x14ac:dyDescent="0.3">
      <c r="A163" t="s">
        <v>268</v>
      </c>
      <c r="B163" t="s">
        <v>2</v>
      </c>
      <c r="C163" t="s">
        <v>0</v>
      </c>
      <c r="D163" t="s">
        <v>260</v>
      </c>
      <c r="E163" t="s">
        <v>168</v>
      </c>
      <c r="F163">
        <v>219.69616954055601</v>
      </c>
      <c r="G163">
        <v>154.561188372689</v>
      </c>
      <c r="H163">
        <v>64.975677604060493</v>
      </c>
      <c r="I163">
        <v>4.2613121943006096</v>
      </c>
      <c r="J163">
        <v>16.347197212515098</v>
      </c>
      <c r="K163">
        <v>221.38748862321901</v>
      </c>
      <c r="L163">
        <v>49.047447426125601</v>
      </c>
      <c r="M163">
        <v>3.27947838604738</v>
      </c>
      <c r="N163">
        <v>393.042067853736</v>
      </c>
      <c r="O163">
        <v>146.884951828308</v>
      </c>
      <c r="P163">
        <v>18.5220726515523</v>
      </c>
      <c r="Q163">
        <v>9.3317436764405599</v>
      </c>
      <c r="R163">
        <v>28.020481020662999</v>
      </c>
      <c r="S163">
        <v>63650.869955669303</v>
      </c>
      <c r="T163">
        <v>0</v>
      </c>
      <c r="U163">
        <v>0</v>
      </c>
      <c r="V163">
        <v>86.652036197897502</v>
      </c>
      <c r="W163">
        <v>250.44211810007101</v>
      </c>
    </row>
    <row r="164" spans="1:23" x14ac:dyDescent="0.3">
      <c r="A164" t="s">
        <v>268</v>
      </c>
      <c r="B164" t="s">
        <v>2</v>
      </c>
      <c r="C164" t="s">
        <v>0</v>
      </c>
      <c r="D164" t="s">
        <v>261</v>
      </c>
      <c r="E164" t="s">
        <v>185</v>
      </c>
      <c r="F164">
        <v>163.63969259000501</v>
      </c>
      <c r="G164">
        <v>100.201018132812</v>
      </c>
      <c r="H164">
        <v>52.683100258140399</v>
      </c>
      <c r="I164">
        <v>3.4405315897970801</v>
      </c>
      <c r="J164">
        <v>14.209417382269899</v>
      </c>
      <c r="K164">
        <v>164.514849517063</v>
      </c>
      <c r="L164">
        <v>24.5764361104622</v>
      </c>
      <c r="M164">
        <v>2.3692300944225102</v>
      </c>
      <c r="N164">
        <v>377.28102952554502</v>
      </c>
      <c r="O164">
        <v>113.636592640972</v>
      </c>
      <c r="P164">
        <v>17.577641807600699</v>
      </c>
      <c r="Q164">
        <v>9.2055169568513406</v>
      </c>
      <c r="R164">
        <v>26.298140925312602</v>
      </c>
      <c r="S164">
        <v>62250.166653947497</v>
      </c>
      <c r="T164">
        <v>0</v>
      </c>
      <c r="U164">
        <v>0</v>
      </c>
      <c r="V164">
        <v>70.674327964982197</v>
      </c>
      <c r="W164">
        <v>212.775526004791</v>
      </c>
    </row>
    <row r="165" spans="1:23" x14ac:dyDescent="0.3">
      <c r="A165" t="s">
        <v>268</v>
      </c>
      <c r="B165" t="s">
        <v>2</v>
      </c>
      <c r="C165" t="s">
        <v>0</v>
      </c>
      <c r="D165" t="s">
        <v>261</v>
      </c>
      <c r="E165" t="s">
        <v>189</v>
      </c>
      <c r="F165">
        <v>136.77390765359499</v>
      </c>
      <c r="G165">
        <v>73.374328618782201</v>
      </c>
      <c r="H165">
        <v>50.092692090680103</v>
      </c>
      <c r="I165">
        <v>3.2290000627973598</v>
      </c>
      <c r="J165">
        <v>14.8151471063619</v>
      </c>
      <c r="K165">
        <v>145.37611986219599</v>
      </c>
      <c r="L165">
        <v>19.007969766182399</v>
      </c>
      <c r="M165">
        <v>1.9264598274312801</v>
      </c>
      <c r="N165">
        <v>376.55235630679499</v>
      </c>
      <c r="O165">
        <v>123.152289453694</v>
      </c>
      <c r="P165">
        <v>17.5907257065472</v>
      </c>
      <c r="Q165">
        <v>8.47442668560379</v>
      </c>
      <c r="R165">
        <v>27.393032092914499</v>
      </c>
      <c r="S165">
        <v>62250.166653947497</v>
      </c>
      <c r="T165">
        <v>0</v>
      </c>
      <c r="U165">
        <v>0</v>
      </c>
      <c r="V165">
        <v>86.632629228178502</v>
      </c>
      <c r="W165">
        <v>241.017545233146</v>
      </c>
    </row>
    <row r="166" spans="1:23" x14ac:dyDescent="0.3">
      <c r="A166" t="s">
        <v>268</v>
      </c>
      <c r="B166" t="s">
        <v>2</v>
      </c>
      <c r="C166" t="s">
        <v>0</v>
      </c>
      <c r="D166" t="s">
        <v>261</v>
      </c>
      <c r="E166" t="s">
        <v>190</v>
      </c>
      <c r="F166">
        <v>131.75090991839099</v>
      </c>
      <c r="G166">
        <v>68.330305354213294</v>
      </c>
      <c r="H166">
        <v>51.964941650957599</v>
      </c>
      <c r="I166">
        <v>3.3497939979194999</v>
      </c>
      <c r="J166">
        <v>14.422830554838599</v>
      </c>
      <c r="K166">
        <v>141.53019001284599</v>
      </c>
      <c r="L166">
        <v>15.610940076069999</v>
      </c>
      <c r="M166">
        <v>1.8324746705555199</v>
      </c>
      <c r="N166">
        <v>377.137439716046</v>
      </c>
      <c r="O166">
        <v>120.49851027910201</v>
      </c>
      <c r="P166">
        <v>17.218277436244701</v>
      </c>
      <c r="Q166">
        <v>8.092155556002</v>
      </c>
      <c r="R166">
        <v>27.0240637462888</v>
      </c>
      <c r="S166">
        <v>62250.166653947497</v>
      </c>
      <c r="T166">
        <v>0</v>
      </c>
      <c r="U166">
        <v>0</v>
      </c>
      <c r="V166">
        <v>80.2533280214694</v>
      </c>
      <c r="W166">
        <v>241.895649865872</v>
      </c>
    </row>
    <row r="167" spans="1:23" x14ac:dyDescent="0.3">
      <c r="A167" t="s">
        <v>268</v>
      </c>
      <c r="B167" t="s">
        <v>2</v>
      </c>
      <c r="C167" t="s">
        <v>0</v>
      </c>
      <c r="D167" t="s">
        <v>261</v>
      </c>
      <c r="E167" t="s">
        <v>195</v>
      </c>
      <c r="F167">
        <v>217.752136203867</v>
      </c>
      <c r="G167">
        <v>154.084753676682</v>
      </c>
      <c r="H167">
        <v>58.533615151595598</v>
      </c>
      <c r="I167">
        <v>3.9439069300078202</v>
      </c>
      <c r="J167">
        <v>17.6134746978462</v>
      </c>
      <c r="K167">
        <v>205.971999315348</v>
      </c>
      <c r="L167">
        <v>43.906425925710202</v>
      </c>
      <c r="M167">
        <v>3.3443899623051898</v>
      </c>
      <c r="N167">
        <v>380.28583441545999</v>
      </c>
      <c r="O167">
        <v>147.255885689678</v>
      </c>
      <c r="P167">
        <v>17.780359253882601</v>
      </c>
      <c r="Q167">
        <v>8.7736249319157107</v>
      </c>
      <c r="R167">
        <v>27.246105018820099</v>
      </c>
      <c r="S167">
        <v>62250.166653947497</v>
      </c>
      <c r="T167">
        <v>0</v>
      </c>
      <c r="U167">
        <v>0</v>
      </c>
      <c r="V167">
        <v>83.412851049438203</v>
      </c>
      <c r="W167">
        <v>231.31083727945199</v>
      </c>
    </row>
    <row r="168" spans="1:23" x14ac:dyDescent="0.3">
      <c r="A168" t="s">
        <v>268</v>
      </c>
      <c r="B168" t="s">
        <v>2</v>
      </c>
      <c r="C168" t="s">
        <v>0</v>
      </c>
      <c r="D168" t="s">
        <v>262</v>
      </c>
      <c r="E168" t="s">
        <v>196</v>
      </c>
      <c r="F168">
        <v>157.41610508724801</v>
      </c>
      <c r="G168">
        <v>94.031665264415693</v>
      </c>
      <c r="H168">
        <v>67.162903161805303</v>
      </c>
      <c r="I168">
        <v>4.6049687742668599</v>
      </c>
      <c r="J168">
        <v>20.401263488018799</v>
      </c>
      <c r="K168">
        <v>156.68039670433299</v>
      </c>
      <c r="L168">
        <v>30.669023295243299</v>
      </c>
      <c r="M168">
        <v>2.5456042566932302</v>
      </c>
      <c r="N168">
        <v>374.04682218188401</v>
      </c>
      <c r="O168">
        <v>134.22341538924599</v>
      </c>
      <c r="P168">
        <v>17.795396893312201</v>
      </c>
      <c r="Q168">
        <v>9.3326619097359504</v>
      </c>
      <c r="R168">
        <v>26.1189865959917</v>
      </c>
      <c r="S168">
        <v>61714.675550281798</v>
      </c>
      <c r="T168">
        <v>0</v>
      </c>
      <c r="U168">
        <v>0</v>
      </c>
      <c r="V168">
        <v>64.5413895667307</v>
      </c>
      <c r="W168">
        <v>209.06775768583901</v>
      </c>
    </row>
    <row r="169" spans="1:23" x14ac:dyDescent="0.3">
      <c r="A169" t="s">
        <v>268</v>
      </c>
      <c r="B169" t="s">
        <v>2</v>
      </c>
      <c r="C169" t="s">
        <v>0</v>
      </c>
      <c r="D169" t="s">
        <v>262</v>
      </c>
      <c r="E169" t="s">
        <v>197</v>
      </c>
      <c r="F169">
        <v>140.70631240456601</v>
      </c>
      <c r="G169">
        <v>77.815111336938699</v>
      </c>
      <c r="H169">
        <v>48.375063994894703</v>
      </c>
      <c r="I169">
        <v>3.2068673824021898</v>
      </c>
      <c r="J169">
        <v>16.017624689433401</v>
      </c>
      <c r="K169">
        <v>136.29344920592399</v>
      </c>
      <c r="L169">
        <v>19.697220189676699</v>
      </c>
      <c r="M169">
        <v>2.09689311420258</v>
      </c>
      <c r="N169">
        <v>368.72103599560597</v>
      </c>
      <c r="O169">
        <v>126.295027003106</v>
      </c>
      <c r="P169">
        <v>17.375180061077401</v>
      </c>
      <c r="Q169">
        <v>8.6258722086437203</v>
      </c>
      <c r="R169">
        <v>26.643840752617599</v>
      </c>
      <c r="S169">
        <v>61714.675550281798</v>
      </c>
      <c r="T169">
        <v>0</v>
      </c>
      <c r="U169">
        <v>0</v>
      </c>
      <c r="V169">
        <v>79.117007562723401</v>
      </c>
      <c r="W169">
        <v>236.86825750323601</v>
      </c>
    </row>
    <row r="170" spans="1:23" x14ac:dyDescent="0.3">
      <c r="A170" t="s">
        <v>268</v>
      </c>
      <c r="B170" t="s">
        <v>2</v>
      </c>
      <c r="C170" t="s">
        <v>0</v>
      </c>
      <c r="D170" t="s">
        <v>262</v>
      </c>
      <c r="E170" t="s">
        <v>198</v>
      </c>
      <c r="F170">
        <v>136.05637796295699</v>
      </c>
      <c r="G170">
        <v>73.161492888189699</v>
      </c>
      <c r="H170">
        <v>48.202194494829698</v>
      </c>
      <c r="I170">
        <v>3.3086499304831101</v>
      </c>
      <c r="J170">
        <v>15.1858972572231</v>
      </c>
      <c r="K170">
        <v>132.50024578584799</v>
      </c>
      <c r="L170">
        <v>16.847785183997001</v>
      </c>
      <c r="M170">
        <v>1.9573455396298001</v>
      </c>
      <c r="N170">
        <v>369.20974633935498</v>
      </c>
      <c r="O170">
        <v>120.703341898822</v>
      </c>
      <c r="P170">
        <v>16.699238995690799</v>
      </c>
      <c r="Q170">
        <v>7.9605770729218204</v>
      </c>
      <c r="R170">
        <v>25.9682604568494</v>
      </c>
      <c r="S170">
        <v>61714.675550281798</v>
      </c>
      <c r="T170">
        <v>0</v>
      </c>
      <c r="U170">
        <v>0</v>
      </c>
      <c r="V170">
        <v>73.277591519647501</v>
      </c>
      <c r="W170">
        <v>237.81821567357099</v>
      </c>
    </row>
    <row r="171" spans="1:23" x14ac:dyDescent="0.3">
      <c r="A171" t="s">
        <v>268</v>
      </c>
      <c r="B171" t="s">
        <v>2</v>
      </c>
      <c r="C171" t="s">
        <v>0</v>
      </c>
      <c r="D171" t="s">
        <v>262</v>
      </c>
      <c r="E171" t="s">
        <v>200</v>
      </c>
      <c r="F171">
        <v>196.42991513156699</v>
      </c>
      <c r="G171">
        <v>133.24104846914099</v>
      </c>
      <c r="H171">
        <v>57.744788537401298</v>
      </c>
      <c r="I171">
        <v>4.0288317988898497</v>
      </c>
      <c r="J171">
        <v>18.8692327047474</v>
      </c>
      <c r="K171">
        <v>179.18188791182399</v>
      </c>
      <c r="L171">
        <v>45.6804999533109</v>
      </c>
      <c r="M171">
        <v>3.1044173184201602</v>
      </c>
      <c r="N171">
        <v>372.53383936728699</v>
      </c>
      <c r="O171">
        <v>146.03770318488401</v>
      </c>
      <c r="P171">
        <v>17.897074279520201</v>
      </c>
      <c r="Q171">
        <v>9.1855508250893898</v>
      </c>
      <c r="R171">
        <v>26.863828902721099</v>
      </c>
      <c r="S171">
        <v>61714.675550281798</v>
      </c>
      <c r="T171">
        <v>0</v>
      </c>
      <c r="U171">
        <v>0</v>
      </c>
      <c r="V171">
        <v>76.131498444780206</v>
      </c>
      <c r="W171">
        <v>227.28477150732601</v>
      </c>
    </row>
    <row r="172" spans="1:23" x14ac:dyDescent="0.3">
      <c r="A172" t="s">
        <v>268</v>
      </c>
      <c r="B172" t="s">
        <v>2</v>
      </c>
      <c r="C172" t="s">
        <v>0</v>
      </c>
      <c r="D172" t="s">
        <v>263</v>
      </c>
      <c r="E172" t="s">
        <v>202</v>
      </c>
      <c r="F172">
        <v>165.501914237313</v>
      </c>
      <c r="G172">
        <v>101.86106018220001</v>
      </c>
      <c r="H172">
        <v>85.307758745746099</v>
      </c>
      <c r="I172">
        <v>5.44610590973197</v>
      </c>
      <c r="J172">
        <v>24.163700420031098</v>
      </c>
      <c r="K172">
        <v>167.54513778966501</v>
      </c>
      <c r="L172">
        <v>40.7824367740577</v>
      </c>
      <c r="M172">
        <v>3.0661727906374501</v>
      </c>
      <c r="N172">
        <v>383.16995122949402</v>
      </c>
      <c r="O172">
        <v>156.15042644853</v>
      </c>
      <c r="P172">
        <v>18.735880677981001</v>
      </c>
      <c r="Q172">
        <v>10.0951119562584</v>
      </c>
      <c r="R172">
        <v>27.013494377594199</v>
      </c>
      <c r="S172">
        <v>61634.6491330145</v>
      </c>
      <c r="T172">
        <v>0</v>
      </c>
      <c r="U172">
        <v>0</v>
      </c>
      <c r="V172">
        <v>77.031255789561897</v>
      </c>
      <c r="W172">
        <v>206.94534763607501</v>
      </c>
    </row>
    <row r="173" spans="1:23" x14ac:dyDescent="0.3">
      <c r="A173" t="s">
        <v>268</v>
      </c>
      <c r="B173" t="s">
        <v>2</v>
      </c>
      <c r="C173" t="s">
        <v>0</v>
      </c>
      <c r="D173" t="s">
        <v>263</v>
      </c>
      <c r="E173" t="s">
        <v>204</v>
      </c>
      <c r="F173">
        <v>123.776759512007</v>
      </c>
      <c r="G173">
        <v>60.521119437494697</v>
      </c>
      <c r="H173">
        <v>75.195019321417902</v>
      </c>
      <c r="I173">
        <v>4.4698080351259799</v>
      </c>
      <c r="J173">
        <v>19.646020283241501</v>
      </c>
      <c r="K173">
        <v>128.44434634750701</v>
      </c>
      <c r="L173">
        <v>22.929116649709901</v>
      </c>
      <c r="M173">
        <v>2.0793913114437799</v>
      </c>
      <c r="N173">
        <v>378.54770524168401</v>
      </c>
      <c r="O173">
        <v>125.41303733834501</v>
      </c>
      <c r="P173">
        <v>17.851290438268101</v>
      </c>
      <c r="Q173">
        <v>9.51937308474389</v>
      </c>
      <c r="R173">
        <v>26.054581629281302</v>
      </c>
      <c r="S173">
        <v>61634.6491330145</v>
      </c>
      <c r="T173">
        <v>0</v>
      </c>
      <c r="U173">
        <v>0</v>
      </c>
      <c r="V173">
        <v>76.313193826694004</v>
      </c>
      <c r="W173">
        <v>207.12513833121099</v>
      </c>
    </row>
    <row r="174" spans="1:23" x14ac:dyDescent="0.3">
      <c r="A174" t="s">
        <v>268</v>
      </c>
      <c r="B174" t="s">
        <v>2</v>
      </c>
      <c r="C174" t="s">
        <v>0</v>
      </c>
      <c r="D174" t="s">
        <v>263</v>
      </c>
      <c r="E174" t="s">
        <v>205</v>
      </c>
      <c r="F174">
        <v>131.096035415552</v>
      </c>
      <c r="G174">
        <v>67.687560542559595</v>
      </c>
      <c r="H174">
        <v>77.561494191692205</v>
      </c>
      <c r="I174">
        <v>4.8460319308121198</v>
      </c>
      <c r="J174">
        <v>21.543715501901598</v>
      </c>
      <c r="K174">
        <v>139.03635498303501</v>
      </c>
      <c r="L174">
        <v>30.123224902033201</v>
      </c>
      <c r="M174">
        <v>2.2996613484541899</v>
      </c>
      <c r="N174">
        <v>380.36556663359602</v>
      </c>
      <c r="O174">
        <v>140.70768859849301</v>
      </c>
      <c r="P174">
        <v>19.315839834792101</v>
      </c>
      <c r="Q174">
        <v>10.4461279743463</v>
      </c>
      <c r="R174">
        <v>27.9811081067019</v>
      </c>
      <c r="S174">
        <v>61634.6491330145</v>
      </c>
      <c r="T174">
        <v>0</v>
      </c>
      <c r="U174">
        <v>0</v>
      </c>
      <c r="V174">
        <v>75.741817833282397</v>
      </c>
      <c r="W174">
        <v>219.670665636688</v>
      </c>
    </row>
    <row r="175" spans="1:23" x14ac:dyDescent="0.3">
      <c r="A175" t="s">
        <v>268</v>
      </c>
      <c r="B175" t="s">
        <v>2</v>
      </c>
      <c r="C175" t="s">
        <v>0</v>
      </c>
      <c r="D175" t="s">
        <v>263</v>
      </c>
      <c r="E175" t="s">
        <v>207</v>
      </c>
      <c r="F175">
        <v>200.06088976501499</v>
      </c>
      <c r="G175">
        <v>136.26953105492601</v>
      </c>
      <c r="H175">
        <v>87.4099923142617</v>
      </c>
      <c r="I175">
        <v>5.7781352549348499</v>
      </c>
      <c r="J175">
        <v>26.396446080641901</v>
      </c>
      <c r="K175">
        <v>203.64583999814101</v>
      </c>
      <c r="L175">
        <v>52.328073721859603</v>
      </c>
      <c r="M175">
        <v>3.8819212749155101</v>
      </c>
      <c r="N175">
        <v>385.11547096240997</v>
      </c>
      <c r="O175">
        <v>181.48793348778099</v>
      </c>
      <c r="P175">
        <v>20.719911492938099</v>
      </c>
      <c r="Q175">
        <v>11.3976126801559</v>
      </c>
      <c r="R175">
        <v>29.644488188911801</v>
      </c>
      <c r="S175">
        <v>61634.6491330145</v>
      </c>
      <c r="T175">
        <v>0</v>
      </c>
      <c r="U175">
        <v>0</v>
      </c>
      <c r="V175">
        <v>60.870368147098503</v>
      </c>
      <c r="W175">
        <v>222.21571321096999</v>
      </c>
    </row>
    <row r="176" spans="1:23" x14ac:dyDescent="0.3">
      <c r="A176" t="s">
        <v>268</v>
      </c>
      <c r="B176" t="s">
        <v>2</v>
      </c>
      <c r="C176" t="s">
        <v>0</v>
      </c>
      <c r="D176" t="s">
        <v>264</v>
      </c>
      <c r="E176" t="s">
        <v>208</v>
      </c>
      <c r="F176">
        <v>146.857400341888</v>
      </c>
      <c r="G176">
        <v>84.432608964647102</v>
      </c>
      <c r="H176">
        <v>74.764328916562604</v>
      </c>
      <c r="I176">
        <v>4.6465831600995502</v>
      </c>
      <c r="J176">
        <v>21.2559663107719</v>
      </c>
      <c r="K176">
        <v>140.941040156074</v>
      </c>
      <c r="L176">
        <v>37.772353018720302</v>
      </c>
      <c r="M176">
        <v>2.6062712518638702</v>
      </c>
      <c r="N176">
        <v>372.93513634072099</v>
      </c>
      <c r="O176">
        <v>130.20908027532101</v>
      </c>
      <c r="P176">
        <v>16.676301782425</v>
      </c>
      <c r="Q176">
        <v>9.0908335753048402</v>
      </c>
      <c r="R176">
        <v>23.9028796196068</v>
      </c>
      <c r="S176">
        <v>60725.943978933799</v>
      </c>
      <c r="T176">
        <v>0</v>
      </c>
      <c r="U176">
        <v>0</v>
      </c>
      <c r="V176">
        <v>65.5991841982907</v>
      </c>
      <c r="W176">
        <v>187.83600951998301</v>
      </c>
    </row>
    <row r="177" spans="1:23" x14ac:dyDescent="0.3">
      <c r="A177" t="s">
        <v>268</v>
      </c>
      <c r="B177" t="s">
        <v>2</v>
      </c>
      <c r="C177" t="s">
        <v>0</v>
      </c>
      <c r="D177" t="s">
        <v>264</v>
      </c>
      <c r="E177" t="s">
        <v>209</v>
      </c>
      <c r="F177">
        <v>112.71185598512</v>
      </c>
      <c r="G177">
        <v>50.490542347024601</v>
      </c>
      <c r="H177">
        <v>68.945335526784007</v>
      </c>
      <c r="I177">
        <v>4.1008571135812604</v>
      </c>
      <c r="J177">
        <v>19.153811424418201</v>
      </c>
      <c r="K177">
        <v>113.959753347759</v>
      </c>
      <c r="L177">
        <v>21.141553834571901</v>
      </c>
      <c r="M177">
        <v>1.90330658315395</v>
      </c>
      <c r="N177">
        <v>370.586312460312</v>
      </c>
      <c r="O177">
        <v>120.427647741843</v>
      </c>
      <c r="P177">
        <v>17.185801296482602</v>
      </c>
      <c r="Q177">
        <v>8.9279053837203008</v>
      </c>
      <c r="R177">
        <v>25.417554294778999</v>
      </c>
      <c r="S177">
        <v>60725.943978933799</v>
      </c>
      <c r="T177">
        <v>0</v>
      </c>
      <c r="U177">
        <v>0</v>
      </c>
      <c r="V177">
        <v>66.700935723440196</v>
      </c>
      <c r="W177">
        <v>216.97861032336499</v>
      </c>
    </row>
    <row r="178" spans="1:23" x14ac:dyDescent="0.3">
      <c r="A178" t="s">
        <v>268</v>
      </c>
      <c r="B178" t="s">
        <v>2</v>
      </c>
      <c r="C178" t="s">
        <v>0</v>
      </c>
      <c r="D178" t="s">
        <v>264</v>
      </c>
      <c r="E178" t="s">
        <v>212</v>
      </c>
      <c r="F178">
        <v>116.519897235649</v>
      </c>
      <c r="G178">
        <v>54.252187622161202</v>
      </c>
      <c r="H178">
        <v>68.879394807149197</v>
      </c>
      <c r="I178">
        <v>4.2879926760587601</v>
      </c>
      <c r="J178">
        <v>19.0397061149778</v>
      </c>
      <c r="K178">
        <v>114.980904887672</v>
      </c>
      <c r="L178">
        <v>20.2922832891865</v>
      </c>
      <c r="M178">
        <v>1.92885282333275</v>
      </c>
      <c r="N178">
        <v>371.57640828769001</v>
      </c>
      <c r="O178">
        <v>120.88237422085901</v>
      </c>
      <c r="P178">
        <v>16.2756228851065</v>
      </c>
      <c r="Q178">
        <v>8.2113558276865994</v>
      </c>
      <c r="R178">
        <v>24.292855242105801</v>
      </c>
      <c r="S178">
        <v>60725.943978933799</v>
      </c>
      <c r="T178">
        <v>0</v>
      </c>
      <c r="U178">
        <v>0</v>
      </c>
      <c r="V178">
        <v>77.682826561569897</v>
      </c>
      <c r="W178">
        <v>213.26024451378001</v>
      </c>
    </row>
    <row r="179" spans="1:23" x14ac:dyDescent="0.3">
      <c r="A179" t="s">
        <v>268</v>
      </c>
      <c r="B179" t="s">
        <v>2</v>
      </c>
      <c r="C179" t="s">
        <v>0</v>
      </c>
      <c r="D179" t="s">
        <v>264</v>
      </c>
      <c r="E179" t="s">
        <v>214</v>
      </c>
      <c r="F179">
        <v>182.608018984132</v>
      </c>
      <c r="G179">
        <v>120.029844721987</v>
      </c>
      <c r="H179">
        <v>75.841632765896193</v>
      </c>
      <c r="I179">
        <v>4.8292313062911196</v>
      </c>
      <c r="J179">
        <v>25.005292245209102</v>
      </c>
      <c r="K179">
        <v>169.63759656849601</v>
      </c>
      <c r="L179">
        <v>48.0363564644828</v>
      </c>
      <c r="M179">
        <v>3.4026478403305802</v>
      </c>
      <c r="N179">
        <v>374.59418612835901</v>
      </c>
      <c r="O179">
        <v>167.30054993104901</v>
      </c>
      <c r="P179">
        <v>16.751151406624501</v>
      </c>
      <c r="Q179">
        <v>8.7688648099413893</v>
      </c>
      <c r="R179">
        <v>24.5137862579673</v>
      </c>
      <c r="S179">
        <v>60725.943978933799</v>
      </c>
      <c r="T179">
        <v>0</v>
      </c>
      <c r="U179">
        <v>0</v>
      </c>
      <c r="V179">
        <v>77.481845835143204</v>
      </c>
      <c r="W179">
        <v>203.20734257189801</v>
      </c>
    </row>
    <row r="180" spans="1:23" x14ac:dyDescent="0.3">
      <c r="A180" t="s">
        <v>268</v>
      </c>
      <c r="B180" t="s">
        <v>2</v>
      </c>
      <c r="C180" t="s">
        <v>0</v>
      </c>
      <c r="D180" t="s">
        <v>265</v>
      </c>
      <c r="E180" t="s">
        <v>215</v>
      </c>
      <c r="F180">
        <v>138.56778586623</v>
      </c>
      <c r="G180">
        <v>79.201881790137193</v>
      </c>
      <c r="H180">
        <v>72.828612734089504</v>
      </c>
      <c r="I180">
        <v>4.31306268524175</v>
      </c>
      <c r="J180">
        <v>20.207054815042799</v>
      </c>
      <c r="K180">
        <v>129.14169672080001</v>
      </c>
      <c r="L180">
        <v>27.342980217908401</v>
      </c>
      <c r="M180">
        <v>2.4524643972112501</v>
      </c>
      <c r="N180">
        <v>372.38013275338699</v>
      </c>
      <c r="O180">
        <v>123.302238506051</v>
      </c>
      <c r="P180">
        <v>14.6690770828432</v>
      </c>
      <c r="Q180">
        <v>7.6832576690985901</v>
      </c>
      <c r="R180">
        <v>21.411594745770699</v>
      </c>
      <c r="S180">
        <v>60725.943978933698</v>
      </c>
      <c r="T180">
        <v>0</v>
      </c>
      <c r="U180">
        <v>0</v>
      </c>
      <c r="V180">
        <v>71.825893070741103</v>
      </c>
      <c r="W180">
        <v>176.36214314538501</v>
      </c>
    </row>
    <row r="181" spans="1:23" x14ac:dyDescent="0.3">
      <c r="A181" t="s">
        <v>268</v>
      </c>
      <c r="B181" t="s">
        <v>2</v>
      </c>
      <c r="C181" t="s">
        <v>0</v>
      </c>
      <c r="D181" t="s">
        <v>265</v>
      </c>
      <c r="E181" t="s">
        <v>216</v>
      </c>
      <c r="F181">
        <v>103.673529607277</v>
      </c>
      <c r="G181">
        <v>44.591301456137401</v>
      </c>
      <c r="H181">
        <v>64.912643363465406</v>
      </c>
      <c r="I181">
        <v>3.4997983471593499</v>
      </c>
      <c r="J181">
        <v>17.9175080788978</v>
      </c>
      <c r="K181">
        <v>96.966703927088403</v>
      </c>
      <c r="L181">
        <v>15.445633008592999</v>
      </c>
      <c r="M181">
        <v>1.70454422848981</v>
      </c>
      <c r="N181">
        <v>380.00853787851599</v>
      </c>
      <c r="O181">
        <v>107.721240044136</v>
      </c>
      <c r="P181">
        <v>13.803616876838801</v>
      </c>
      <c r="Q181">
        <v>7.1204601954417299</v>
      </c>
      <c r="R181">
        <v>20.455830066297398</v>
      </c>
      <c r="S181">
        <v>60725.943978933698</v>
      </c>
      <c r="T181">
        <v>0</v>
      </c>
      <c r="U181">
        <v>0</v>
      </c>
      <c r="V181">
        <v>84.446864921282298</v>
      </c>
      <c r="W181">
        <v>177.33809029730099</v>
      </c>
    </row>
    <row r="182" spans="1:23" x14ac:dyDescent="0.3">
      <c r="A182" t="s">
        <v>268</v>
      </c>
      <c r="B182" t="s">
        <v>2</v>
      </c>
      <c r="C182" t="s">
        <v>0</v>
      </c>
      <c r="D182" t="s">
        <v>265</v>
      </c>
      <c r="E182" t="s">
        <v>217</v>
      </c>
      <c r="F182">
        <v>109.46989110595</v>
      </c>
      <c r="G182">
        <v>50.2196633524105</v>
      </c>
      <c r="H182">
        <v>70.641457760923004</v>
      </c>
      <c r="I182">
        <v>4.1025066313158902</v>
      </c>
      <c r="J182">
        <v>17.949965812290198</v>
      </c>
      <c r="K182">
        <v>106.615555214152</v>
      </c>
      <c r="L182">
        <v>19.284439091314098</v>
      </c>
      <c r="M182">
        <v>1.8319908414830299</v>
      </c>
      <c r="N182">
        <v>362.14515961920199</v>
      </c>
      <c r="O182">
        <v>107.562524911533</v>
      </c>
      <c r="P182">
        <v>14.6238852791314</v>
      </c>
      <c r="Q182">
        <v>7.6850069536842298</v>
      </c>
      <c r="R182">
        <v>21.3307479180597</v>
      </c>
      <c r="S182">
        <v>60725.943978933698</v>
      </c>
      <c r="T182">
        <v>0</v>
      </c>
      <c r="U182">
        <v>0</v>
      </c>
      <c r="V182">
        <v>86.136055415853406</v>
      </c>
      <c r="W182">
        <v>178.580882026235</v>
      </c>
    </row>
    <row r="183" spans="1:23" x14ac:dyDescent="0.3">
      <c r="A183" t="s">
        <v>268</v>
      </c>
      <c r="B183" t="s">
        <v>2</v>
      </c>
      <c r="C183" t="s">
        <v>0</v>
      </c>
      <c r="D183" t="s">
        <v>265</v>
      </c>
      <c r="E183" t="s">
        <v>226</v>
      </c>
      <c r="F183">
        <v>164.06315228303001</v>
      </c>
      <c r="G183">
        <v>104.274274743693</v>
      </c>
      <c r="H183">
        <v>79.3677819682745</v>
      </c>
      <c r="I183">
        <v>5.1916124354985103</v>
      </c>
      <c r="J183">
        <v>26.863217829915001</v>
      </c>
      <c r="K183">
        <v>160.550710306664</v>
      </c>
      <c r="L183">
        <v>62.865952412213304</v>
      </c>
      <c r="M183">
        <v>3.03386774920844</v>
      </c>
      <c r="N183">
        <v>365.84404302931699</v>
      </c>
      <c r="O183">
        <v>164.41982810726199</v>
      </c>
      <c r="P183">
        <v>16.765631560537098</v>
      </c>
      <c r="Q183">
        <v>9.0431369073340804</v>
      </c>
      <c r="R183">
        <v>23.714842625081399</v>
      </c>
      <c r="S183">
        <v>60725.943978933698</v>
      </c>
      <c r="T183">
        <v>0</v>
      </c>
      <c r="U183">
        <v>0</v>
      </c>
      <c r="V183">
        <v>78.337721169086805</v>
      </c>
      <c r="W183">
        <v>181.293832843952</v>
      </c>
    </row>
    <row r="184" spans="1:23" x14ac:dyDescent="0.3">
      <c r="A184" t="s">
        <v>268</v>
      </c>
      <c r="B184" t="s">
        <v>2</v>
      </c>
      <c r="C184" t="s">
        <v>0</v>
      </c>
      <c r="D184" t="s">
        <v>266</v>
      </c>
      <c r="E184" t="s">
        <v>227</v>
      </c>
      <c r="F184">
        <v>121.557529853624</v>
      </c>
      <c r="G184">
        <v>63.766911409977702</v>
      </c>
      <c r="H184">
        <v>73.778105873667698</v>
      </c>
      <c r="I184">
        <v>3.27974445130002</v>
      </c>
      <c r="J184">
        <v>14.1309189977756</v>
      </c>
      <c r="K184">
        <v>120.407258293062</v>
      </c>
      <c r="L184">
        <v>19.911941612161801</v>
      </c>
      <c r="M184">
        <v>1.9922127325599199</v>
      </c>
      <c r="N184">
        <v>361.15035641300801</v>
      </c>
      <c r="O184">
        <v>91.002084932126607</v>
      </c>
      <c r="P184">
        <v>14.4419750393723</v>
      </c>
      <c r="Q184">
        <v>7.9045284461813798</v>
      </c>
      <c r="R184">
        <v>20.972431200654501</v>
      </c>
      <c r="S184">
        <v>59534.404783831997</v>
      </c>
      <c r="T184">
        <v>0</v>
      </c>
      <c r="U184">
        <v>0</v>
      </c>
      <c r="V184">
        <v>78.322733355629893</v>
      </c>
      <c r="W184">
        <v>173.39156169359799</v>
      </c>
    </row>
    <row r="185" spans="1:23" x14ac:dyDescent="0.3">
      <c r="A185" t="s">
        <v>269</v>
      </c>
      <c r="B185" t="s">
        <v>3</v>
      </c>
      <c r="C185" t="s">
        <v>0</v>
      </c>
      <c r="D185" t="s">
        <v>251</v>
      </c>
      <c r="E185" t="s">
        <v>51</v>
      </c>
      <c r="F185">
        <v>14.766243416823301</v>
      </c>
      <c r="G185">
        <v>14.5954589696971</v>
      </c>
      <c r="H185">
        <v>2.3486999848853999E-2</v>
      </c>
      <c r="I185">
        <v>0.13638290818830001</v>
      </c>
      <c r="J185">
        <v>0.51544998356984695</v>
      </c>
      <c r="K185">
        <v>26.662728244344201</v>
      </c>
      <c r="L185">
        <v>5.4652697096948497</v>
      </c>
      <c r="M185">
        <v>0.74226852618765604</v>
      </c>
      <c r="N185">
        <v>12.314190232674299</v>
      </c>
      <c r="O185">
        <v>33.622888473476998</v>
      </c>
      <c r="P185">
        <v>3.8018728554565202</v>
      </c>
      <c r="Q185">
        <v>1.6714426161926701</v>
      </c>
      <c r="R185">
        <v>6.21161956814574</v>
      </c>
      <c r="S185">
        <v>120.210376916333</v>
      </c>
      <c r="T185">
        <v>0</v>
      </c>
      <c r="U185">
        <v>0</v>
      </c>
      <c r="V185">
        <v>0.31111547639018899</v>
      </c>
      <c r="W185">
        <v>49.088107395185702</v>
      </c>
    </row>
    <row r="186" spans="1:23" x14ac:dyDescent="0.3">
      <c r="A186" t="s">
        <v>269</v>
      </c>
      <c r="B186" t="s">
        <v>3</v>
      </c>
      <c r="C186" t="s">
        <v>0</v>
      </c>
      <c r="D186" t="s">
        <v>251</v>
      </c>
      <c r="E186" t="s">
        <v>52</v>
      </c>
      <c r="F186">
        <v>13.9425345724873</v>
      </c>
      <c r="G186">
        <v>13.7714721025828</v>
      </c>
      <c r="H186">
        <v>8.1118652671457597E-2</v>
      </c>
      <c r="I186">
        <v>0.1362859898828</v>
      </c>
      <c r="J186">
        <v>0.52629663104376401</v>
      </c>
      <c r="K186">
        <v>27.0038823726508</v>
      </c>
      <c r="L186">
        <v>4.3345246462816602</v>
      </c>
      <c r="M186">
        <v>0.81011259716863204</v>
      </c>
      <c r="N186">
        <v>12.951426810594</v>
      </c>
      <c r="O186">
        <v>37.771310038218502</v>
      </c>
      <c r="P186">
        <v>4.00640699395138</v>
      </c>
      <c r="Q186">
        <v>1.68226299914778</v>
      </c>
      <c r="R186">
        <v>6.6709980108489502</v>
      </c>
      <c r="S186">
        <v>120.210376916333</v>
      </c>
      <c r="T186">
        <v>0</v>
      </c>
      <c r="U186">
        <v>0</v>
      </c>
      <c r="V186">
        <v>1.0735553205617101</v>
      </c>
      <c r="W186">
        <v>55.1874010835853</v>
      </c>
    </row>
    <row r="187" spans="1:23" x14ac:dyDescent="0.3">
      <c r="A187" t="s">
        <v>269</v>
      </c>
      <c r="B187" t="s">
        <v>3</v>
      </c>
      <c r="C187" t="s">
        <v>0</v>
      </c>
      <c r="D187" t="s">
        <v>251</v>
      </c>
      <c r="E187" t="s">
        <v>53</v>
      </c>
      <c r="F187">
        <v>11.417299267960599</v>
      </c>
      <c r="G187">
        <v>11.2523313063139</v>
      </c>
      <c r="H187">
        <v>8.3485485441079393E-2</v>
      </c>
      <c r="I187">
        <v>0.117384345478177</v>
      </c>
      <c r="J187">
        <v>0.487526184952562</v>
      </c>
      <c r="K187">
        <v>23.727314249272801</v>
      </c>
      <c r="L187">
        <v>3.03642551635786</v>
      </c>
      <c r="M187">
        <v>0.795076696914231</v>
      </c>
      <c r="N187">
        <v>12.9493544980969</v>
      </c>
      <c r="O187">
        <v>38.044422463239698</v>
      </c>
      <c r="P187">
        <v>3.73718950657253</v>
      </c>
      <c r="Q187">
        <v>1.5202641051793999</v>
      </c>
      <c r="R187">
        <v>6.2937059270591797</v>
      </c>
      <c r="S187">
        <v>120.210376916333</v>
      </c>
      <c r="T187">
        <v>0</v>
      </c>
      <c r="U187">
        <v>0</v>
      </c>
      <c r="V187">
        <v>1.1049267912198899</v>
      </c>
      <c r="W187">
        <v>54.804268292015898</v>
      </c>
    </row>
    <row r="188" spans="1:23" x14ac:dyDescent="0.3">
      <c r="A188" t="s">
        <v>269</v>
      </c>
      <c r="B188" t="s">
        <v>3</v>
      </c>
      <c r="C188" t="s">
        <v>0</v>
      </c>
      <c r="D188" t="s">
        <v>251</v>
      </c>
      <c r="E188" t="s">
        <v>54</v>
      </c>
      <c r="F188">
        <v>14.2108198131496</v>
      </c>
      <c r="G188">
        <v>14.0403320643419</v>
      </c>
      <c r="H188">
        <v>8.6584470726222204E-2</v>
      </c>
      <c r="I188">
        <v>0.13531107546555499</v>
      </c>
      <c r="J188">
        <v>0.51499774617830996</v>
      </c>
      <c r="K188">
        <v>26.922994791570702</v>
      </c>
      <c r="L188">
        <v>5.0232265390823096</v>
      </c>
      <c r="M188">
        <v>0.75566654416863399</v>
      </c>
      <c r="N188">
        <v>12.5507517882538</v>
      </c>
      <c r="O188">
        <v>34.885499358318</v>
      </c>
      <c r="P188">
        <v>4.0261084154003504</v>
      </c>
      <c r="Q188">
        <v>1.7250811670638</v>
      </c>
      <c r="R188">
        <v>6.6422431280954299</v>
      </c>
      <c r="S188">
        <v>120.210376916333</v>
      </c>
      <c r="T188">
        <v>0</v>
      </c>
      <c r="U188">
        <v>0</v>
      </c>
      <c r="V188">
        <v>1.14578748510785</v>
      </c>
      <c r="W188">
        <v>52.251317177936102</v>
      </c>
    </row>
    <row r="189" spans="1:23" x14ac:dyDescent="0.3">
      <c r="A189" t="s">
        <v>269</v>
      </c>
      <c r="B189" t="s">
        <v>3</v>
      </c>
      <c r="C189" t="s">
        <v>0</v>
      </c>
      <c r="D189" t="s">
        <v>252</v>
      </c>
      <c r="E189" t="s">
        <v>55</v>
      </c>
      <c r="F189">
        <v>14.883481898894001</v>
      </c>
      <c r="G189">
        <v>14.717124910646399</v>
      </c>
      <c r="H189">
        <v>8.0906416275327006E-2</v>
      </c>
      <c r="I189">
        <v>0.12932601429707999</v>
      </c>
      <c r="J189">
        <v>0.47779958578510001</v>
      </c>
      <c r="K189">
        <v>25.919470273750498</v>
      </c>
      <c r="L189">
        <v>4.98037434723134</v>
      </c>
      <c r="M189">
        <v>0.67364653753711601</v>
      </c>
      <c r="N189">
        <v>9.7688990440494603</v>
      </c>
      <c r="O189">
        <v>29.994293006802199</v>
      </c>
      <c r="P189">
        <v>3.6834265432684501</v>
      </c>
      <c r="Q189">
        <v>1.59411449473094</v>
      </c>
      <c r="R189">
        <v>6.05155054501168</v>
      </c>
      <c r="S189">
        <v>118.70720605685</v>
      </c>
      <c r="T189">
        <v>0</v>
      </c>
      <c r="U189">
        <v>0</v>
      </c>
      <c r="V189">
        <v>1.07064209634977</v>
      </c>
      <c r="W189">
        <v>48.277114807165603</v>
      </c>
    </row>
    <row r="190" spans="1:23" x14ac:dyDescent="0.3">
      <c r="A190" t="s">
        <v>269</v>
      </c>
      <c r="B190" t="s">
        <v>3</v>
      </c>
      <c r="C190" t="s">
        <v>0</v>
      </c>
      <c r="D190" t="s">
        <v>252</v>
      </c>
      <c r="E190" t="s">
        <v>56</v>
      </c>
      <c r="F190">
        <v>12.3710095949123</v>
      </c>
      <c r="G190">
        <v>12.2062062585362</v>
      </c>
      <c r="H190">
        <v>9.7765692723535594E-2</v>
      </c>
      <c r="I190">
        <v>0.12539727199193301</v>
      </c>
      <c r="J190">
        <v>0.45949475862073302</v>
      </c>
      <c r="K190">
        <v>24.549593038551201</v>
      </c>
      <c r="L190">
        <v>3.91448356276759</v>
      </c>
      <c r="M190">
        <v>0.71714879699470302</v>
      </c>
      <c r="N190">
        <v>10.365863968533199</v>
      </c>
      <c r="O190">
        <v>33.839605586033201</v>
      </c>
      <c r="P190">
        <v>3.7993414155133198</v>
      </c>
      <c r="Q190">
        <v>1.5753164547971901</v>
      </c>
      <c r="R190">
        <v>6.3502176450516803</v>
      </c>
      <c r="S190">
        <v>118.70720605685</v>
      </c>
      <c r="T190">
        <v>0</v>
      </c>
      <c r="U190">
        <v>0</v>
      </c>
      <c r="V190">
        <v>1.2938106947399599</v>
      </c>
      <c r="W190">
        <v>54.17818027605</v>
      </c>
    </row>
    <row r="191" spans="1:23" x14ac:dyDescent="0.3">
      <c r="A191" t="s">
        <v>269</v>
      </c>
      <c r="B191" t="s">
        <v>3</v>
      </c>
      <c r="C191" t="s">
        <v>0</v>
      </c>
      <c r="D191" t="s">
        <v>252</v>
      </c>
      <c r="E191" t="s">
        <v>57</v>
      </c>
      <c r="F191">
        <v>9.4634238403006705</v>
      </c>
      <c r="G191">
        <v>9.3046659948215904</v>
      </c>
      <c r="H191">
        <v>9.0985507985227004E-2</v>
      </c>
      <c r="I191">
        <v>0.10743904276256</v>
      </c>
      <c r="J191">
        <v>0.41354618179098701</v>
      </c>
      <c r="K191">
        <v>21.404653753658401</v>
      </c>
      <c r="L191">
        <v>2.4196042480506099</v>
      </c>
      <c r="M191">
        <v>0.69703414874394398</v>
      </c>
      <c r="N191">
        <v>10.4201062164587</v>
      </c>
      <c r="O191">
        <v>34.243357810618498</v>
      </c>
      <c r="P191">
        <v>3.6355319071341099</v>
      </c>
      <c r="Q191">
        <v>1.4380455590365899</v>
      </c>
      <c r="R191">
        <v>6.1793692636159303</v>
      </c>
      <c r="S191">
        <v>118.70720605685</v>
      </c>
      <c r="T191">
        <v>0</v>
      </c>
      <c r="U191">
        <v>0</v>
      </c>
      <c r="V191">
        <v>1.20417066427764</v>
      </c>
      <c r="W191">
        <v>55.039960170135998</v>
      </c>
    </row>
    <row r="192" spans="1:23" x14ac:dyDescent="0.3">
      <c r="A192" t="s">
        <v>269</v>
      </c>
      <c r="B192" t="s">
        <v>3</v>
      </c>
      <c r="C192" t="s">
        <v>0</v>
      </c>
      <c r="D192" t="s">
        <v>252</v>
      </c>
      <c r="E192" t="s">
        <v>58</v>
      </c>
      <c r="F192">
        <v>12.668688319393301</v>
      </c>
      <c r="G192">
        <v>12.504845924349601</v>
      </c>
      <c r="H192">
        <v>8.9896706772518403E-2</v>
      </c>
      <c r="I192">
        <v>0.12452671334602999</v>
      </c>
      <c r="J192">
        <v>0.43341464107745997</v>
      </c>
      <c r="K192">
        <v>24.8145778176189</v>
      </c>
      <c r="L192">
        <v>3.7127300918372002</v>
      </c>
      <c r="M192">
        <v>0.65568136229004503</v>
      </c>
      <c r="N192">
        <v>9.9498954845965404</v>
      </c>
      <c r="O192">
        <v>30.750720872881899</v>
      </c>
      <c r="P192">
        <v>3.8283083136726801</v>
      </c>
      <c r="Q192">
        <v>1.57177389340143</v>
      </c>
      <c r="R192">
        <v>6.425056890344</v>
      </c>
      <c r="S192">
        <v>118.70720605685</v>
      </c>
      <c r="T192">
        <v>0</v>
      </c>
      <c r="U192">
        <v>0</v>
      </c>
      <c r="V192">
        <v>1.18967087449524</v>
      </c>
      <c r="W192">
        <v>51.772267285023503</v>
      </c>
    </row>
    <row r="193" spans="1:23" x14ac:dyDescent="0.3">
      <c r="A193" t="s">
        <v>269</v>
      </c>
      <c r="B193" t="s">
        <v>3</v>
      </c>
      <c r="C193" t="s">
        <v>0</v>
      </c>
      <c r="D193" t="s">
        <v>253</v>
      </c>
      <c r="E193" t="s">
        <v>59</v>
      </c>
      <c r="F193">
        <v>14.369363084568599</v>
      </c>
      <c r="G193">
        <v>14.213381904518201</v>
      </c>
      <c r="H193">
        <v>0.11860602183097201</v>
      </c>
      <c r="I193">
        <v>0.132276462572606</v>
      </c>
      <c r="J193">
        <v>0.43016440202963502</v>
      </c>
      <c r="K193">
        <v>25.003110957495998</v>
      </c>
      <c r="L193">
        <v>4.3801037635632696</v>
      </c>
      <c r="M193">
        <v>0.59877769912748302</v>
      </c>
      <c r="N193">
        <v>9.7406255030723194</v>
      </c>
      <c r="O193">
        <v>26.607167972528401</v>
      </c>
      <c r="P193">
        <v>3.3557836024579801</v>
      </c>
      <c r="Q193">
        <v>1.45129814350257</v>
      </c>
      <c r="R193">
        <v>5.5200504583256196</v>
      </c>
      <c r="S193">
        <v>108.88331421189299</v>
      </c>
      <c r="T193">
        <v>0</v>
      </c>
      <c r="U193">
        <v>0</v>
      </c>
      <c r="V193">
        <v>1.23134185176924</v>
      </c>
      <c r="W193">
        <v>47.085597709085398</v>
      </c>
    </row>
    <row r="194" spans="1:23" x14ac:dyDescent="0.3">
      <c r="A194" t="s">
        <v>269</v>
      </c>
      <c r="B194" t="s">
        <v>3</v>
      </c>
      <c r="C194" t="s">
        <v>0</v>
      </c>
      <c r="D194" t="s">
        <v>253</v>
      </c>
      <c r="E194" t="s">
        <v>60</v>
      </c>
      <c r="F194">
        <v>12.2150804478159</v>
      </c>
      <c r="G194">
        <v>12.0635499016491</v>
      </c>
      <c r="H194">
        <v>0.10894203592407201</v>
      </c>
      <c r="I194">
        <v>0.118123823338922</v>
      </c>
      <c r="J194">
        <v>0.40515781321755001</v>
      </c>
      <c r="K194">
        <v>23.331861384411901</v>
      </c>
      <c r="L194">
        <v>3.3792633982773301</v>
      </c>
      <c r="M194">
        <v>0.63364677020691396</v>
      </c>
      <c r="N194">
        <v>10.1687603738256</v>
      </c>
      <c r="O194">
        <v>29.6072498944804</v>
      </c>
      <c r="P194">
        <v>3.4280123692632198</v>
      </c>
      <c r="Q194">
        <v>1.4229889846599699</v>
      </c>
      <c r="R194">
        <v>5.7307930706645998</v>
      </c>
      <c r="S194">
        <v>108.88331421189299</v>
      </c>
      <c r="T194">
        <v>0</v>
      </c>
      <c r="U194">
        <v>0</v>
      </c>
      <c r="V194">
        <v>1.3257467263873499</v>
      </c>
      <c r="W194">
        <v>51.986502468511802</v>
      </c>
    </row>
    <row r="195" spans="1:23" x14ac:dyDescent="0.3">
      <c r="A195" t="s">
        <v>269</v>
      </c>
      <c r="B195" t="s">
        <v>3</v>
      </c>
      <c r="C195" t="s">
        <v>0</v>
      </c>
      <c r="D195" t="s">
        <v>253</v>
      </c>
      <c r="E195" t="s">
        <v>61</v>
      </c>
      <c r="F195">
        <v>9.7763585931382195</v>
      </c>
      <c r="G195">
        <v>9.6287826127973108</v>
      </c>
      <c r="H195">
        <v>0.107180747638929</v>
      </c>
      <c r="I195">
        <v>0.107103828409953</v>
      </c>
      <c r="J195">
        <v>0.36821970001350202</v>
      </c>
      <c r="K195">
        <v>21.060314664430901</v>
      </c>
      <c r="L195">
        <v>2.3703282881171401</v>
      </c>
      <c r="M195">
        <v>0.62651582909415904</v>
      </c>
      <c r="N195">
        <v>10.303360082457299</v>
      </c>
      <c r="O195">
        <v>30.493178689475599</v>
      </c>
      <c r="P195">
        <v>3.3467639187668401</v>
      </c>
      <c r="Q195">
        <v>1.34671527020784</v>
      </c>
      <c r="R195">
        <v>5.6641224230889904</v>
      </c>
      <c r="S195">
        <v>108.88331421189299</v>
      </c>
      <c r="T195">
        <v>0</v>
      </c>
      <c r="U195">
        <v>0</v>
      </c>
      <c r="V195">
        <v>1.36875067659997</v>
      </c>
      <c r="W195">
        <v>53.513818784287999</v>
      </c>
    </row>
    <row r="196" spans="1:23" x14ac:dyDescent="0.3">
      <c r="A196" t="s">
        <v>269</v>
      </c>
      <c r="B196" t="s">
        <v>3</v>
      </c>
      <c r="C196" t="s">
        <v>0</v>
      </c>
      <c r="D196" t="s">
        <v>253</v>
      </c>
      <c r="E196" t="s">
        <v>62</v>
      </c>
      <c r="F196">
        <v>13.8169196356573</v>
      </c>
      <c r="G196">
        <v>13.6604376405609</v>
      </c>
      <c r="H196">
        <v>0.132632287589218</v>
      </c>
      <c r="I196">
        <v>0.134938477827176</v>
      </c>
      <c r="J196">
        <v>0.42285658072502802</v>
      </c>
      <c r="K196">
        <v>25.7855558783601</v>
      </c>
      <c r="L196">
        <v>3.9548526965381301</v>
      </c>
      <c r="M196">
        <v>0.60807347612696205</v>
      </c>
      <c r="N196">
        <v>9.9987012542366909</v>
      </c>
      <c r="O196">
        <v>27.948782781513099</v>
      </c>
      <c r="P196">
        <v>3.6898071510747599</v>
      </c>
      <c r="Q196">
        <v>1.5438451149819401</v>
      </c>
      <c r="R196">
        <v>6.14777865815726</v>
      </c>
      <c r="S196">
        <v>108.88331421189299</v>
      </c>
      <c r="T196">
        <v>0</v>
      </c>
      <c r="U196">
        <v>0</v>
      </c>
      <c r="V196">
        <v>1.47474248925816</v>
      </c>
      <c r="W196">
        <v>51.887865928731898</v>
      </c>
    </row>
    <row r="197" spans="1:23" x14ac:dyDescent="0.3">
      <c r="A197" t="s">
        <v>269</v>
      </c>
      <c r="B197" t="s">
        <v>3</v>
      </c>
      <c r="C197" t="s">
        <v>0</v>
      </c>
      <c r="D197" t="s">
        <v>254</v>
      </c>
      <c r="E197" t="s">
        <v>63</v>
      </c>
      <c r="F197">
        <v>13.4763379974233</v>
      </c>
      <c r="G197">
        <v>13.3359896656935</v>
      </c>
      <c r="H197">
        <v>0.136494848782441</v>
      </c>
      <c r="I197">
        <v>0.129193575615903</v>
      </c>
      <c r="J197">
        <v>0.39759829051392198</v>
      </c>
      <c r="K197">
        <v>23.885637916847301</v>
      </c>
      <c r="L197">
        <v>4.0010170567764103</v>
      </c>
      <c r="M197">
        <v>0.52667779884140298</v>
      </c>
      <c r="N197">
        <v>10.616679679615</v>
      </c>
      <c r="O197">
        <v>24.2966201240793</v>
      </c>
      <c r="P197">
        <v>3.7055152708827799</v>
      </c>
      <c r="Q197">
        <v>1.46960974338657</v>
      </c>
      <c r="R197">
        <v>6.2861431100056704</v>
      </c>
      <c r="S197">
        <v>94.9792820571802</v>
      </c>
      <c r="T197">
        <v>0</v>
      </c>
      <c r="U197">
        <v>0</v>
      </c>
      <c r="V197">
        <v>1.5752955546618601</v>
      </c>
      <c r="W197">
        <v>47.147069561912701</v>
      </c>
    </row>
    <row r="198" spans="1:23" x14ac:dyDescent="0.3">
      <c r="A198" t="s">
        <v>269</v>
      </c>
      <c r="B198" t="s">
        <v>3</v>
      </c>
      <c r="C198" t="s">
        <v>0</v>
      </c>
      <c r="D198" t="s">
        <v>254</v>
      </c>
      <c r="E198" t="s">
        <v>64</v>
      </c>
      <c r="F198">
        <v>11.170316599089301</v>
      </c>
      <c r="G198">
        <v>11.0347597641689</v>
      </c>
      <c r="H198">
        <v>0.13649233164883401</v>
      </c>
      <c r="I198">
        <v>0.114423395052937</v>
      </c>
      <c r="J198">
        <v>0.36626261336584698</v>
      </c>
      <c r="K198">
        <v>22.110591676862299</v>
      </c>
      <c r="L198">
        <v>2.95037390139432</v>
      </c>
      <c r="M198">
        <v>0.552971828818414</v>
      </c>
      <c r="N198">
        <v>11.020021973737499</v>
      </c>
      <c r="O198">
        <v>27.134477666041398</v>
      </c>
      <c r="P198">
        <v>3.8266470386344298</v>
      </c>
      <c r="Q198">
        <v>1.4503023255998599</v>
      </c>
      <c r="R198">
        <v>6.59470296791471</v>
      </c>
      <c r="S198">
        <v>94.9792820571802</v>
      </c>
      <c r="T198">
        <v>0</v>
      </c>
      <c r="U198">
        <v>0</v>
      </c>
      <c r="V198">
        <v>1.76291394513309</v>
      </c>
      <c r="W198">
        <v>52.446873887364397</v>
      </c>
    </row>
    <row r="199" spans="1:23" x14ac:dyDescent="0.3">
      <c r="A199" t="s">
        <v>269</v>
      </c>
      <c r="B199" t="s">
        <v>3</v>
      </c>
      <c r="C199" t="s">
        <v>0</v>
      </c>
      <c r="D199" t="s">
        <v>254</v>
      </c>
      <c r="E199" t="s">
        <v>65</v>
      </c>
      <c r="F199">
        <v>9.3779162478908997</v>
      </c>
      <c r="G199">
        <v>9.2458316421461895</v>
      </c>
      <c r="H199">
        <v>0.14144892576933699</v>
      </c>
      <c r="I199">
        <v>0.104911621491655</v>
      </c>
      <c r="J199">
        <v>0.33227657115153297</v>
      </c>
      <c r="K199">
        <v>20.336925790799</v>
      </c>
      <c r="L199">
        <v>2.0712032052541902</v>
      </c>
      <c r="M199">
        <v>0.53552181668824805</v>
      </c>
      <c r="N199">
        <v>11.0252265915015</v>
      </c>
      <c r="O199">
        <v>27.153626275685301</v>
      </c>
      <c r="P199">
        <v>3.7350820600366799</v>
      </c>
      <c r="Q199">
        <v>1.3771483763207</v>
      </c>
      <c r="R199">
        <v>6.5000368251774701</v>
      </c>
      <c r="S199">
        <v>94.9792820571802</v>
      </c>
      <c r="T199">
        <v>0</v>
      </c>
      <c r="U199">
        <v>0</v>
      </c>
      <c r="V199">
        <v>1.87333046449828</v>
      </c>
      <c r="W199">
        <v>52.849678120651802</v>
      </c>
    </row>
    <row r="200" spans="1:23" x14ac:dyDescent="0.3">
      <c r="A200" t="s">
        <v>269</v>
      </c>
      <c r="B200" t="s">
        <v>3</v>
      </c>
      <c r="C200" t="s">
        <v>0</v>
      </c>
      <c r="D200" t="s">
        <v>254</v>
      </c>
      <c r="E200" t="s">
        <v>66</v>
      </c>
      <c r="F200">
        <v>11.294245017141</v>
      </c>
      <c r="G200">
        <v>11.1580392793638</v>
      </c>
      <c r="H200">
        <v>0.152655316130098</v>
      </c>
      <c r="I200">
        <v>0.118257548521643</v>
      </c>
      <c r="J200">
        <v>0.35315019149026</v>
      </c>
      <c r="K200">
        <v>22.282200990120501</v>
      </c>
      <c r="L200">
        <v>2.9287612419292901</v>
      </c>
      <c r="M200">
        <v>0.50150067655883002</v>
      </c>
      <c r="N200">
        <v>10.6733309979103</v>
      </c>
      <c r="O200">
        <v>24.4750152531665</v>
      </c>
      <c r="P200">
        <v>3.83188304274042</v>
      </c>
      <c r="Q200">
        <v>1.4540850685221201</v>
      </c>
      <c r="R200">
        <v>6.6015074551141897</v>
      </c>
      <c r="S200">
        <v>94.9792820571802</v>
      </c>
      <c r="T200">
        <v>0</v>
      </c>
      <c r="U200">
        <v>0</v>
      </c>
      <c r="V200">
        <v>1.8909039744901399</v>
      </c>
      <c r="W200">
        <v>49.735538381009803</v>
      </c>
    </row>
    <row r="201" spans="1:23" x14ac:dyDescent="0.3">
      <c r="A201" t="s">
        <v>269</v>
      </c>
      <c r="B201" t="s">
        <v>3</v>
      </c>
      <c r="C201" t="s">
        <v>0</v>
      </c>
      <c r="D201" t="s">
        <v>255</v>
      </c>
      <c r="E201" t="s">
        <v>67</v>
      </c>
      <c r="F201">
        <v>12.0255294783303</v>
      </c>
      <c r="G201">
        <v>11.8932530485929</v>
      </c>
      <c r="H201">
        <v>4.1905520509145298</v>
      </c>
      <c r="I201">
        <v>0.13525907099728099</v>
      </c>
      <c r="J201">
        <v>0.517803407177026</v>
      </c>
      <c r="K201">
        <v>24.220033988965898</v>
      </c>
      <c r="L201">
        <v>3.8418975564925502</v>
      </c>
      <c r="M201">
        <v>1.54326805887623</v>
      </c>
      <c r="N201">
        <v>12.323078469914</v>
      </c>
      <c r="O201">
        <v>40.923677466235702</v>
      </c>
      <c r="P201">
        <v>3.3062781107585799</v>
      </c>
      <c r="Q201">
        <v>1.3632123301365699</v>
      </c>
      <c r="R201">
        <v>5.5246170554586103</v>
      </c>
      <c r="S201">
        <v>81.934280522207402</v>
      </c>
      <c r="T201">
        <v>0</v>
      </c>
      <c r="U201">
        <v>0</v>
      </c>
      <c r="V201">
        <v>58.660106969328297</v>
      </c>
      <c r="W201">
        <v>44.093872473330997</v>
      </c>
    </row>
    <row r="202" spans="1:23" x14ac:dyDescent="0.3">
      <c r="A202" t="s">
        <v>269</v>
      </c>
      <c r="B202" t="s">
        <v>3</v>
      </c>
      <c r="C202" t="s">
        <v>0</v>
      </c>
      <c r="D202" t="s">
        <v>255</v>
      </c>
      <c r="E202" t="s">
        <v>68</v>
      </c>
      <c r="F202">
        <v>10.4726416154326</v>
      </c>
      <c r="G202">
        <v>10.341895136590001</v>
      </c>
      <c r="H202">
        <v>5.5298312992881398</v>
      </c>
      <c r="I202">
        <v>0.12640947624575</v>
      </c>
      <c r="J202">
        <v>0.546917396973161</v>
      </c>
      <c r="K202">
        <v>23.5369726310375</v>
      </c>
      <c r="L202">
        <v>2.99740879864004</v>
      </c>
      <c r="M202">
        <v>1.9044007971875201</v>
      </c>
      <c r="N202">
        <v>13.240023093054299</v>
      </c>
      <c r="O202">
        <v>49.0428502154626</v>
      </c>
      <c r="P202">
        <v>3.2977777282518801</v>
      </c>
      <c r="Q202">
        <v>1.3217914032843501</v>
      </c>
      <c r="R202">
        <v>5.5759202715874299</v>
      </c>
      <c r="S202">
        <v>81.934280522207402</v>
      </c>
      <c r="T202">
        <v>0</v>
      </c>
      <c r="U202">
        <v>0</v>
      </c>
      <c r="V202">
        <v>77.671710688379804</v>
      </c>
      <c r="W202">
        <v>46.898258410684299</v>
      </c>
    </row>
    <row r="203" spans="1:23" x14ac:dyDescent="0.3">
      <c r="A203" t="s">
        <v>269</v>
      </c>
      <c r="B203" t="s">
        <v>3</v>
      </c>
      <c r="C203" t="s">
        <v>0</v>
      </c>
      <c r="D203" t="s">
        <v>255</v>
      </c>
      <c r="E203" t="s">
        <v>69</v>
      </c>
      <c r="F203">
        <v>8.72311769643097</v>
      </c>
      <c r="G203">
        <v>8.5961308355473403</v>
      </c>
      <c r="H203">
        <v>5.4215108023932101</v>
      </c>
      <c r="I203">
        <v>0.11613120867939</v>
      </c>
      <c r="J203">
        <v>0.50992178790639298</v>
      </c>
      <c r="K203">
        <v>21.704443968512798</v>
      </c>
      <c r="L203">
        <v>2.2854818290513799</v>
      </c>
      <c r="M203">
        <v>1.85933446574025</v>
      </c>
      <c r="N203">
        <v>13.186088618731</v>
      </c>
      <c r="O203">
        <v>48.626714737078302</v>
      </c>
      <c r="P203">
        <v>3.2166444587648502</v>
      </c>
      <c r="Q203">
        <v>1.2603309959336899</v>
      </c>
      <c r="R203">
        <v>5.4854665099999398</v>
      </c>
      <c r="S203">
        <v>81.934280522207402</v>
      </c>
      <c r="T203">
        <v>0</v>
      </c>
      <c r="U203">
        <v>0</v>
      </c>
      <c r="V203">
        <v>76.200241508527697</v>
      </c>
      <c r="W203">
        <v>47.497403676529103</v>
      </c>
    </row>
    <row r="204" spans="1:23" x14ac:dyDescent="0.3">
      <c r="A204" t="s">
        <v>269</v>
      </c>
      <c r="B204" t="s">
        <v>3</v>
      </c>
      <c r="C204" t="s">
        <v>0</v>
      </c>
      <c r="D204" t="s">
        <v>255</v>
      </c>
      <c r="E204" t="s">
        <v>70</v>
      </c>
      <c r="F204">
        <v>10.7989596318171</v>
      </c>
      <c r="G204">
        <v>10.6680030608726</v>
      </c>
      <c r="H204">
        <v>4.2132858848293999</v>
      </c>
      <c r="I204">
        <v>0.13328272293487101</v>
      </c>
      <c r="J204">
        <v>0.48937031587735202</v>
      </c>
      <c r="K204">
        <v>23.6445470129967</v>
      </c>
      <c r="L204">
        <v>3.4326006402568598</v>
      </c>
      <c r="M204">
        <v>1.5104197488220701</v>
      </c>
      <c r="N204">
        <v>12.3195196691878</v>
      </c>
      <c r="O204">
        <v>40.657394487154399</v>
      </c>
      <c r="P204">
        <v>3.3893619639013699</v>
      </c>
      <c r="Q204">
        <v>1.3686305971896</v>
      </c>
      <c r="R204">
        <v>5.7099093002683503</v>
      </c>
      <c r="S204">
        <v>81.934280522207402</v>
      </c>
      <c r="T204">
        <v>0</v>
      </c>
      <c r="U204">
        <v>0</v>
      </c>
      <c r="V204">
        <v>58.977542043186403</v>
      </c>
      <c r="W204">
        <v>45.578757113178099</v>
      </c>
    </row>
    <row r="205" spans="1:23" x14ac:dyDescent="0.3">
      <c r="A205" t="s">
        <v>269</v>
      </c>
      <c r="B205" t="s">
        <v>3</v>
      </c>
      <c r="C205" t="s">
        <v>0</v>
      </c>
      <c r="D205" t="s">
        <v>256</v>
      </c>
      <c r="E205" t="s">
        <v>71</v>
      </c>
      <c r="F205">
        <v>12.125726065756901</v>
      </c>
      <c r="G205">
        <v>11.998428241535301</v>
      </c>
      <c r="H205">
        <v>0.72770049324378705</v>
      </c>
      <c r="I205">
        <v>0.150071299898794</v>
      </c>
      <c r="J205">
        <v>0.42507559280983997</v>
      </c>
      <c r="K205">
        <v>21.9859815632582</v>
      </c>
      <c r="L205">
        <v>3.56981931953145</v>
      </c>
      <c r="M205">
        <v>0.42695651060102702</v>
      </c>
      <c r="N205">
        <v>8.50797647410133</v>
      </c>
      <c r="O205">
        <v>19.7485436257119</v>
      </c>
      <c r="P205">
        <v>3.4002908644393299</v>
      </c>
      <c r="Q205">
        <v>1.3270040751641501</v>
      </c>
      <c r="R205">
        <v>5.7866067757576101</v>
      </c>
      <c r="S205">
        <v>75.626813149732399</v>
      </c>
      <c r="T205">
        <v>0</v>
      </c>
      <c r="U205">
        <v>0</v>
      </c>
      <c r="V205">
        <v>2.43974554533647</v>
      </c>
      <c r="W205">
        <v>40.227990463972901</v>
      </c>
    </row>
    <row r="206" spans="1:23" x14ac:dyDescent="0.3">
      <c r="A206" t="s">
        <v>269</v>
      </c>
      <c r="B206" t="s">
        <v>3</v>
      </c>
      <c r="C206" t="s">
        <v>0</v>
      </c>
      <c r="D206" t="s">
        <v>256</v>
      </c>
      <c r="E206" t="s">
        <v>72</v>
      </c>
      <c r="F206">
        <v>9.3230978151072801</v>
      </c>
      <c r="G206">
        <v>9.1988828676511307</v>
      </c>
      <c r="H206">
        <v>0.726088256794994</v>
      </c>
      <c r="I206">
        <v>0.13846391043280001</v>
      </c>
      <c r="J206">
        <v>0.42482850149006801</v>
      </c>
      <c r="K206">
        <v>19.899810820804198</v>
      </c>
      <c r="L206">
        <v>2.3539423796260301</v>
      </c>
      <c r="M206">
        <v>0.43374363506119601</v>
      </c>
      <c r="N206">
        <v>8.7360213636794803</v>
      </c>
      <c r="O206">
        <v>21.8179974239461</v>
      </c>
      <c r="P206">
        <v>3.5158944484774199</v>
      </c>
      <c r="Q206">
        <v>1.30302093681397</v>
      </c>
      <c r="R206">
        <v>6.0897102264891698</v>
      </c>
      <c r="S206">
        <v>75.626813149732399</v>
      </c>
      <c r="T206">
        <v>0</v>
      </c>
      <c r="U206">
        <v>0</v>
      </c>
      <c r="V206">
        <v>2.9268946468971899</v>
      </c>
      <c r="W206">
        <v>44.669407126380001</v>
      </c>
    </row>
    <row r="207" spans="1:23" x14ac:dyDescent="0.3">
      <c r="A207" t="s">
        <v>269</v>
      </c>
      <c r="B207" t="s">
        <v>3</v>
      </c>
      <c r="C207" t="s">
        <v>0</v>
      </c>
      <c r="D207" t="s">
        <v>256</v>
      </c>
      <c r="E207" t="s">
        <v>73</v>
      </c>
      <c r="F207">
        <v>7.6128585123730996</v>
      </c>
      <c r="G207">
        <v>7.4933117735907899</v>
      </c>
      <c r="H207">
        <v>0.64029432805778197</v>
      </c>
      <c r="I207">
        <v>0.126347801180029</v>
      </c>
      <c r="J207">
        <v>0.37277708285212902</v>
      </c>
      <c r="K207">
        <v>18.356552598744798</v>
      </c>
      <c r="L207">
        <v>1.8411883735175301</v>
      </c>
      <c r="M207">
        <v>0.42244548625540301</v>
      </c>
      <c r="N207">
        <v>8.7514391902071793</v>
      </c>
      <c r="O207">
        <v>21.9931700904603</v>
      </c>
      <c r="P207">
        <v>3.4519116005331298</v>
      </c>
      <c r="Q207">
        <v>1.2549561371392901</v>
      </c>
      <c r="R207">
        <v>6.0206749717140102</v>
      </c>
      <c r="S207">
        <v>75.626813149732399</v>
      </c>
      <c r="T207">
        <v>0</v>
      </c>
      <c r="U207">
        <v>0</v>
      </c>
      <c r="V207">
        <v>3.1865889923898001</v>
      </c>
      <c r="W207">
        <v>45.389886764627498</v>
      </c>
    </row>
    <row r="208" spans="1:23" x14ac:dyDescent="0.3">
      <c r="A208" t="s">
        <v>269</v>
      </c>
      <c r="B208" t="s">
        <v>3</v>
      </c>
      <c r="C208" t="s">
        <v>0</v>
      </c>
      <c r="D208" t="s">
        <v>256</v>
      </c>
      <c r="E208" t="s">
        <v>74</v>
      </c>
      <c r="F208">
        <v>9.8857325390871296</v>
      </c>
      <c r="G208">
        <v>9.7572379900557493</v>
      </c>
      <c r="H208">
        <v>0.90933424426748599</v>
      </c>
      <c r="I208">
        <v>0.150627596243673</v>
      </c>
      <c r="J208">
        <v>0.46255081703858603</v>
      </c>
      <c r="K208">
        <v>20.504876019212599</v>
      </c>
      <c r="L208">
        <v>2.6328280955361398</v>
      </c>
      <c r="M208">
        <v>0.40921378868473501</v>
      </c>
      <c r="N208">
        <v>8.5917099211454406</v>
      </c>
      <c r="O208">
        <v>20.4188078088883</v>
      </c>
      <c r="P208">
        <v>3.49485770897099</v>
      </c>
      <c r="Q208">
        <v>1.3143762962746</v>
      </c>
      <c r="R208">
        <v>6.02116591360614</v>
      </c>
      <c r="S208">
        <v>75.626813149732399</v>
      </c>
      <c r="T208">
        <v>0</v>
      </c>
      <c r="U208">
        <v>0</v>
      </c>
      <c r="V208">
        <v>3.2321218396309499</v>
      </c>
      <c r="W208">
        <v>42.321158716473498</v>
      </c>
    </row>
    <row r="209" spans="1:23" x14ac:dyDescent="0.3">
      <c r="A209" t="s">
        <v>269</v>
      </c>
      <c r="B209" t="s">
        <v>3</v>
      </c>
      <c r="C209" t="s">
        <v>0</v>
      </c>
      <c r="D209" t="s">
        <v>257</v>
      </c>
      <c r="E209" t="s">
        <v>75</v>
      </c>
      <c r="F209">
        <v>10.205013702487101</v>
      </c>
      <c r="G209">
        <v>10.077576737289601</v>
      </c>
      <c r="H209">
        <v>1.2065349147443301</v>
      </c>
      <c r="I209">
        <v>0.160441965126909</v>
      </c>
      <c r="J209">
        <v>0.50403334942410405</v>
      </c>
      <c r="K209">
        <v>19.413028976917001</v>
      </c>
      <c r="L209">
        <v>2.4417654267927298</v>
      </c>
      <c r="M209">
        <v>0.37565726899176499</v>
      </c>
      <c r="N209">
        <v>9.3874527370512002</v>
      </c>
      <c r="O209">
        <v>19.0016727384806</v>
      </c>
      <c r="P209">
        <v>2.9172613368053701</v>
      </c>
      <c r="Q209">
        <v>1.1293167236103701</v>
      </c>
      <c r="R209">
        <v>4.96568559196559</v>
      </c>
      <c r="S209">
        <v>70.806910654975496</v>
      </c>
      <c r="T209">
        <v>0</v>
      </c>
      <c r="U209">
        <v>0</v>
      </c>
      <c r="V209">
        <v>3.6790592131155599</v>
      </c>
      <c r="W209">
        <v>37.3587197999015</v>
      </c>
    </row>
    <row r="210" spans="1:23" x14ac:dyDescent="0.3">
      <c r="A210" t="s">
        <v>269</v>
      </c>
      <c r="B210" t="s">
        <v>3</v>
      </c>
      <c r="C210" t="s">
        <v>0</v>
      </c>
      <c r="D210" t="s">
        <v>257</v>
      </c>
      <c r="E210" t="s">
        <v>76</v>
      </c>
      <c r="F210">
        <v>8.3390162575801607</v>
      </c>
      <c r="G210">
        <v>8.2193420909975394</v>
      </c>
      <c r="H210">
        <v>0.98401072645031995</v>
      </c>
      <c r="I210">
        <v>0.138549021267692</v>
      </c>
      <c r="J210">
        <v>0.43399161756107002</v>
      </c>
      <c r="K210">
        <v>17.978621908898798</v>
      </c>
      <c r="L210">
        <v>1.7396411465170001</v>
      </c>
      <c r="M210">
        <v>0.38955638693274802</v>
      </c>
      <c r="N210">
        <v>9.5909459256071408</v>
      </c>
      <c r="O210">
        <v>20.927990197100101</v>
      </c>
      <c r="P210">
        <v>3.0648701437542298</v>
      </c>
      <c r="Q210">
        <v>1.1382487483774599</v>
      </c>
      <c r="R210">
        <v>5.2933084500372098</v>
      </c>
      <c r="S210">
        <v>70.806910654975496</v>
      </c>
      <c r="T210">
        <v>0</v>
      </c>
      <c r="U210">
        <v>0</v>
      </c>
      <c r="V210">
        <v>4.40386588441676</v>
      </c>
      <c r="W210">
        <v>42.007866203812803</v>
      </c>
    </row>
    <row r="211" spans="1:23" x14ac:dyDescent="0.3">
      <c r="A211" t="s">
        <v>269</v>
      </c>
      <c r="B211" t="s">
        <v>3</v>
      </c>
      <c r="C211" t="s">
        <v>0</v>
      </c>
      <c r="D211" t="s">
        <v>257</v>
      </c>
      <c r="E211" t="s">
        <v>77</v>
      </c>
      <c r="F211">
        <v>7.6706521287779204</v>
      </c>
      <c r="G211">
        <v>7.5565992459748896</v>
      </c>
      <c r="H211">
        <v>0.77487734505900696</v>
      </c>
      <c r="I211">
        <v>0.12529867250408999</v>
      </c>
      <c r="J211">
        <v>0.35863656908851099</v>
      </c>
      <c r="K211">
        <v>17.374202781718001</v>
      </c>
      <c r="L211">
        <v>1.3742623177381701</v>
      </c>
      <c r="M211">
        <v>0.38613201480985898</v>
      </c>
      <c r="N211">
        <v>9.5791195995609595</v>
      </c>
      <c r="O211">
        <v>20.957586916008299</v>
      </c>
      <c r="P211">
        <v>3.0036852291866101</v>
      </c>
      <c r="Q211">
        <v>1.0974099158485</v>
      </c>
      <c r="R211">
        <v>5.2246194137611299</v>
      </c>
      <c r="S211">
        <v>70.806910654975496</v>
      </c>
      <c r="T211">
        <v>0</v>
      </c>
      <c r="U211">
        <v>0</v>
      </c>
      <c r="V211">
        <v>4.5647766914887997</v>
      </c>
      <c r="W211">
        <v>42.499530637543202</v>
      </c>
    </row>
    <row r="212" spans="1:23" x14ac:dyDescent="0.3">
      <c r="A212" t="s">
        <v>269</v>
      </c>
      <c r="B212" t="s">
        <v>3</v>
      </c>
      <c r="C212" t="s">
        <v>0</v>
      </c>
      <c r="D212" t="s">
        <v>257</v>
      </c>
      <c r="E212" t="s">
        <v>78</v>
      </c>
      <c r="F212">
        <v>8.1561813665968703</v>
      </c>
      <c r="G212">
        <v>8.0058645735427394</v>
      </c>
      <c r="H212">
        <v>2.3477561042846302</v>
      </c>
      <c r="I212">
        <v>0.20875964978546399</v>
      </c>
      <c r="J212">
        <v>0.863877685928782</v>
      </c>
      <c r="K212">
        <v>18.594939131491898</v>
      </c>
      <c r="L212">
        <v>1.38534384900979</v>
      </c>
      <c r="M212">
        <v>0.38757421993768199</v>
      </c>
      <c r="N212">
        <v>9.7174174845505004</v>
      </c>
      <c r="O212">
        <v>21.769099799552102</v>
      </c>
      <c r="P212">
        <v>3.1289009124668699</v>
      </c>
      <c r="Q212">
        <v>1.16370641835183</v>
      </c>
      <c r="R212">
        <v>5.3797952018076796</v>
      </c>
      <c r="S212">
        <v>70.806910654975496</v>
      </c>
      <c r="T212">
        <v>0</v>
      </c>
      <c r="U212">
        <v>0</v>
      </c>
      <c r="V212">
        <v>4.3307809282953604</v>
      </c>
      <c r="W212">
        <v>40.571031139315998</v>
      </c>
    </row>
    <row r="213" spans="1:23" x14ac:dyDescent="0.3">
      <c r="A213" t="s">
        <v>269</v>
      </c>
      <c r="B213" t="s">
        <v>3</v>
      </c>
      <c r="C213" t="s">
        <v>0</v>
      </c>
      <c r="D213" t="s">
        <v>258</v>
      </c>
      <c r="E213" t="s">
        <v>79</v>
      </c>
      <c r="F213">
        <v>8.1528324768766005</v>
      </c>
      <c r="G213">
        <v>7.9925291946828398</v>
      </c>
      <c r="H213">
        <v>3.0154906208434902</v>
      </c>
      <c r="I213">
        <v>0.244395139492844</v>
      </c>
      <c r="J213">
        <v>1.0177017046030701</v>
      </c>
      <c r="K213">
        <v>18.085661707991399</v>
      </c>
      <c r="L213">
        <v>1.5261047286490099</v>
      </c>
      <c r="M213">
        <v>0.36541893659506403</v>
      </c>
      <c r="N213">
        <v>9.1430327515865493</v>
      </c>
      <c r="O213">
        <v>21.171508268067601</v>
      </c>
      <c r="P213">
        <v>3.04450340366706</v>
      </c>
      <c r="Q213">
        <v>1.1044240823065901</v>
      </c>
      <c r="R213">
        <v>5.2759634284779899</v>
      </c>
      <c r="S213">
        <v>67.042922499269196</v>
      </c>
      <c r="T213">
        <v>0</v>
      </c>
      <c r="U213">
        <v>0</v>
      </c>
      <c r="V213">
        <v>4.4748316712690697</v>
      </c>
      <c r="W213">
        <v>39.623291195093103</v>
      </c>
    </row>
    <row r="214" spans="1:23" x14ac:dyDescent="0.3">
      <c r="A214" t="s">
        <v>269</v>
      </c>
      <c r="B214" t="s">
        <v>3</v>
      </c>
      <c r="C214" t="s">
        <v>0</v>
      </c>
      <c r="D214" t="s">
        <v>258</v>
      </c>
      <c r="E214" t="s">
        <v>80</v>
      </c>
      <c r="F214">
        <v>7.51987318798371</v>
      </c>
      <c r="G214">
        <v>7.3691049911280597</v>
      </c>
      <c r="H214">
        <v>2.63145308520859</v>
      </c>
      <c r="I214">
        <v>0.220265843175424</v>
      </c>
      <c r="J214">
        <v>0.90552949696048701</v>
      </c>
      <c r="K214">
        <v>17.732644801484199</v>
      </c>
      <c r="L214">
        <v>1.2582756850379699</v>
      </c>
      <c r="M214">
        <v>0.38592516635092999</v>
      </c>
      <c r="N214">
        <v>9.2825019256207906</v>
      </c>
      <c r="O214">
        <v>22.715326130555201</v>
      </c>
      <c r="P214">
        <v>3.1567925273858402</v>
      </c>
      <c r="Q214">
        <v>1.12050021681229</v>
      </c>
      <c r="R214">
        <v>5.5132288534329303</v>
      </c>
      <c r="S214">
        <v>67.042922499269196</v>
      </c>
      <c r="T214">
        <v>0</v>
      </c>
      <c r="U214">
        <v>0</v>
      </c>
      <c r="V214">
        <v>5.7462029576161298</v>
      </c>
      <c r="W214">
        <v>43.502392359061801</v>
      </c>
    </row>
    <row r="215" spans="1:23" x14ac:dyDescent="0.3">
      <c r="A215" t="s">
        <v>269</v>
      </c>
      <c r="B215" t="s">
        <v>3</v>
      </c>
      <c r="C215" t="s">
        <v>0</v>
      </c>
      <c r="D215" t="s">
        <v>258</v>
      </c>
      <c r="E215" t="s">
        <v>140</v>
      </c>
      <c r="F215">
        <v>6.7097979188102697</v>
      </c>
      <c r="G215">
        <v>6.5764620952548096</v>
      </c>
      <c r="H215">
        <v>1.9582505511108399</v>
      </c>
      <c r="I215">
        <v>0.17974264944478199</v>
      </c>
      <c r="J215">
        <v>0.666467819761416</v>
      </c>
      <c r="K215">
        <v>16.717496343694101</v>
      </c>
      <c r="L215">
        <v>1.0247959240537601</v>
      </c>
      <c r="M215">
        <v>0.37456787040670603</v>
      </c>
      <c r="N215">
        <v>9.1837200260010494</v>
      </c>
      <c r="O215">
        <v>22.101489946647099</v>
      </c>
      <c r="P215">
        <v>3.0614779627245401</v>
      </c>
      <c r="Q215">
        <v>1.0724051967266099</v>
      </c>
      <c r="R215">
        <v>5.3789862848079704</v>
      </c>
      <c r="S215">
        <v>67.042922499269196</v>
      </c>
      <c r="T215">
        <v>0</v>
      </c>
      <c r="U215">
        <v>0</v>
      </c>
      <c r="V215">
        <v>6.7735856321516996</v>
      </c>
      <c r="W215">
        <v>44.029266036482397</v>
      </c>
    </row>
    <row r="216" spans="1:23" x14ac:dyDescent="0.3">
      <c r="A216" t="s">
        <v>269</v>
      </c>
      <c r="B216" t="s">
        <v>3</v>
      </c>
      <c r="C216" t="s">
        <v>0</v>
      </c>
      <c r="D216" t="s">
        <v>258</v>
      </c>
      <c r="E216" t="s">
        <v>141</v>
      </c>
      <c r="F216">
        <v>7.7992224985427603</v>
      </c>
      <c r="G216">
        <v>7.6457251824756396</v>
      </c>
      <c r="H216">
        <v>2.75452358817008</v>
      </c>
      <c r="I216">
        <v>0.23023973696559899</v>
      </c>
      <c r="J216">
        <v>0.908602259712741</v>
      </c>
      <c r="K216">
        <v>18.401814069175799</v>
      </c>
      <c r="L216">
        <v>1.47677244983453</v>
      </c>
      <c r="M216">
        <v>0.36954590540723198</v>
      </c>
      <c r="N216">
        <v>9.2130006343202293</v>
      </c>
      <c r="O216">
        <v>21.7629858229398</v>
      </c>
      <c r="P216">
        <v>3.19311932300648</v>
      </c>
      <c r="Q216">
        <v>1.14282266905457</v>
      </c>
      <c r="R216">
        <v>5.5622787098577797</v>
      </c>
      <c r="S216">
        <v>67.042922499269196</v>
      </c>
      <c r="T216">
        <v>0</v>
      </c>
      <c r="U216">
        <v>0</v>
      </c>
      <c r="V216">
        <v>6.08997113026218</v>
      </c>
      <c r="W216">
        <v>42.416748045811197</v>
      </c>
    </row>
    <row r="217" spans="1:23" x14ac:dyDescent="0.3">
      <c r="A217" t="s">
        <v>269</v>
      </c>
      <c r="B217" t="s">
        <v>3</v>
      </c>
      <c r="C217" t="s">
        <v>0</v>
      </c>
      <c r="D217" t="s">
        <v>259</v>
      </c>
      <c r="E217" t="s">
        <v>154</v>
      </c>
      <c r="F217">
        <v>8.5798374413044201</v>
      </c>
      <c r="G217">
        <v>8.4453301164196102</v>
      </c>
      <c r="H217">
        <v>2.2699545482399102</v>
      </c>
      <c r="I217">
        <v>0.20352999119724699</v>
      </c>
      <c r="J217">
        <v>0.74242629638470803</v>
      </c>
      <c r="K217">
        <v>17.1079056724708</v>
      </c>
      <c r="L217">
        <v>1.3718149042033401</v>
      </c>
      <c r="M217">
        <v>0.335421239782632</v>
      </c>
      <c r="N217">
        <v>11.653817864754</v>
      </c>
      <c r="O217">
        <v>19.1140809436769</v>
      </c>
      <c r="P217">
        <v>2.80789493022202</v>
      </c>
      <c r="Q217">
        <v>1.00187417898094</v>
      </c>
      <c r="R217">
        <v>4.9030952061180004</v>
      </c>
      <c r="S217">
        <v>59.78394091877</v>
      </c>
      <c r="T217">
        <v>0</v>
      </c>
      <c r="U217">
        <v>0</v>
      </c>
      <c r="V217">
        <v>6.9082573836611703</v>
      </c>
      <c r="W217">
        <v>36.7244263380299</v>
      </c>
    </row>
    <row r="218" spans="1:23" x14ac:dyDescent="0.3">
      <c r="A218" t="s">
        <v>269</v>
      </c>
      <c r="B218" t="s">
        <v>3</v>
      </c>
      <c r="C218" t="s">
        <v>0</v>
      </c>
      <c r="D218" t="s">
        <v>259</v>
      </c>
      <c r="E218" t="s">
        <v>156</v>
      </c>
      <c r="F218">
        <v>6.7382822146436299</v>
      </c>
      <c r="G218">
        <v>6.6121104287202996</v>
      </c>
      <c r="H218">
        <v>1.97000908591378</v>
      </c>
      <c r="I218">
        <v>0.182712635274245</v>
      </c>
      <c r="J218">
        <v>0.64174988060278004</v>
      </c>
      <c r="K218">
        <v>15.9811851445456</v>
      </c>
      <c r="L218">
        <v>0.95562051248644397</v>
      </c>
      <c r="M218">
        <v>0.333950645345296</v>
      </c>
      <c r="N218">
        <v>11.798060305782499</v>
      </c>
      <c r="O218">
        <v>20.459130886705001</v>
      </c>
      <c r="P218">
        <v>3.0125626524606801</v>
      </c>
      <c r="Q218">
        <v>1.03759862881929</v>
      </c>
      <c r="R218">
        <v>5.3169293539966498</v>
      </c>
      <c r="S218">
        <v>59.78394091877</v>
      </c>
      <c r="T218">
        <v>0</v>
      </c>
      <c r="U218">
        <v>0</v>
      </c>
      <c r="V218">
        <v>7.84731496893773</v>
      </c>
      <c r="W218">
        <v>41.179408851369899</v>
      </c>
    </row>
    <row r="219" spans="1:23" x14ac:dyDescent="0.3">
      <c r="A219" t="s">
        <v>269</v>
      </c>
      <c r="B219" t="s">
        <v>3</v>
      </c>
      <c r="C219" t="s">
        <v>0</v>
      </c>
      <c r="D219" t="s">
        <v>259</v>
      </c>
      <c r="E219" t="s">
        <v>157</v>
      </c>
      <c r="F219">
        <v>6.1085485323443001</v>
      </c>
      <c r="G219">
        <v>5.9914299354392604</v>
      </c>
      <c r="H219">
        <v>1.56727855124696</v>
      </c>
      <c r="I219">
        <v>0.16206230458939699</v>
      </c>
      <c r="J219">
        <v>0.51386233107421297</v>
      </c>
      <c r="K219">
        <v>15.5071225465687</v>
      </c>
      <c r="L219">
        <v>0.78815012877451396</v>
      </c>
      <c r="M219">
        <v>0.32397024273233399</v>
      </c>
      <c r="N219">
        <v>11.7739012378167</v>
      </c>
      <c r="O219">
        <v>20.2798344217092</v>
      </c>
      <c r="P219">
        <v>3.0407740718955201</v>
      </c>
      <c r="Q219">
        <v>1.0328226961851901</v>
      </c>
      <c r="R219">
        <v>5.3932660217663297</v>
      </c>
      <c r="S219">
        <v>59.78394091877</v>
      </c>
      <c r="T219">
        <v>0</v>
      </c>
      <c r="U219">
        <v>0</v>
      </c>
      <c r="V219">
        <v>7.6550880601499998</v>
      </c>
      <c r="W219">
        <v>42.333194962569301</v>
      </c>
    </row>
    <row r="220" spans="1:23" x14ac:dyDescent="0.3">
      <c r="A220" t="s">
        <v>269</v>
      </c>
      <c r="B220" t="s">
        <v>3</v>
      </c>
      <c r="C220" t="s">
        <v>0</v>
      </c>
      <c r="D220" t="s">
        <v>259</v>
      </c>
      <c r="E220" t="s">
        <v>159</v>
      </c>
      <c r="F220">
        <v>7.5091323326992496</v>
      </c>
      <c r="G220">
        <v>7.3793147950092504</v>
      </c>
      <c r="H220">
        <v>2.1301198566175801</v>
      </c>
      <c r="I220">
        <v>0.19427037939414901</v>
      </c>
      <c r="J220">
        <v>0.66256950827787597</v>
      </c>
      <c r="K220">
        <v>16.966893380986999</v>
      </c>
      <c r="L220">
        <v>1.0999295489671399</v>
      </c>
      <c r="M220">
        <v>0.32144903717922801</v>
      </c>
      <c r="N220">
        <v>11.728687666103999</v>
      </c>
      <c r="O220">
        <v>19.4918901595961</v>
      </c>
      <c r="P220">
        <v>3.1083126511624202</v>
      </c>
      <c r="Q220">
        <v>1.07465790336766</v>
      </c>
      <c r="R220">
        <v>5.4780728936370204</v>
      </c>
      <c r="S220">
        <v>59.78394091877</v>
      </c>
      <c r="T220">
        <v>0</v>
      </c>
      <c r="U220">
        <v>0</v>
      </c>
      <c r="V220">
        <v>8.3578741183730507</v>
      </c>
      <c r="W220">
        <v>40.394956923580402</v>
      </c>
    </row>
    <row r="221" spans="1:23" x14ac:dyDescent="0.3">
      <c r="A221" t="s">
        <v>269</v>
      </c>
      <c r="B221" t="s">
        <v>3</v>
      </c>
      <c r="C221" t="s">
        <v>0</v>
      </c>
      <c r="D221" t="s">
        <v>260</v>
      </c>
      <c r="E221" t="s">
        <v>160</v>
      </c>
      <c r="F221">
        <v>7.4971247916660797</v>
      </c>
      <c r="G221">
        <v>7.33919572939128</v>
      </c>
      <c r="H221">
        <v>3.7069833082460302</v>
      </c>
      <c r="I221">
        <v>0.27327618327636299</v>
      </c>
      <c r="J221">
        <v>1.15599223503143</v>
      </c>
      <c r="K221">
        <v>15.988146839812799</v>
      </c>
      <c r="L221">
        <v>1.6664899165054801</v>
      </c>
      <c r="M221">
        <v>0.33599131539014099</v>
      </c>
      <c r="N221">
        <v>7.6517410134884001</v>
      </c>
      <c r="O221">
        <v>20.009473840267699</v>
      </c>
      <c r="P221">
        <v>2.9159667158388598</v>
      </c>
      <c r="Q221">
        <v>1.06075770214234</v>
      </c>
      <c r="R221">
        <v>5.03875853482828</v>
      </c>
      <c r="S221">
        <v>53.143091125680897</v>
      </c>
      <c r="T221">
        <v>0</v>
      </c>
      <c r="U221">
        <v>0</v>
      </c>
      <c r="V221">
        <v>7.7288166583627502</v>
      </c>
      <c r="W221">
        <v>36.068036529878199</v>
      </c>
    </row>
    <row r="222" spans="1:23" x14ac:dyDescent="0.3">
      <c r="A222" t="s">
        <v>269</v>
      </c>
      <c r="B222" t="s">
        <v>3</v>
      </c>
      <c r="C222" t="s">
        <v>0</v>
      </c>
      <c r="D222" t="s">
        <v>260</v>
      </c>
      <c r="E222" t="s">
        <v>164</v>
      </c>
      <c r="F222">
        <v>6.2185859375201398</v>
      </c>
      <c r="G222">
        <v>6.0808782230949303</v>
      </c>
      <c r="H222">
        <v>2.83860166105501</v>
      </c>
      <c r="I222">
        <v>0.22522313399337801</v>
      </c>
      <c r="J222">
        <v>0.88858902826002795</v>
      </c>
      <c r="K222">
        <v>14.972385827025599</v>
      </c>
      <c r="L222">
        <v>1.13037856757114</v>
      </c>
      <c r="M222">
        <v>0.33069254314555102</v>
      </c>
      <c r="N222">
        <v>7.6867519750495097</v>
      </c>
      <c r="O222">
        <v>20.594630534521301</v>
      </c>
      <c r="P222">
        <v>3.0585832658158498</v>
      </c>
      <c r="Q222">
        <v>1.0610260087344601</v>
      </c>
      <c r="R222">
        <v>5.3715072670777904</v>
      </c>
      <c r="S222">
        <v>53.143091125680897</v>
      </c>
      <c r="T222">
        <v>0</v>
      </c>
      <c r="U222">
        <v>0</v>
      </c>
      <c r="V222">
        <v>8.3737172499183092</v>
      </c>
      <c r="W222">
        <v>40.466361158479202</v>
      </c>
    </row>
    <row r="223" spans="1:23" x14ac:dyDescent="0.3">
      <c r="A223" t="s">
        <v>269</v>
      </c>
      <c r="B223" t="s">
        <v>3</v>
      </c>
      <c r="C223" t="s">
        <v>0</v>
      </c>
      <c r="D223" t="s">
        <v>260</v>
      </c>
      <c r="E223" t="s">
        <v>167</v>
      </c>
      <c r="F223">
        <v>6.0966677184139204</v>
      </c>
      <c r="G223">
        <v>5.9757928314890902</v>
      </c>
      <c r="H223">
        <v>2.0786043688187199</v>
      </c>
      <c r="I223">
        <v>0.18703286956599</v>
      </c>
      <c r="J223">
        <v>0.64886019157709895</v>
      </c>
      <c r="K223">
        <v>14.6073609900057</v>
      </c>
      <c r="L223">
        <v>1.02355560436335</v>
      </c>
      <c r="M223">
        <v>0.32077240176538702</v>
      </c>
      <c r="N223">
        <v>7.5740878813056502</v>
      </c>
      <c r="O223">
        <v>19.816953734437</v>
      </c>
      <c r="P223">
        <v>3.00372512253294</v>
      </c>
      <c r="Q223">
        <v>1.02994488482687</v>
      </c>
      <c r="R223">
        <v>5.3035674956700296</v>
      </c>
      <c r="S223">
        <v>53.143091125680897</v>
      </c>
      <c r="T223">
        <v>0</v>
      </c>
      <c r="U223">
        <v>0</v>
      </c>
      <c r="V223">
        <v>8.6589134435039004</v>
      </c>
      <c r="W223">
        <v>40.917619177070797</v>
      </c>
    </row>
    <row r="224" spans="1:23" x14ac:dyDescent="0.3">
      <c r="A224" t="s">
        <v>269</v>
      </c>
      <c r="B224" t="s">
        <v>3</v>
      </c>
      <c r="C224" t="s">
        <v>0</v>
      </c>
      <c r="D224" t="s">
        <v>260</v>
      </c>
      <c r="E224" t="s">
        <v>168</v>
      </c>
      <c r="F224">
        <v>6.7655398135559697</v>
      </c>
      <c r="G224">
        <v>6.6302463415797099</v>
      </c>
      <c r="H224">
        <v>2.81878458306914</v>
      </c>
      <c r="I224">
        <v>0.22219590364896999</v>
      </c>
      <c r="J224">
        <v>0.83101665655730605</v>
      </c>
      <c r="K224">
        <v>15.289892740447099</v>
      </c>
      <c r="L224">
        <v>1.2542860026892999</v>
      </c>
      <c r="M224">
        <v>0.314307203545442</v>
      </c>
      <c r="N224">
        <v>7.5437771015444701</v>
      </c>
      <c r="O224">
        <v>19.111454504058699</v>
      </c>
      <c r="P224">
        <v>3.01632331430796</v>
      </c>
      <c r="Q224">
        <v>1.0553741745973799</v>
      </c>
      <c r="R224">
        <v>5.2853150077460596</v>
      </c>
      <c r="S224">
        <v>53.143091125680897</v>
      </c>
      <c r="T224">
        <v>0</v>
      </c>
      <c r="U224">
        <v>0</v>
      </c>
      <c r="V224">
        <v>9.4936232960543503</v>
      </c>
      <c r="W224">
        <v>38.5312299905518</v>
      </c>
    </row>
    <row r="225" spans="1:23" x14ac:dyDescent="0.3">
      <c r="A225" t="s">
        <v>269</v>
      </c>
      <c r="B225" t="s">
        <v>3</v>
      </c>
      <c r="C225" t="s">
        <v>0</v>
      </c>
      <c r="D225" t="s">
        <v>261</v>
      </c>
      <c r="E225" t="s">
        <v>185</v>
      </c>
      <c r="F225">
        <v>5.8693762626106203</v>
      </c>
      <c r="G225">
        <v>5.7349916052113796</v>
      </c>
      <c r="H225">
        <v>3.0658432562136801</v>
      </c>
      <c r="I225">
        <v>0.238989126723576</v>
      </c>
      <c r="J225">
        <v>0.910513540391791</v>
      </c>
      <c r="K225">
        <v>13.6449332906608</v>
      </c>
      <c r="L225">
        <v>1.2103747638275799</v>
      </c>
      <c r="M225">
        <v>0.267996374786235</v>
      </c>
      <c r="N225">
        <v>7.3029671054404401</v>
      </c>
      <c r="O225">
        <v>17.075771221520601</v>
      </c>
      <c r="P225">
        <v>2.81359564308051</v>
      </c>
      <c r="Q225">
        <v>0.96645458322675104</v>
      </c>
      <c r="R225">
        <v>4.9443891690195496</v>
      </c>
      <c r="S225">
        <v>45.558159686514401</v>
      </c>
      <c r="T225">
        <v>0</v>
      </c>
      <c r="U225">
        <v>0</v>
      </c>
      <c r="V225">
        <v>8.3815880097350703</v>
      </c>
      <c r="W225">
        <v>34.1945659959637</v>
      </c>
    </row>
    <row r="226" spans="1:23" x14ac:dyDescent="0.3">
      <c r="A226" t="s">
        <v>269</v>
      </c>
      <c r="B226" t="s">
        <v>3</v>
      </c>
      <c r="C226" t="s">
        <v>0</v>
      </c>
      <c r="D226" t="s">
        <v>261</v>
      </c>
      <c r="E226" t="s">
        <v>189</v>
      </c>
      <c r="F226">
        <v>5.1462937981378198</v>
      </c>
      <c r="G226">
        <v>5.0273272065797601</v>
      </c>
      <c r="H226">
        <v>2.4057996462394402</v>
      </c>
      <c r="I226">
        <v>0.20465005183587001</v>
      </c>
      <c r="J226">
        <v>0.68486314767977796</v>
      </c>
      <c r="K226">
        <v>13.516175128042599</v>
      </c>
      <c r="L226">
        <v>0.83613453015077099</v>
      </c>
      <c r="M226">
        <v>0.26629684146690302</v>
      </c>
      <c r="N226">
        <v>7.3638132138933203</v>
      </c>
      <c r="O226">
        <v>17.789864675586202</v>
      </c>
      <c r="P226">
        <v>3.0731226207772</v>
      </c>
      <c r="Q226">
        <v>1.0104481758644099</v>
      </c>
      <c r="R226">
        <v>5.4773900500184398</v>
      </c>
      <c r="S226">
        <v>45.558159686514401</v>
      </c>
      <c r="T226">
        <v>0</v>
      </c>
      <c r="U226">
        <v>0</v>
      </c>
      <c r="V226">
        <v>10.263527795511299</v>
      </c>
      <c r="W226">
        <v>39.157406557264302</v>
      </c>
    </row>
    <row r="227" spans="1:23" x14ac:dyDescent="0.3">
      <c r="A227" t="s">
        <v>269</v>
      </c>
      <c r="B227" t="s">
        <v>3</v>
      </c>
      <c r="C227" t="s">
        <v>0</v>
      </c>
      <c r="D227" t="s">
        <v>261</v>
      </c>
      <c r="E227" t="s">
        <v>190</v>
      </c>
      <c r="F227">
        <v>4.7616515282327798</v>
      </c>
      <c r="G227">
        <v>4.6461378720599003</v>
      </c>
      <c r="H227">
        <v>2.2081424285884799</v>
      </c>
      <c r="I227">
        <v>0.19545998895736499</v>
      </c>
      <c r="J227">
        <v>0.64852140759486399</v>
      </c>
      <c r="K227">
        <v>13.123925058913301</v>
      </c>
      <c r="L227">
        <v>0.78915002667864897</v>
      </c>
      <c r="M227">
        <v>0.26908923178260102</v>
      </c>
      <c r="N227">
        <v>7.3986928573910102</v>
      </c>
      <c r="O227">
        <v>18.254448749524698</v>
      </c>
      <c r="P227">
        <v>3.0642645145826402</v>
      </c>
      <c r="Q227">
        <v>1.0038521155464799</v>
      </c>
      <c r="R227">
        <v>5.4680065908610898</v>
      </c>
      <c r="S227">
        <v>45.558159686514401</v>
      </c>
      <c r="T227">
        <v>0</v>
      </c>
      <c r="U227">
        <v>0</v>
      </c>
      <c r="V227">
        <v>9.5071947834506094</v>
      </c>
      <c r="W227">
        <v>40.049460301384997</v>
      </c>
    </row>
    <row r="228" spans="1:23" x14ac:dyDescent="0.3">
      <c r="A228" t="s">
        <v>269</v>
      </c>
      <c r="B228" t="s">
        <v>3</v>
      </c>
      <c r="C228" t="s">
        <v>0</v>
      </c>
      <c r="D228" t="s">
        <v>261</v>
      </c>
      <c r="E228" t="s">
        <v>195</v>
      </c>
      <c r="F228">
        <v>5.5609381995565696</v>
      </c>
      <c r="G228">
        <v>5.4357396014523696</v>
      </c>
      <c r="H228">
        <v>2.6773134756977202</v>
      </c>
      <c r="I228">
        <v>0.219992878822694</v>
      </c>
      <c r="J228">
        <v>0.762225911774014</v>
      </c>
      <c r="K228">
        <v>13.806856806012901</v>
      </c>
      <c r="L228">
        <v>1.06472894964567</v>
      </c>
      <c r="M228">
        <v>0.265875480963848</v>
      </c>
      <c r="N228">
        <v>7.3337438765190903</v>
      </c>
      <c r="O228">
        <v>17.340163840107099</v>
      </c>
      <c r="P228">
        <v>2.9993528730210302</v>
      </c>
      <c r="Q228">
        <v>1.0058384317904501</v>
      </c>
      <c r="R228">
        <v>5.3127245702504098</v>
      </c>
      <c r="S228">
        <v>45.558159686514401</v>
      </c>
      <c r="T228">
        <v>0</v>
      </c>
      <c r="U228">
        <v>0</v>
      </c>
      <c r="V228">
        <v>9.8901735328588103</v>
      </c>
      <c r="W228">
        <v>37.205775122123903</v>
      </c>
    </row>
    <row r="229" spans="1:23" x14ac:dyDescent="0.3">
      <c r="A229" t="s">
        <v>269</v>
      </c>
      <c r="B229" t="s">
        <v>3</v>
      </c>
      <c r="C229" t="s">
        <v>0</v>
      </c>
      <c r="D229" t="s">
        <v>262</v>
      </c>
      <c r="E229" t="s">
        <v>196</v>
      </c>
      <c r="F229">
        <v>5.6824741051989403</v>
      </c>
      <c r="G229">
        <v>5.5648404839276804</v>
      </c>
      <c r="H229">
        <v>2.9732671413982401</v>
      </c>
      <c r="I229">
        <v>0.236022254918487</v>
      </c>
      <c r="J229">
        <v>0.857657640570751</v>
      </c>
      <c r="K229">
        <v>12.529545993904</v>
      </c>
      <c r="L229">
        <v>1.20568716331903</v>
      </c>
      <c r="M229">
        <v>0.24883888145376401</v>
      </c>
      <c r="N229">
        <v>6.9484376736289297</v>
      </c>
      <c r="O229">
        <v>16.3510858221169</v>
      </c>
      <c r="P229">
        <v>2.6789077961418801</v>
      </c>
      <c r="Q229">
        <v>0.92167956092189496</v>
      </c>
      <c r="R229">
        <v>4.7030357417946203</v>
      </c>
      <c r="S229">
        <v>31.073309781877199</v>
      </c>
      <c r="T229">
        <v>0</v>
      </c>
      <c r="U229">
        <v>0</v>
      </c>
      <c r="V229">
        <v>7.98716463265397</v>
      </c>
      <c r="W229">
        <v>34.0269396628184</v>
      </c>
    </row>
    <row r="230" spans="1:23" x14ac:dyDescent="0.3">
      <c r="A230" t="s">
        <v>269</v>
      </c>
      <c r="B230" t="s">
        <v>3</v>
      </c>
      <c r="C230" t="s">
        <v>0</v>
      </c>
      <c r="D230" t="s">
        <v>262</v>
      </c>
      <c r="E230" t="s">
        <v>197</v>
      </c>
      <c r="F230">
        <v>5.0151664449916398</v>
      </c>
      <c r="G230">
        <v>4.9077103443872998</v>
      </c>
      <c r="H230">
        <v>2.50759621349428</v>
      </c>
      <c r="I230">
        <v>0.210347016684309</v>
      </c>
      <c r="J230">
        <v>0.73717255004011795</v>
      </c>
      <c r="K230">
        <v>12.1991685851361</v>
      </c>
      <c r="L230">
        <v>0.79353545616038201</v>
      </c>
      <c r="M230">
        <v>0.250602384080646</v>
      </c>
      <c r="N230">
        <v>7.0330993027075897</v>
      </c>
      <c r="O230">
        <v>17.571310861457899</v>
      </c>
      <c r="P230">
        <v>2.92175068723571</v>
      </c>
      <c r="Q230">
        <v>0.95763880217268604</v>
      </c>
      <c r="R230">
        <v>5.2060371013857498</v>
      </c>
      <c r="S230">
        <v>31.073309781877199</v>
      </c>
      <c r="T230">
        <v>0</v>
      </c>
      <c r="U230">
        <v>0</v>
      </c>
      <c r="V230">
        <v>9.7815809749231004</v>
      </c>
      <c r="W230">
        <v>38.941324100276503</v>
      </c>
    </row>
    <row r="231" spans="1:23" x14ac:dyDescent="0.3">
      <c r="A231" t="s">
        <v>269</v>
      </c>
      <c r="B231" t="s">
        <v>3</v>
      </c>
      <c r="C231" t="s">
        <v>0</v>
      </c>
      <c r="D231" t="s">
        <v>262</v>
      </c>
      <c r="E231" t="s">
        <v>198</v>
      </c>
      <c r="F231">
        <v>4.7996062891949496</v>
      </c>
      <c r="G231">
        <v>4.705410022053</v>
      </c>
      <c r="H231">
        <v>1.8407282722590399</v>
      </c>
      <c r="I231">
        <v>0.17951875827597399</v>
      </c>
      <c r="J231">
        <v>0.55537451489077205</v>
      </c>
      <c r="K231">
        <v>11.7865611612668</v>
      </c>
      <c r="L231">
        <v>0.67998596465886996</v>
      </c>
      <c r="M231">
        <v>0.24683483178007101</v>
      </c>
      <c r="N231">
        <v>6.9749555271828196</v>
      </c>
      <c r="O231">
        <v>17.346936693510699</v>
      </c>
      <c r="P231">
        <v>2.8854153686789501</v>
      </c>
      <c r="Q231">
        <v>0.93330311655396603</v>
      </c>
      <c r="R231">
        <v>5.1673576359172602</v>
      </c>
      <c r="S231">
        <v>31.073309781877199</v>
      </c>
      <c r="T231">
        <v>0</v>
      </c>
      <c r="U231">
        <v>0</v>
      </c>
      <c r="V231">
        <v>9.0570658721733306</v>
      </c>
      <c r="W231">
        <v>39.7856499913877</v>
      </c>
    </row>
    <row r="232" spans="1:23" x14ac:dyDescent="0.3">
      <c r="A232" t="s">
        <v>269</v>
      </c>
      <c r="B232" t="s">
        <v>3</v>
      </c>
      <c r="C232" t="s">
        <v>0</v>
      </c>
      <c r="D232" t="s">
        <v>262</v>
      </c>
      <c r="E232" t="s">
        <v>200</v>
      </c>
      <c r="F232">
        <v>5.3539530334547099</v>
      </c>
      <c r="G232">
        <v>5.2407282022030204</v>
      </c>
      <c r="H232">
        <v>2.8231921313345398</v>
      </c>
      <c r="I232">
        <v>0.22545927911900801</v>
      </c>
      <c r="J232">
        <v>0.80017187511691401</v>
      </c>
      <c r="K232">
        <v>12.3990062483598</v>
      </c>
      <c r="L232">
        <v>0.97488806989252896</v>
      </c>
      <c r="M232">
        <v>0.25060347760956603</v>
      </c>
      <c r="N232">
        <v>7.0132906465810603</v>
      </c>
      <c r="O232">
        <v>17.036411885647901</v>
      </c>
      <c r="P232">
        <v>2.85594791460721</v>
      </c>
      <c r="Q232">
        <v>0.95577428277252496</v>
      </c>
      <c r="R232">
        <v>5.0541226378108801</v>
      </c>
      <c r="S232">
        <v>31.073309781877199</v>
      </c>
      <c r="T232">
        <v>0</v>
      </c>
      <c r="U232">
        <v>0</v>
      </c>
      <c r="V232">
        <v>9.4182264556721602</v>
      </c>
      <c r="W232">
        <v>37.021753990753297</v>
      </c>
    </row>
    <row r="233" spans="1:23" x14ac:dyDescent="0.3">
      <c r="A233" t="s">
        <v>269</v>
      </c>
      <c r="B233" t="s">
        <v>3</v>
      </c>
      <c r="C233" t="s">
        <v>0</v>
      </c>
      <c r="D233" t="s">
        <v>263</v>
      </c>
      <c r="E233" t="s">
        <v>202</v>
      </c>
      <c r="F233">
        <v>5.1807385686280396</v>
      </c>
      <c r="G233">
        <v>5.0732539918976203</v>
      </c>
      <c r="H233">
        <v>3.2885561781707899</v>
      </c>
      <c r="I233">
        <v>0.243206682819811</v>
      </c>
      <c r="J233">
        <v>0.88059081851884502</v>
      </c>
      <c r="K233">
        <v>11.405726959079701</v>
      </c>
      <c r="L233">
        <v>1.0070701463168901</v>
      </c>
      <c r="M233">
        <v>0.23615769458613001</v>
      </c>
      <c r="N233">
        <v>6.7203062939677096</v>
      </c>
      <c r="O233">
        <v>15.932136499396099</v>
      </c>
      <c r="P233">
        <v>2.6013826474794901</v>
      </c>
      <c r="Q233">
        <v>0.88318426949817297</v>
      </c>
      <c r="R233">
        <v>4.5759350950017996</v>
      </c>
      <c r="S233">
        <v>18.378262864638799</v>
      </c>
      <c r="T233">
        <v>0</v>
      </c>
      <c r="U233">
        <v>0</v>
      </c>
      <c r="V233">
        <v>9.3894849301777406</v>
      </c>
      <c r="W233">
        <v>32.833152019663103</v>
      </c>
    </row>
    <row r="234" spans="1:23" x14ac:dyDescent="0.3">
      <c r="A234" t="s">
        <v>269</v>
      </c>
      <c r="B234" t="s">
        <v>3</v>
      </c>
      <c r="C234" t="s">
        <v>0</v>
      </c>
      <c r="D234" t="s">
        <v>263</v>
      </c>
      <c r="E234" t="s">
        <v>204</v>
      </c>
      <c r="F234">
        <v>4.1654190476292898</v>
      </c>
      <c r="G234">
        <v>4.0781230225948901</v>
      </c>
      <c r="H234">
        <v>2.3512593212180901</v>
      </c>
      <c r="I234">
        <v>0.19211698108749201</v>
      </c>
      <c r="J234">
        <v>0.64309864934230199</v>
      </c>
      <c r="K234">
        <v>10.1286135132806</v>
      </c>
      <c r="L234">
        <v>0.73721188823967099</v>
      </c>
      <c r="M234">
        <v>0.210907782907965</v>
      </c>
      <c r="N234">
        <v>6.5549105790235096</v>
      </c>
      <c r="O234">
        <v>15.1433955830397</v>
      </c>
      <c r="P234">
        <v>2.5224996905023702</v>
      </c>
      <c r="Q234">
        <v>0.83032610434490395</v>
      </c>
      <c r="R234">
        <v>4.4878524835200899</v>
      </c>
      <c r="S234">
        <v>18.378262864638799</v>
      </c>
      <c r="T234">
        <v>0</v>
      </c>
      <c r="U234">
        <v>0</v>
      </c>
      <c r="V234">
        <v>9.3000753893702903</v>
      </c>
      <c r="W234">
        <v>33.367899240376197</v>
      </c>
    </row>
    <row r="235" spans="1:23" x14ac:dyDescent="0.3">
      <c r="A235" t="s">
        <v>269</v>
      </c>
      <c r="B235" t="s">
        <v>3</v>
      </c>
      <c r="C235" t="s">
        <v>0</v>
      </c>
      <c r="D235" t="s">
        <v>263</v>
      </c>
      <c r="E235" t="s">
        <v>205</v>
      </c>
      <c r="F235">
        <v>4.4051025742220302</v>
      </c>
      <c r="G235">
        <v>4.32446339603651</v>
      </c>
      <c r="H235">
        <v>1.9219557287781901</v>
      </c>
      <c r="I235">
        <v>0.176966016686181</v>
      </c>
      <c r="J235">
        <v>0.54874717496593395</v>
      </c>
      <c r="K235">
        <v>10.456753641272901</v>
      </c>
      <c r="L235">
        <v>0.714851674160075</v>
      </c>
      <c r="M235">
        <v>0.22500553206361201</v>
      </c>
      <c r="N235">
        <v>6.6368181198479599</v>
      </c>
      <c r="O235">
        <v>16.1846646520078</v>
      </c>
      <c r="P235">
        <v>2.6262647292463099</v>
      </c>
      <c r="Q235">
        <v>0.85150266060586099</v>
      </c>
      <c r="R235">
        <v>4.6971424198214402</v>
      </c>
      <c r="S235">
        <v>18.378262864638799</v>
      </c>
      <c r="T235">
        <v>0</v>
      </c>
      <c r="U235">
        <v>0</v>
      </c>
      <c r="V235">
        <v>9.2205864835747704</v>
      </c>
      <c r="W235">
        <v>36.1980642388639</v>
      </c>
    </row>
    <row r="236" spans="1:23" x14ac:dyDescent="0.3">
      <c r="A236" t="s">
        <v>269</v>
      </c>
      <c r="B236" t="s">
        <v>3</v>
      </c>
      <c r="C236" t="s">
        <v>0</v>
      </c>
      <c r="D236" t="s">
        <v>263</v>
      </c>
      <c r="E236" t="s">
        <v>207</v>
      </c>
      <c r="F236">
        <v>4.9048360831892204</v>
      </c>
      <c r="G236">
        <v>4.7966691271779203</v>
      </c>
      <c r="H236">
        <v>3.0617955860297199</v>
      </c>
      <c r="I236">
        <v>0.24571440290212401</v>
      </c>
      <c r="J236">
        <v>0.88122772777132896</v>
      </c>
      <c r="K236">
        <v>11.664145834924501</v>
      </c>
      <c r="L236">
        <v>1.0806142455108501</v>
      </c>
      <c r="M236">
        <v>0.22871175954960901</v>
      </c>
      <c r="N236">
        <v>6.74557731094154</v>
      </c>
      <c r="O236">
        <v>16.084868791698899</v>
      </c>
      <c r="P236">
        <v>2.7807240787791101</v>
      </c>
      <c r="Q236">
        <v>0.93238847206021103</v>
      </c>
      <c r="R236">
        <v>4.9094002846749598</v>
      </c>
      <c r="S236">
        <v>18.378262864638799</v>
      </c>
      <c r="T236">
        <v>0</v>
      </c>
      <c r="U236">
        <v>0</v>
      </c>
      <c r="V236">
        <v>7.4384560302981102</v>
      </c>
      <c r="W236">
        <v>34.597225843269797</v>
      </c>
    </row>
    <row r="237" spans="1:23" x14ac:dyDescent="0.3">
      <c r="A237" t="s">
        <v>269</v>
      </c>
      <c r="B237" t="s">
        <v>3</v>
      </c>
      <c r="C237" t="s">
        <v>0</v>
      </c>
      <c r="D237" t="s">
        <v>264</v>
      </c>
      <c r="E237" t="s">
        <v>208</v>
      </c>
      <c r="F237">
        <v>4.9951360048231397</v>
      </c>
      <c r="G237">
        <v>4.8828902064794502</v>
      </c>
      <c r="H237">
        <v>3.7045621840598901</v>
      </c>
      <c r="I237">
        <v>0.26162559738400598</v>
      </c>
      <c r="J237">
        <v>1.02037388021474</v>
      </c>
      <c r="K237">
        <v>10.5237302579991</v>
      </c>
      <c r="L237">
        <v>1.2064409070170401</v>
      </c>
      <c r="M237">
        <v>0.22362731964372301</v>
      </c>
      <c r="N237">
        <v>6.5826207901207603</v>
      </c>
      <c r="O237">
        <v>14.9310088120455</v>
      </c>
      <c r="P237">
        <v>2.3592760183815402</v>
      </c>
      <c r="Q237">
        <v>0.83081125557426905</v>
      </c>
      <c r="R237">
        <v>4.0960257468557204</v>
      </c>
      <c r="S237">
        <v>14.3445463909169</v>
      </c>
      <c r="T237">
        <v>0</v>
      </c>
      <c r="U237">
        <v>0</v>
      </c>
      <c r="V237">
        <v>8.2793890716876106</v>
      </c>
      <c r="W237">
        <v>29.7374224840922</v>
      </c>
    </row>
    <row r="238" spans="1:23" x14ac:dyDescent="0.3">
      <c r="A238" t="s">
        <v>269</v>
      </c>
      <c r="B238" t="s">
        <v>3</v>
      </c>
      <c r="C238" t="s">
        <v>0</v>
      </c>
      <c r="D238" t="s">
        <v>264</v>
      </c>
      <c r="E238" t="s">
        <v>209</v>
      </c>
      <c r="F238">
        <v>4.3832141615492999</v>
      </c>
      <c r="G238">
        <v>4.2806759248589996</v>
      </c>
      <c r="H238">
        <v>3.05939347171195</v>
      </c>
      <c r="I238">
        <v>0.23779797682791101</v>
      </c>
      <c r="J238">
        <v>0.89918665857123203</v>
      </c>
      <c r="K238">
        <v>10.354698763577501</v>
      </c>
      <c r="L238">
        <v>0.98250529463124103</v>
      </c>
      <c r="M238">
        <v>0.22180745849469399</v>
      </c>
      <c r="N238">
        <v>6.6590537078440404</v>
      </c>
      <c r="O238">
        <v>16.121785170742999</v>
      </c>
      <c r="P238">
        <v>2.6022501087218499</v>
      </c>
      <c r="Q238">
        <v>0.87056351405330501</v>
      </c>
      <c r="R238">
        <v>4.5956403699389599</v>
      </c>
      <c r="S238">
        <v>14.3445463909169</v>
      </c>
      <c r="T238">
        <v>0</v>
      </c>
      <c r="U238">
        <v>0</v>
      </c>
      <c r="V238">
        <v>8.4090204239752406</v>
      </c>
      <c r="W238">
        <v>34.786802445446497</v>
      </c>
    </row>
    <row r="239" spans="1:23" x14ac:dyDescent="0.3">
      <c r="A239" t="s">
        <v>269</v>
      </c>
      <c r="B239" t="s">
        <v>3</v>
      </c>
      <c r="C239" t="s">
        <v>0</v>
      </c>
      <c r="D239" t="s">
        <v>264</v>
      </c>
      <c r="E239" t="s">
        <v>212</v>
      </c>
      <c r="F239">
        <v>4.0434535689656901</v>
      </c>
      <c r="G239">
        <v>3.9688893778333401</v>
      </c>
      <c r="H239">
        <v>1.92250384428307</v>
      </c>
      <c r="I239">
        <v>0.17266635767225</v>
      </c>
      <c r="J239">
        <v>0.51653785565337595</v>
      </c>
      <c r="K239">
        <v>9.4064733504488593</v>
      </c>
      <c r="L239">
        <v>0.69059038372675996</v>
      </c>
      <c r="M239">
        <v>0.20618411731310801</v>
      </c>
      <c r="N239">
        <v>6.47317411149709</v>
      </c>
      <c r="O239">
        <v>14.990694718714799</v>
      </c>
      <c r="P239">
        <v>2.4611263173461499</v>
      </c>
      <c r="Q239">
        <v>0.80053886062815904</v>
      </c>
      <c r="R239">
        <v>4.3958415059232099</v>
      </c>
      <c r="S239">
        <v>14.3445463909169</v>
      </c>
      <c r="T239">
        <v>0</v>
      </c>
      <c r="U239">
        <v>0</v>
      </c>
      <c r="V239">
        <v>9.7487490660147404</v>
      </c>
      <c r="W239">
        <v>35.255483963856797</v>
      </c>
    </row>
    <row r="240" spans="1:23" x14ac:dyDescent="0.3">
      <c r="A240" t="s">
        <v>269</v>
      </c>
      <c r="B240" t="s">
        <v>3</v>
      </c>
      <c r="C240" t="s">
        <v>0</v>
      </c>
      <c r="D240" t="s">
        <v>264</v>
      </c>
      <c r="E240" t="s">
        <v>214</v>
      </c>
      <c r="F240">
        <v>4.7993030604103604</v>
      </c>
      <c r="G240">
        <v>4.6945145786713001</v>
      </c>
      <c r="H240">
        <v>3.3670585657647698</v>
      </c>
      <c r="I240">
        <v>0.24536638789793599</v>
      </c>
      <c r="J240">
        <v>0.90792294839955501</v>
      </c>
      <c r="K240">
        <v>10.542916018176401</v>
      </c>
      <c r="L240">
        <v>1.14543627825589</v>
      </c>
      <c r="M240">
        <v>0.22301976839145199</v>
      </c>
      <c r="N240">
        <v>6.6137160522364802</v>
      </c>
      <c r="O240">
        <v>15.3587840969428</v>
      </c>
      <c r="P240">
        <v>2.4918311151373</v>
      </c>
      <c r="Q240">
        <v>0.85647425263677601</v>
      </c>
      <c r="R240">
        <v>4.3627840018933997</v>
      </c>
      <c r="S240">
        <v>14.3445463909169</v>
      </c>
      <c r="T240">
        <v>0</v>
      </c>
      <c r="U240">
        <v>0</v>
      </c>
      <c r="V240">
        <v>9.7179296567264402</v>
      </c>
      <c r="W240">
        <v>32.449092684289397</v>
      </c>
    </row>
    <row r="241" spans="1:23" x14ac:dyDescent="0.3">
      <c r="A241" t="s">
        <v>269</v>
      </c>
      <c r="B241" t="s">
        <v>3</v>
      </c>
      <c r="C241" t="s">
        <v>0</v>
      </c>
      <c r="D241" t="s">
        <v>265</v>
      </c>
      <c r="E241" t="s">
        <v>215</v>
      </c>
      <c r="F241">
        <v>4.83440982644185</v>
      </c>
      <c r="G241">
        <v>4.7269846758912299</v>
      </c>
      <c r="H241">
        <v>3.64534272351061</v>
      </c>
      <c r="I241">
        <v>0.25010650113664101</v>
      </c>
      <c r="J241">
        <v>0.97592247066327997</v>
      </c>
      <c r="K241">
        <v>10.0334498171416</v>
      </c>
      <c r="L241">
        <v>1.18326078776344</v>
      </c>
      <c r="M241">
        <v>0.21795809315700901</v>
      </c>
      <c r="N241">
        <v>6.49742682863931</v>
      </c>
      <c r="O241">
        <v>14.469550638174001</v>
      </c>
      <c r="P241">
        <v>2.2217081958585001</v>
      </c>
      <c r="Q241">
        <v>0.79071786428360102</v>
      </c>
      <c r="R241">
        <v>3.8455121834149799</v>
      </c>
      <c r="S241">
        <v>14.3445463909169</v>
      </c>
      <c r="T241">
        <v>0</v>
      </c>
      <c r="U241">
        <v>0</v>
      </c>
      <c r="V241">
        <v>9.0560410597087504</v>
      </c>
      <c r="W241">
        <v>28.307082924433299</v>
      </c>
    </row>
    <row r="242" spans="1:23" x14ac:dyDescent="0.3">
      <c r="A242" t="s">
        <v>269</v>
      </c>
      <c r="B242" t="s">
        <v>3</v>
      </c>
      <c r="C242" t="s">
        <v>0</v>
      </c>
      <c r="D242" t="s">
        <v>265</v>
      </c>
      <c r="E242" t="s">
        <v>216</v>
      </c>
      <c r="F242">
        <v>4.32231851129254</v>
      </c>
      <c r="G242">
        <v>4.22975397459272</v>
      </c>
      <c r="H242">
        <v>3.0132227564670599</v>
      </c>
      <c r="I242">
        <v>0.21009985762175301</v>
      </c>
      <c r="J242">
        <v>0.82382056640043799</v>
      </c>
      <c r="K242">
        <v>9.2206571112836908</v>
      </c>
      <c r="L242">
        <v>1.0046188844520301</v>
      </c>
      <c r="M242">
        <v>0.21281534609354599</v>
      </c>
      <c r="N242">
        <v>6.1865691096881097</v>
      </c>
      <c r="O242">
        <v>14.743098159157899</v>
      </c>
      <c r="P242">
        <v>2.14790553110939</v>
      </c>
      <c r="Q242">
        <v>0.74315386086876201</v>
      </c>
      <c r="R242">
        <v>3.75816996904739</v>
      </c>
      <c r="S242">
        <v>14.3445463909169</v>
      </c>
      <c r="T242">
        <v>0</v>
      </c>
      <c r="U242">
        <v>0</v>
      </c>
      <c r="V242">
        <v>10.620380960877</v>
      </c>
      <c r="W242">
        <v>29.503648754763098</v>
      </c>
    </row>
    <row r="243" spans="1:23" x14ac:dyDescent="0.3">
      <c r="A243" t="s">
        <v>269</v>
      </c>
      <c r="B243" t="s">
        <v>3</v>
      </c>
      <c r="C243" t="s">
        <v>0</v>
      </c>
      <c r="D243" t="s">
        <v>265</v>
      </c>
      <c r="E243" t="s">
        <v>217</v>
      </c>
      <c r="F243">
        <v>3.9666938464195001</v>
      </c>
      <c r="G243">
        <v>3.89148394077078</v>
      </c>
      <c r="H243">
        <v>2.2404472419457</v>
      </c>
      <c r="I243">
        <v>0.16910563120681499</v>
      </c>
      <c r="J243">
        <v>0.59199338600246298</v>
      </c>
      <c r="K243">
        <v>8.5557185830851896</v>
      </c>
      <c r="L243">
        <v>0.81068037369122403</v>
      </c>
      <c r="M243">
        <v>0.19966993485024701</v>
      </c>
      <c r="N243">
        <v>5.8627313000168702</v>
      </c>
      <c r="O243">
        <v>14.0427829726982</v>
      </c>
      <c r="P243">
        <v>2.0960383584212599</v>
      </c>
      <c r="Q243">
        <v>0.70480598283830198</v>
      </c>
      <c r="R243">
        <v>3.70609464197676</v>
      </c>
      <c r="S243">
        <v>14.3445463909169</v>
      </c>
      <c r="T243">
        <v>0</v>
      </c>
      <c r="U243">
        <v>0</v>
      </c>
      <c r="V243">
        <v>10.7969874201014</v>
      </c>
      <c r="W243">
        <v>30.158182161079999</v>
      </c>
    </row>
    <row r="244" spans="1:23" x14ac:dyDescent="0.3">
      <c r="A244" t="s">
        <v>269</v>
      </c>
      <c r="B244" t="s">
        <v>3</v>
      </c>
      <c r="C244" t="s">
        <v>0</v>
      </c>
      <c r="D244" t="s">
        <v>265</v>
      </c>
      <c r="E244" t="s">
        <v>226</v>
      </c>
      <c r="F244">
        <v>5.1928284965378202</v>
      </c>
      <c r="G244">
        <v>5.1074704815863896</v>
      </c>
      <c r="H244">
        <v>2.6213564985320201</v>
      </c>
      <c r="I244">
        <v>0.200417758074975</v>
      </c>
      <c r="J244">
        <v>0.65807894609703199</v>
      </c>
      <c r="K244">
        <v>10.027319507746</v>
      </c>
      <c r="L244">
        <v>1.0192010054168801</v>
      </c>
      <c r="M244">
        <v>0.21466439666857301</v>
      </c>
      <c r="N244">
        <v>5.7603996326907598</v>
      </c>
      <c r="O244">
        <v>13.6875431424215</v>
      </c>
      <c r="P244">
        <v>2.1931629875360001</v>
      </c>
      <c r="Q244">
        <v>0.752615026596124</v>
      </c>
      <c r="R244">
        <v>3.8494954554049499</v>
      </c>
      <c r="S244">
        <v>14.3445463909169</v>
      </c>
      <c r="T244">
        <v>0</v>
      </c>
      <c r="U244">
        <v>0</v>
      </c>
      <c r="V244">
        <v>9.8212665852135697</v>
      </c>
      <c r="W244">
        <v>29.5461242654617</v>
      </c>
    </row>
    <row r="245" spans="1:23" x14ac:dyDescent="0.3">
      <c r="A245" t="s">
        <v>269</v>
      </c>
      <c r="B245" t="s">
        <v>3</v>
      </c>
      <c r="C245" t="s">
        <v>0</v>
      </c>
      <c r="D245" t="s">
        <v>266</v>
      </c>
      <c r="E245" t="s">
        <v>227</v>
      </c>
      <c r="F245">
        <v>6.0694281357786704</v>
      </c>
      <c r="G245">
        <v>5.9931201035300496</v>
      </c>
      <c r="H245">
        <v>2.3834726318175101</v>
      </c>
      <c r="I245">
        <v>0.185594740254972</v>
      </c>
      <c r="J245">
        <v>0.52043408506046096</v>
      </c>
      <c r="K245">
        <v>10.3752446235991</v>
      </c>
      <c r="L245">
        <v>1.19760831247063</v>
      </c>
      <c r="M245">
        <v>0.21015173107659499</v>
      </c>
      <c r="N245">
        <v>5.8438005556887198</v>
      </c>
      <c r="O245">
        <v>12.471246525484601</v>
      </c>
      <c r="P245">
        <v>2.1521945371969999</v>
      </c>
      <c r="Q245">
        <v>0.77475569347741702</v>
      </c>
      <c r="R245">
        <v>3.7360769293210101</v>
      </c>
      <c r="S245">
        <v>13.028702988132601</v>
      </c>
      <c r="T245">
        <v>0</v>
      </c>
      <c r="U245">
        <v>0</v>
      </c>
      <c r="V245">
        <v>9.8632644171064801</v>
      </c>
      <c r="W245">
        <v>28.222431840842301</v>
      </c>
    </row>
    <row r="246" spans="1:23" x14ac:dyDescent="0.3">
      <c r="A246" t="s">
        <v>270</v>
      </c>
      <c r="B246" t="s">
        <v>35</v>
      </c>
      <c r="C246" t="s">
        <v>0</v>
      </c>
      <c r="D246" t="s">
        <v>251</v>
      </c>
      <c r="E246" t="s">
        <v>51</v>
      </c>
      <c r="F246">
        <v>563.58705557722305</v>
      </c>
      <c r="G246">
        <v>506.79354946587802</v>
      </c>
      <c r="H246">
        <v>5263.1350869836297</v>
      </c>
      <c r="I246">
        <v>173.73193802795001</v>
      </c>
      <c r="J246">
        <v>343.58346042832102</v>
      </c>
      <c r="K246">
        <v>4846.3820895721001</v>
      </c>
      <c r="L246">
        <v>1933.2818775326</v>
      </c>
      <c r="M246">
        <v>419.07827339072702</v>
      </c>
      <c r="N246">
        <v>3470.4817715802601</v>
      </c>
      <c r="O246">
        <v>4509.3189890098301</v>
      </c>
      <c r="P246">
        <v>1290.96684485017</v>
      </c>
      <c r="Q246">
        <v>999.12317869335402</v>
      </c>
      <c r="R246">
        <v>1510.7817678213501</v>
      </c>
      <c r="S246">
        <v>825.99603867656799</v>
      </c>
      <c r="T246">
        <v>0</v>
      </c>
      <c r="U246">
        <v>0</v>
      </c>
      <c r="V246">
        <v>36117.200819828598</v>
      </c>
      <c r="W246">
        <v>930.72066473841596</v>
      </c>
    </row>
    <row r="247" spans="1:23" x14ac:dyDescent="0.3">
      <c r="A247" t="s">
        <v>270</v>
      </c>
      <c r="B247" t="s">
        <v>35</v>
      </c>
      <c r="C247" t="s">
        <v>0</v>
      </c>
      <c r="D247" t="s">
        <v>251</v>
      </c>
      <c r="E247" t="s">
        <v>52</v>
      </c>
      <c r="F247">
        <v>468.56312849637999</v>
      </c>
      <c r="G247">
        <v>415.61154555471398</v>
      </c>
      <c r="H247">
        <v>5051.4547132261896</v>
      </c>
      <c r="I247">
        <v>162.225814371881</v>
      </c>
      <c r="J247">
        <v>315.26916039900101</v>
      </c>
      <c r="K247">
        <v>4637.1256180074897</v>
      </c>
      <c r="L247">
        <v>1838.5120411830301</v>
      </c>
      <c r="M247">
        <v>416.242255082866</v>
      </c>
      <c r="N247">
        <v>3425.11676920936</v>
      </c>
      <c r="O247">
        <v>4457.7263978668298</v>
      </c>
      <c r="P247">
        <v>1237.78970749685</v>
      </c>
      <c r="Q247">
        <v>958.97775097698104</v>
      </c>
      <c r="R247">
        <v>1454.88385394791</v>
      </c>
      <c r="S247">
        <v>825.99603867656799</v>
      </c>
      <c r="T247">
        <v>0</v>
      </c>
      <c r="U247">
        <v>0</v>
      </c>
      <c r="V247">
        <v>36141.748153565197</v>
      </c>
      <c r="W247">
        <v>1032.1473244408901</v>
      </c>
    </row>
    <row r="248" spans="1:23" x14ac:dyDescent="0.3">
      <c r="A248" t="s">
        <v>270</v>
      </c>
      <c r="B248" t="s">
        <v>35</v>
      </c>
      <c r="C248" t="s">
        <v>0</v>
      </c>
      <c r="D248" t="s">
        <v>251</v>
      </c>
      <c r="E248" t="s">
        <v>53</v>
      </c>
      <c r="F248">
        <v>522.97089350945703</v>
      </c>
      <c r="G248">
        <v>471.170202574001</v>
      </c>
      <c r="H248">
        <v>4974.0224586191698</v>
      </c>
      <c r="I248">
        <v>158.80390771979401</v>
      </c>
      <c r="J248">
        <v>306.55177670591399</v>
      </c>
      <c r="K248">
        <v>4649.5667672609698</v>
      </c>
      <c r="L248">
        <v>1891.29253113083</v>
      </c>
      <c r="M248">
        <v>416.59416685436003</v>
      </c>
      <c r="N248">
        <v>3406.20961952794</v>
      </c>
      <c r="O248">
        <v>4444.0370456393803</v>
      </c>
      <c r="P248">
        <v>1221.31320317579</v>
      </c>
      <c r="Q248">
        <v>947.71895076396004</v>
      </c>
      <c r="R248">
        <v>1435.77161789058</v>
      </c>
      <c r="S248">
        <v>825.99603867656799</v>
      </c>
      <c r="T248">
        <v>0</v>
      </c>
      <c r="U248">
        <v>0</v>
      </c>
      <c r="V248">
        <v>36142.750942039398</v>
      </c>
      <c r="W248">
        <v>996.42493631817797</v>
      </c>
    </row>
    <row r="249" spans="1:23" x14ac:dyDescent="0.3">
      <c r="A249" t="s">
        <v>270</v>
      </c>
      <c r="B249" t="s">
        <v>35</v>
      </c>
      <c r="C249" t="s">
        <v>0</v>
      </c>
      <c r="D249" t="s">
        <v>251</v>
      </c>
      <c r="E249" t="s">
        <v>54</v>
      </c>
      <c r="F249">
        <v>622.82745031870002</v>
      </c>
      <c r="G249">
        <v>567.20275187086395</v>
      </c>
      <c r="H249">
        <v>5181.5656278435699</v>
      </c>
      <c r="I249">
        <v>170.297231545485</v>
      </c>
      <c r="J249">
        <v>334.34737308345098</v>
      </c>
      <c r="K249">
        <v>4902.13650464681</v>
      </c>
      <c r="L249">
        <v>1976.7014805607801</v>
      </c>
      <c r="M249">
        <v>419.42039730955798</v>
      </c>
      <c r="N249">
        <v>3455.6702555050501</v>
      </c>
      <c r="O249">
        <v>4516.2934675826</v>
      </c>
      <c r="P249">
        <v>1277.7579541985499</v>
      </c>
      <c r="Q249">
        <v>989.96987380534199</v>
      </c>
      <c r="R249">
        <v>1496.81000227456</v>
      </c>
      <c r="S249">
        <v>825.99603867656799</v>
      </c>
      <c r="T249">
        <v>0</v>
      </c>
      <c r="U249">
        <v>0</v>
      </c>
      <c r="V249">
        <v>36144.172246219197</v>
      </c>
      <c r="W249">
        <v>1007.06727284043</v>
      </c>
    </row>
    <row r="250" spans="1:23" x14ac:dyDescent="0.3">
      <c r="A250" t="s">
        <v>270</v>
      </c>
      <c r="B250" t="s">
        <v>35</v>
      </c>
      <c r="C250" t="s">
        <v>0</v>
      </c>
      <c r="D250" t="s">
        <v>252</v>
      </c>
      <c r="E250" t="s">
        <v>55</v>
      </c>
      <c r="F250">
        <v>594.67376609328699</v>
      </c>
      <c r="G250">
        <v>540.02512643717796</v>
      </c>
      <c r="H250">
        <v>5185.8770611211003</v>
      </c>
      <c r="I250">
        <v>168.54766173821099</v>
      </c>
      <c r="J250">
        <v>315.78713422591602</v>
      </c>
      <c r="K250">
        <v>4578.0536772110099</v>
      </c>
      <c r="L250">
        <v>1835.5718525571399</v>
      </c>
      <c r="M250">
        <v>403.490654762318</v>
      </c>
      <c r="N250">
        <v>2682.5022513868598</v>
      </c>
      <c r="O250">
        <v>4358.3742462447699</v>
      </c>
      <c r="P250">
        <v>1279.2165647350701</v>
      </c>
      <c r="Q250">
        <v>999.64115727864998</v>
      </c>
      <c r="R250">
        <v>1474.4961002254799</v>
      </c>
      <c r="S250">
        <v>813.21653907897098</v>
      </c>
      <c r="T250">
        <v>0</v>
      </c>
      <c r="U250">
        <v>0</v>
      </c>
      <c r="V250">
        <v>35987.193746601697</v>
      </c>
      <c r="W250">
        <v>900.21690736494304</v>
      </c>
    </row>
    <row r="251" spans="1:23" x14ac:dyDescent="0.3">
      <c r="A251" t="s">
        <v>270</v>
      </c>
      <c r="B251" t="s">
        <v>35</v>
      </c>
      <c r="C251" t="s">
        <v>0</v>
      </c>
      <c r="D251" t="s">
        <v>252</v>
      </c>
      <c r="E251" t="s">
        <v>56</v>
      </c>
      <c r="F251">
        <v>400.85786222852897</v>
      </c>
      <c r="G251">
        <v>351.15157550438403</v>
      </c>
      <c r="H251">
        <v>4929.2212313731798</v>
      </c>
      <c r="I251">
        <v>153.44104390937099</v>
      </c>
      <c r="J251">
        <v>282.24787682156301</v>
      </c>
      <c r="K251">
        <v>4230.12167378309</v>
      </c>
      <c r="L251">
        <v>1644.31834805725</v>
      </c>
      <c r="M251">
        <v>398.37157454935902</v>
      </c>
      <c r="N251">
        <v>2626.2888119863301</v>
      </c>
      <c r="O251">
        <v>4270.7324567802698</v>
      </c>
      <c r="P251">
        <v>1215.4544755264001</v>
      </c>
      <c r="Q251">
        <v>949.30049737822401</v>
      </c>
      <c r="R251">
        <v>1409.6395932964101</v>
      </c>
      <c r="S251">
        <v>813.21653907897098</v>
      </c>
      <c r="T251">
        <v>0</v>
      </c>
      <c r="U251">
        <v>0</v>
      </c>
      <c r="V251">
        <v>35993.927974482598</v>
      </c>
      <c r="W251">
        <v>976.77919420426997</v>
      </c>
    </row>
    <row r="252" spans="1:23" x14ac:dyDescent="0.3">
      <c r="A252" t="s">
        <v>270</v>
      </c>
      <c r="B252" t="s">
        <v>35</v>
      </c>
      <c r="C252" t="s">
        <v>0</v>
      </c>
      <c r="D252" t="s">
        <v>252</v>
      </c>
      <c r="E252" t="s">
        <v>57</v>
      </c>
      <c r="F252">
        <v>377.99511950637998</v>
      </c>
      <c r="G252">
        <v>329.88187300247</v>
      </c>
      <c r="H252">
        <v>4840.6510345141796</v>
      </c>
      <c r="I252">
        <v>148.56129588515799</v>
      </c>
      <c r="J252">
        <v>271.53691275659003</v>
      </c>
      <c r="K252">
        <v>4149.5489413282103</v>
      </c>
      <c r="L252">
        <v>1619.4627727162101</v>
      </c>
      <c r="M252">
        <v>397.23641025974803</v>
      </c>
      <c r="N252">
        <v>2607.32304620266</v>
      </c>
      <c r="O252">
        <v>4241.5863341071899</v>
      </c>
      <c r="P252">
        <v>1196.63156482871</v>
      </c>
      <c r="Q252">
        <v>935.05627104639905</v>
      </c>
      <c r="R252">
        <v>1389.9327768118401</v>
      </c>
      <c r="S252">
        <v>813.21653907897098</v>
      </c>
      <c r="T252">
        <v>0</v>
      </c>
      <c r="U252">
        <v>0</v>
      </c>
      <c r="V252">
        <v>35991.2126223839</v>
      </c>
      <c r="W252">
        <v>977.41676371261599</v>
      </c>
    </row>
    <row r="253" spans="1:23" x14ac:dyDescent="0.3">
      <c r="A253" t="s">
        <v>270</v>
      </c>
      <c r="B253" t="s">
        <v>35</v>
      </c>
      <c r="C253" t="s">
        <v>0</v>
      </c>
      <c r="D253" t="s">
        <v>252</v>
      </c>
      <c r="E253" t="s">
        <v>58</v>
      </c>
      <c r="F253">
        <v>482.258219049817</v>
      </c>
      <c r="G253">
        <v>428.383756384592</v>
      </c>
      <c r="H253">
        <v>5154.8948698500699</v>
      </c>
      <c r="I253">
        <v>166.22647574936599</v>
      </c>
      <c r="J253">
        <v>310.106323374461</v>
      </c>
      <c r="K253">
        <v>4457.0431490991696</v>
      </c>
      <c r="L253">
        <v>1718.87048802818</v>
      </c>
      <c r="M253">
        <v>401.54174647334497</v>
      </c>
      <c r="N253">
        <v>2677.71100485753</v>
      </c>
      <c r="O253">
        <v>4345.8788207569396</v>
      </c>
      <c r="P253">
        <v>1264.62576817994</v>
      </c>
      <c r="Q253">
        <v>987.09641145855096</v>
      </c>
      <c r="R253">
        <v>1461.12625315688</v>
      </c>
      <c r="S253">
        <v>813.21653907897098</v>
      </c>
      <c r="T253">
        <v>0</v>
      </c>
      <c r="U253">
        <v>0</v>
      </c>
      <c r="V253">
        <v>35990.881860618501</v>
      </c>
      <c r="W253">
        <v>983.41682850796406</v>
      </c>
    </row>
    <row r="254" spans="1:23" x14ac:dyDescent="0.3">
      <c r="A254" t="s">
        <v>270</v>
      </c>
      <c r="B254" t="s">
        <v>35</v>
      </c>
      <c r="C254" t="s">
        <v>0</v>
      </c>
      <c r="D254" t="s">
        <v>253</v>
      </c>
      <c r="E254" t="s">
        <v>59</v>
      </c>
      <c r="F254">
        <v>625.71393490533103</v>
      </c>
      <c r="G254">
        <v>567.15645972537004</v>
      </c>
      <c r="H254">
        <v>5540.5500019471401</v>
      </c>
      <c r="I254">
        <v>181.126486917796</v>
      </c>
      <c r="J254">
        <v>340.287497048609</v>
      </c>
      <c r="K254">
        <v>4728.1660227932798</v>
      </c>
      <c r="L254">
        <v>1723.70607839945</v>
      </c>
      <c r="M254">
        <v>414.10146253246501</v>
      </c>
      <c r="N254">
        <v>2653.5152495706602</v>
      </c>
      <c r="O254">
        <v>4512.8407982410299</v>
      </c>
      <c r="P254">
        <v>1387.71733786299</v>
      </c>
      <c r="Q254">
        <v>1078.49775568359</v>
      </c>
      <c r="R254">
        <v>1576.88071972077</v>
      </c>
      <c r="S254">
        <v>743.54004851002503</v>
      </c>
      <c r="T254">
        <v>0</v>
      </c>
      <c r="U254">
        <v>0</v>
      </c>
      <c r="V254">
        <v>37514.668476788996</v>
      </c>
      <c r="W254">
        <v>916.64974422355294</v>
      </c>
    </row>
    <row r="255" spans="1:23" x14ac:dyDescent="0.3">
      <c r="A255" t="s">
        <v>270</v>
      </c>
      <c r="B255" t="s">
        <v>35</v>
      </c>
      <c r="C255" t="s">
        <v>0</v>
      </c>
      <c r="D255" t="s">
        <v>253</v>
      </c>
      <c r="E255" t="s">
        <v>60</v>
      </c>
      <c r="F255">
        <v>399.10518857072799</v>
      </c>
      <c r="G255">
        <v>345.99582287263098</v>
      </c>
      <c r="H255">
        <v>5258.1427973362897</v>
      </c>
      <c r="I255">
        <v>164.50165990964001</v>
      </c>
      <c r="J255">
        <v>303.05427116637298</v>
      </c>
      <c r="K255">
        <v>4317.8714079365</v>
      </c>
      <c r="L255">
        <v>1543.81936518972</v>
      </c>
      <c r="M255">
        <v>408.06953280360801</v>
      </c>
      <c r="N255">
        <v>2591.2131181069599</v>
      </c>
      <c r="O255">
        <v>4400.4969151574796</v>
      </c>
      <c r="P255">
        <v>1320.8500261879899</v>
      </c>
      <c r="Q255">
        <v>1026.7764743782</v>
      </c>
      <c r="R255">
        <v>1508.4849347250099</v>
      </c>
      <c r="S255">
        <v>743.54004851002503</v>
      </c>
      <c r="T255">
        <v>0</v>
      </c>
      <c r="U255">
        <v>0</v>
      </c>
      <c r="V255">
        <v>37517.137750246198</v>
      </c>
      <c r="W255">
        <v>981.14718925138095</v>
      </c>
    </row>
    <row r="256" spans="1:23" x14ac:dyDescent="0.3">
      <c r="A256" t="s">
        <v>270</v>
      </c>
      <c r="B256" t="s">
        <v>35</v>
      </c>
      <c r="C256" t="s">
        <v>0</v>
      </c>
      <c r="D256" t="s">
        <v>253</v>
      </c>
      <c r="E256" t="s">
        <v>61</v>
      </c>
      <c r="F256">
        <v>362.69416883204701</v>
      </c>
      <c r="G256">
        <v>312.31086277321202</v>
      </c>
      <c r="H256">
        <v>5093.16788120607</v>
      </c>
      <c r="I256">
        <v>155.63569721528901</v>
      </c>
      <c r="J256">
        <v>289.60500240711798</v>
      </c>
      <c r="K256">
        <v>4178.0864256099403</v>
      </c>
      <c r="L256">
        <v>1511.8303891215301</v>
      </c>
      <c r="M256">
        <v>406.278882182394</v>
      </c>
      <c r="N256">
        <v>2556.5581937242</v>
      </c>
      <c r="O256">
        <v>4387.74911516672</v>
      </c>
      <c r="P256">
        <v>1288.9533342688701</v>
      </c>
      <c r="Q256">
        <v>1003.2246800804199</v>
      </c>
      <c r="R256">
        <v>1475.0934710003301</v>
      </c>
      <c r="S256">
        <v>743.54004851002503</v>
      </c>
      <c r="T256">
        <v>0</v>
      </c>
      <c r="U256">
        <v>0</v>
      </c>
      <c r="V256">
        <v>37518.334720628103</v>
      </c>
      <c r="W256">
        <v>990.84378570193496</v>
      </c>
    </row>
    <row r="257" spans="1:23" x14ac:dyDescent="0.3">
      <c r="A257" t="s">
        <v>270</v>
      </c>
      <c r="B257" t="s">
        <v>35</v>
      </c>
      <c r="C257" t="s">
        <v>0</v>
      </c>
      <c r="D257" t="s">
        <v>253</v>
      </c>
      <c r="E257" t="s">
        <v>62</v>
      </c>
      <c r="F257">
        <v>551.66168742609898</v>
      </c>
      <c r="G257">
        <v>494.71353114418201</v>
      </c>
      <c r="H257">
        <v>5456.4818474822296</v>
      </c>
      <c r="I257">
        <v>176.146269030556</v>
      </c>
      <c r="J257">
        <v>329.946027122712</v>
      </c>
      <c r="K257">
        <v>4633.5707633745296</v>
      </c>
      <c r="L257">
        <v>1660.4517604770499</v>
      </c>
      <c r="M257">
        <v>412.02909679093602</v>
      </c>
      <c r="N257">
        <v>2639.5794832730398</v>
      </c>
      <c r="O257">
        <v>4497.3205783769499</v>
      </c>
      <c r="P257">
        <v>1372.8684896357599</v>
      </c>
      <c r="Q257">
        <v>1066.4294163893201</v>
      </c>
      <c r="R257">
        <v>1563.2179547471201</v>
      </c>
      <c r="S257">
        <v>743.54004851002503</v>
      </c>
      <c r="T257">
        <v>0</v>
      </c>
      <c r="U257">
        <v>0</v>
      </c>
      <c r="V257">
        <v>37521.031199726604</v>
      </c>
      <c r="W257">
        <v>1036.6247466310101</v>
      </c>
    </row>
    <row r="258" spans="1:23" x14ac:dyDescent="0.3">
      <c r="A258" t="s">
        <v>270</v>
      </c>
      <c r="B258" t="s">
        <v>35</v>
      </c>
      <c r="C258" t="s">
        <v>0</v>
      </c>
      <c r="D258" t="s">
        <v>254</v>
      </c>
      <c r="E258" t="s">
        <v>63</v>
      </c>
      <c r="F258">
        <v>597.86194988374496</v>
      </c>
      <c r="G258">
        <v>537.63740330392704</v>
      </c>
      <c r="H258">
        <v>5630.3995929184903</v>
      </c>
      <c r="I258">
        <v>185.394897606162</v>
      </c>
      <c r="J258">
        <v>364.43303285361401</v>
      </c>
      <c r="K258">
        <v>4810.5911356659599</v>
      </c>
      <c r="L258">
        <v>1658.9468785542599</v>
      </c>
      <c r="M258">
        <v>406.78530922894601</v>
      </c>
      <c r="N258">
        <v>2656.0334992207299</v>
      </c>
      <c r="O258">
        <v>4502.7335804883996</v>
      </c>
      <c r="P258">
        <v>1191.3076288002901</v>
      </c>
      <c r="Q258">
        <v>931.67817487112598</v>
      </c>
      <c r="R258">
        <v>1365.51849476967</v>
      </c>
      <c r="S258">
        <v>634.22103192332997</v>
      </c>
      <c r="T258">
        <v>0</v>
      </c>
      <c r="U258">
        <v>0</v>
      </c>
      <c r="V258">
        <v>37385.691977886301</v>
      </c>
      <c r="W258">
        <v>906.89361227623101</v>
      </c>
    </row>
    <row r="259" spans="1:23" x14ac:dyDescent="0.3">
      <c r="A259" t="s">
        <v>270</v>
      </c>
      <c r="B259" t="s">
        <v>35</v>
      </c>
      <c r="C259" t="s">
        <v>0</v>
      </c>
      <c r="D259" t="s">
        <v>254</v>
      </c>
      <c r="E259" t="s">
        <v>64</v>
      </c>
      <c r="F259">
        <v>405.39631922748401</v>
      </c>
      <c r="G259">
        <v>352.99086071748201</v>
      </c>
      <c r="H259">
        <v>5211.2275057348497</v>
      </c>
      <c r="I259">
        <v>161.517965465331</v>
      </c>
      <c r="J259">
        <v>311.15799526448802</v>
      </c>
      <c r="K259">
        <v>4353.0980915884102</v>
      </c>
      <c r="L259">
        <v>1490.2437634007999</v>
      </c>
      <c r="M259">
        <v>399.53036423116299</v>
      </c>
      <c r="N259">
        <v>2568.3085947505501</v>
      </c>
      <c r="O259">
        <v>4346.7594356874997</v>
      </c>
      <c r="P259">
        <v>1116.8109570330801</v>
      </c>
      <c r="Q259">
        <v>873.12353796568698</v>
      </c>
      <c r="R259">
        <v>1288.6108735687201</v>
      </c>
      <c r="S259">
        <v>634.22103192332997</v>
      </c>
      <c r="T259">
        <v>0</v>
      </c>
      <c r="U259">
        <v>0</v>
      </c>
      <c r="V259">
        <v>37390.794112486903</v>
      </c>
      <c r="W259">
        <v>978.18343154818297</v>
      </c>
    </row>
    <row r="260" spans="1:23" x14ac:dyDescent="0.3">
      <c r="A260" t="s">
        <v>270</v>
      </c>
      <c r="B260" t="s">
        <v>35</v>
      </c>
      <c r="C260" t="s">
        <v>0</v>
      </c>
      <c r="D260" t="s">
        <v>254</v>
      </c>
      <c r="E260" t="s">
        <v>65</v>
      </c>
      <c r="F260">
        <v>361.64157204268201</v>
      </c>
      <c r="G260">
        <v>312.68775975788702</v>
      </c>
      <c r="H260">
        <v>5018.7526985357699</v>
      </c>
      <c r="I260">
        <v>151.04921164436601</v>
      </c>
      <c r="J260">
        <v>286.96419302694198</v>
      </c>
      <c r="K260">
        <v>4168.2084754203797</v>
      </c>
      <c r="L260">
        <v>1447.44989771769</v>
      </c>
      <c r="M260">
        <v>396.84370163053802</v>
      </c>
      <c r="N260">
        <v>2526.9104718988501</v>
      </c>
      <c r="O260">
        <v>4273.3192125475698</v>
      </c>
      <c r="P260">
        <v>1083.07580710618</v>
      </c>
      <c r="Q260">
        <v>847.01534838204395</v>
      </c>
      <c r="R260">
        <v>1253.0716778267999</v>
      </c>
      <c r="S260">
        <v>634.22103192332997</v>
      </c>
      <c r="T260">
        <v>0</v>
      </c>
      <c r="U260">
        <v>0</v>
      </c>
      <c r="V260">
        <v>37393.961902411596</v>
      </c>
      <c r="W260">
        <v>978.33849598641302</v>
      </c>
    </row>
    <row r="261" spans="1:23" x14ac:dyDescent="0.3">
      <c r="A261" t="s">
        <v>270</v>
      </c>
      <c r="B261" t="s">
        <v>35</v>
      </c>
      <c r="C261" t="s">
        <v>0</v>
      </c>
      <c r="D261" t="s">
        <v>254</v>
      </c>
      <c r="E261" t="s">
        <v>66</v>
      </c>
      <c r="F261">
        <v>433.88645620754301</v>
      </c>
      <c r="G261">
        <v>378.44916778116499</v>
      </c>
      <c r="H261">
        <v>5382.9175685108103</v>
      </c>
      <c r="I261">
        <v>170.60270646274299</v>
      </c>
      <c r="J261">
        <v>333.457050695276</v>
      </c>
      <c r="K261">
        <v>4495.7147309572601</v>
      </c>
      <c r="L261">
        <v>1516.5893957395299</v>
      </c>
      <c r="M261">
        <v>401.28924364730801</v>
      </c>
      <c r="N261">
        <v>2605.7159601369899</v>
      </c>
      <c r="O261">
        <v>4397.6698809179497</v>
      </c>
      <c r="P261">
        <v>1146.12994414183</v>
      </c>
      <c r="Q261">
        <v>895.66947284045102</v>
      </c>
      <c r="R261">
        <v>1319.53241430606</v>
      </c>
      <c r="S261">
        <v>634.22103192332997</v>
      </c>
      <c r="T261">
        <v>0</v>
      </c>
      <c r="U261">
        <v>0</v>
      </c>
      <c r="V261">
        <v>37393.945614294302</v>
      </c>
      <c r="W261">
        <v>971.12353556778498</v>
      </c>
    </row>
    <row r="262" spans="1:23" x14ac:dyDescent="0.3">
      <c r="A262" t="s">
        <v>270</v>
      </c>
      <c r="B262" t="s">
        <v>35</v>
      </c>
      <c r="C262" t="s">
        <v>0</v>
      </c>
      <c r="D262" t="s">
        <v>255</v>
      </c>
      <c r="E262" t="s">
        <v>67</v>
      </c>
      <c r="F262">
        <v>483.71353662394398</v>
      </c>
      <c r="G262">
        <v>425.75998623494201</v>
      </c>
      <c r="H262">
        <v>5512.5975270321997</v>
      </c>
      <c r="I262">
        <v>178.98214121717299</v>
      </c>
      <c r="J262">
        <v>348.36979518085201</v>
      </c>
      <c r="K262">
        <v>4367.7528532522201</v>
      </c>
      <c r="L262">
        <v>1586.0154329662801</v>
      </c>
      <c r="M262">
        <v>398.26161041570498</v>
      </c>
      <c r="N262">
        <v>2508.3646166882099</v>
      </c>
      <c r="O262">
        <v>4597.5570329947304</v>
      </c>
      <c r="P262">
        <v>1039.0310995761599</v>
      </c>
      <c r="Q262">
        <v>805.66382524497499</v>
      </c>
      <c r="R262">
        <v>1206.4789598096099</v>
      </c>
      <c r="S262">
        <v>537.42126514168694</v>
      </c>
      <c r="T262">
        <v>0</v>
      </c>
      <c r="U262">
        <v>0</v>
      </c>
      <c r="V262">
        <v>37770.470891313103</v>
      </c>
      <c r="W262">
        <v>899.92476391116702</v>
      </c>
    </row>
    <row r="263" spans="1:23" x14ac:dyDescent="0.3">
      <c r="A263" t="s">
        <v>270</v>
      </c>
      <c r="B263" t="s">
        <v>35</v>
      </c>
      <c r="C263" t="s">
        <v>0</v>
      </c>
      <c r="D263" t="s">
        <v>255</v>
      </c>
      <c r="E263" t="s">
        <v>68</v>
      </c>
      <c r="F263">
        <v>406.75095586013202</v>
      </c>
      <c r="G263">
        <v>352.48064179471203</v>
      </c>
      <c r="H263">
        <v>5309.9395750250396</v>
      </c>
      <c r="I263">
        <v>167.668382066459</v>
      </c>
      <c r="J263">
        <v>323.90228987219001</v>
      </c>
      <c r="K263">
        <v>4192.6084986312198</v>
      </c>
      <c r="L263">
        <v>1525.2667529507601</v>
      </c>
      <c r="M263">
        <v>395.13859568925102</v>
      </c>
      <c r="N263">
        <v>2465.1260774350199</v>
      </c>
      <c r="O263">
        <v>4536.0404199535296</v>
      </c>
      <c r="P263">
        <v>1007.52538160567</v>
      </c>
      <c r="Q263">
        <v>781.94990035590399</v>
      </c>
      <c r="R263">
        <v>1173.5389520707099</v>
      </c>
      <c r="S263">
        <v>537.42126514168694</v>
      </c>
      <c r="T263">
        <v>0</v>
      </c>
      <c r="U263">
        <v>0</v>
      </c>
      <c r="V263">
        <v>37792.459010101898</v>
      </c>
      <c r="W263">
        <v>928.55244716459595</v>
      </c>
    </row>
    <row r="264" spans="1:23" x14ac:dyDescent="0.3">
      <c r="A264" t="s">
        <v>270</v>
      </c>
      <c r="B264" t="s">
        <v>35</v>
      </c>
      <c r="C264" t="s">
        <v>0</v>
      </c>
      <c r="D264" t="s">
        <v>255</v>
      </c>
      <c r="E264" t="s">
        <v>69</v>
      </c>
      <c r="F264">
        <v>349.54999409522901</v>
      </c>
      <c r="G264">
        <v>300.348305564783</v>
      </c>
      <c r="H264">
        <v>5034.0184411617201</v>
      </c>
      <c r="I264">
        <v>152.677918954375</v>
      </c>
      <c r="J264">
        <v>284.75397521959502</v>
      </c>
      <c r="K264">
        <v>3983.9844188536499</v>
      </c>
      <c r="L264">
        <v>1463.45976686627</v>
      </c>
      <c r="M264">
        <v>391.369509355498</v>
      </c>
      <c r="N264">
        <v>2404.5969281049402</v>
      </c>
      <c r="O264">
        <v>4408.8046880392103</v>
      </c>
      <c r="P264">
        <v>963.87634928004297</v>
      </c>
      <c r="Q264">
        <v>749.42271054303899</v>
      </c>
      <c r="R264">
        <v>1127.2770835629799</v>
      </c>
      <c r="S264">
        <v>537.42126514168694</v>
      </c>
      <c r="T264">
        <v>0</v>
      </c>
      <c r="U264">
        <v>0</v>
      </c>
      <c r="V264">
        <v>37803.382372300999</v>
      </c>
      <c r="W264">
        <v>926.78625802105</v>
      </c>
    </row>
    <row r="265" spans="1:23" x14ac:dyDescent="0.3">
      <c r="A265" t="s">
        <v>270</v>
      </c>
      <c r="B265" t="s">
        <v>35</v>
      </c>
      <c r="C265" t="s">
        <v>0</v>
      </c>
      <c r="D265" t="s">
        <v>255</v>
      </c>
      <c r="E265" t="s">
        <v>70</v>
      </c>
      <c r="F265">
        <v>433.01060264830602</v>
      </c>
      <c r="G265">
        <v>377.20130145398701</v>
      </c>
      <c r="H265">
        <v>5400.5102838152898</v>
      </c>
      <c r="I265">
        <v>172.99915929840299</v>
      </c>
      <c r="J265">
        <v>328.41411710195501</v>
      </c>
      <c r="K265">
        <v>4277.33345904623</v>
      </c>
      <c r="L265">
        <v>1546.0097071200501</v>
      </c>
      <c r="M265">
        <v>396.48977178529299</v>
      </c>
      <c r="N265">
        <v>2480.3130719894398</v>
      </c>
      <c r="O265">
        <v>4541.3799754779302</v>
      </c>
      <c r="P265">
        <v>1017.56229394268</v>
      </c>
      <c r="Q265">
        <v>789.29754841598503</v>
      </c>
      <c r="R265">
        <v>1184.42042221366</v>
      </c>
      <c r="S265">
        <v>537.42126514168694</v>
      </c>
      <c r="T265">
        <v>0</v>
      </c>
      <c r="U265">
        <v>0</v>
      </c>
      <c r="V265">
        <v>37805.186613807098</v>
      </c>
      <c r="W265">
        <v>940.08856680922599</v>
      </c>
    </row>
    <row r="266" spans="1:23" x14ac:dyDescent="0.3">
      <c r="A266" t="s">
        <v>270</v>
      </c>
      <c r="B266" t="s">
        <v>35</v>
      </c>
      <c r="C266" t="s">
        <v>0</v>
      </c>
      <c r="D266" t="s">
        <v>256</v>
      </c>
      <c r="E266" t="s">
        <v>71</v>
      </c>
      <c r="F266">
        <v>435.496624021645</v>
      </c>
      <c r="G266">
        <v>377.47025717551298</v>
      </c>
      <c r="H266">
        <v>5562.6235326114702</v>
      </c>
      <c r="I266">
        <v>179.62035983379499</v>
      </c>
      <c r="J266">
        <v>345.10175160007702</v>
      </c>
      <c r="K266">
        <v>4339.2114947576101</v>
      </c>
      <c r="L266">
        <v>1514.12187588287</v>
      </c>
      <c r="M266">
        <v>369.43996693125501</v>
      </c>
      <c r="N266">
        <v>2491.4588753929502</v>
      </c>
      <c r="O266">
        <v>4616.86419179735</v>
      </c>
      <c r="P266">
        <v>1004.62197375321</v>
      </c>
      <c r="Q266">
        <v>777.29460441081403</v>
      </c>
      <c r="R266">
        <v>1152.6551159821299</v>
      </c>
      <c r="S266">
        <v>483.43791028204799</v>
      </c>
      <c r="T266">
        <v>0</v>
      </c>
      <c r="U266">
        <v>0</v>
      </c>
      <c r="V266">
        <v>38013.013426412501</v>
      </c>
      <c r="W266">
        <v>854.079094992151</v>
      </c>
    </row>
    <row r="267" spans="1:23" x14ac:dyDescent="0.3">
      <c r="A267" t="s">
        <v>270</v>
      </c>
      <c r="B267" t="s">
        <v>35</v>
      </c>
      <c r="C267" t="s">
        <v>0</v>
      </c>
      <c r="D267" t="s">
        <v>256</v>
      </c>
      <c r="E267" t="s">
        <v>72</v>
      </c>
      <c r="F267">
        <v>343.24971835926198</v>
      </c>
      <c r="G267">
        <v>292.31537335014701</v>
      </c>
      <c r="H267">
        <v>5167.6780981709599</v>
      </c>
      <c r="I267">
        <v>157.779767955263</v>
      </c>
      <c r="J267">
        <v>298.52085912843103</v>
      </c>
      <c r="K267">
        <v>4060.1220030045301</v>
      </c>
      <c r="L267">
        <v>1418.93403029556</v>
      </c>
      <c r="M267">
        <v>363.85903063863498</v>
      </c>
      <c r="N267">
        <v>2411.7534129727701</v>
      </c>
      <c r="O267">
        <v>4501.24735672939</v>
      </c>
      <c r="P267">
        <v>956.72621279228395</v>
      </c>
      <c r="Q267">
        <v>741.58882800272499</v>
      </c>
      <c r="R267">
        <v>1105.78509691319</v>
      </c>
      <c r="S267">
        <v>483.43791028204799</v>
      </c>
      <c r="T267">
        <v>0</v>
      </c>
      <c r="U267">
        <v>0</v>
      </c>
      <c r="V267">
        <v>38027.911231121499</v>
      </c>
      <c r="W267">
        <v>924.16736083058504</v>
      </c>
    </row>
    <row r="268" spans="1:23" x14ac:dyDescent="0.3">
      <c r="A268" t="s">
        <v>270</v>
      </c>
      <c r="B268" t="s">
        <v>35</v>
      </c>
      <c r="C268" t="s">
        <v>0</v>
      </c>
      <c r="D268" t="s">
        <v>256</v>
      </c>
      <c r="E268" t="s">
        <v>73</v>
      </c>
      <c r="F268">
        <v>307.27146888922101</v>
      </c>
      <c r="G268">
        <v>259.621068371516</v>
      </c>
      <c r="H268">
        <v>4984.4686361356798</v>
      </c>
      <c r="I268">
        <v>147.846580215297</v>
      </c>
      <c r="J268">
        <v>275.24765411700798</v>
      </c>
      <c r="K268">
        <v>3924.49719324222</v>
      </c>
      <c r="L268">
        <v>1385.0594245340801</v>
      </c>
      <c r="M268">
        <v>361.41329484892702</v>
      </c>
      <c r="N268">
        <v>2372.7368738672299</v>
      </c>
      <c r="O268">
        <v>4430.7350946060697</v>
      </c>
      <c r="P268">
        <v>932.34838540155704</v>
      </c>
      <c r="Q268">
        <v>723.74002285010704</v>
      </c>
      <c r="R268">
        <v>1081.37475935053</v>
      </c>
      <c r="S268">
        <v>483.43791028204799</v>
      </c>
      <c r="T268">
        <v>0</v>
      </c>
      <c r="U268">
        <v>0</v>
      </c>
      <c r="V268">
        <v>38035.982158090497</v>
      </c>
      <c r="W268">
        <v>924.23310218542997</v>
      </c>
    </row>
    <row r="269" spans="1:23" x14ac:dyDescent="0.3">
      <c r="A269" t="s">
        <v>270</v>
      </c>
      <c r="B269" t="s">
        <v>35</v>
      </c>
      <c r="C269" t="s">
        <v>0</v>
      </c>
      <c r="D269" t="s">
        <v>256</v>
      </c>
      <c r="E269" t="s">
        <v>74</v>
      </c>
      <c r="F269">
        <v>321.08449293312498</v>
      </c>
      <c r="G269">
        <v>266.49478304838902</v>
      </c>
      <c r="H269">
        <v>5383.5304839300497</v>
      </c>
      <c r="I269">
        <v>169.59778557648301</v>
      </c>
      <c r="J269">
        <v>317.22050934264001</v>
      </c>
      <c r="K269">
        <v>4169.8915400041396</v>
      </c>
      <c r="L269">
        <v>1444.7086547845399</v>
      </c>
      <c r="M269">
        <v>366.57689033859998</v>
      </c>
      <c r="N269">
        <v>2444.9131866268699</v>
      </c>
      <c r="O269">
        <v>4549.7370584082801</v>
      </c>
      <c r="P269">
        <v>974.18011965743699</v>
      </c>
      <c r="Q269">
        <v>754.42597135518497</v>
      </c>
      <c r="R269">
        <v>1122.98114086381</v>
      </c>
      <c r="S269">
        <v>483.43791028204799</v>
      </c>
      <c r="T269">
        <v>0</v>
      </c>
      <c r="U269">
        <v>0</v>
      </c>
      <c r="V269">
        <v>38037.254094577103</v>
      </c>
      <c r="W269">
        <v>903.540356401998</v>
      </c>
    </row>
    <row r="270" spans="1:23" x14ac:dyDescent="0.3">
      <c r="A270" t="s">
        <v>270</v>
      </c>
      <c r="B270" t="s">
        <v>35</v>
      </c>
      <c r="C270" t="s">
        <v>0</v>
      </c>
      <c r="D270" t="s">
        <v>257</v>
      </c>
      <c r="E270" t="s">
        <v>75</v>
      </c>
      <c r="F270">
        <v>326.16186865517</v>
      </c>
      <c r="G270">
        <v>268.37236508504401</v>
      </c>
      <c r="H270">
        <v>5596.9010171690297</v>
      </c>
      <c r="I270">
        <v>178.70442134090899</v>
      </c>
      <c r="J270">
        <v>345.74762931973601</v>
      </c>
      <c r="K270">
        <v>4203.6462239700304</v>
      </c>
      <c r="L270">
        <v>1393.7190442859301</v>
      </c>
      <c r="M270">
        <v>365.45994059218299</v>
      </c>
      <c r="N270">
        <v>2437.4535654659699</v>
      </c>
      <c r="O270">
        <v>4698.92726034109</v>
      </c>
      <c r="P270">
        <v>860.64289402562997</v>
      </c>
      <c r="Q270">
        <v>665.70532807400798</v>
      </c>
      <c r="R270">
        <v>995.13867002649602</v>
      </c>
      <c r="S270">
        <v>472.25213309634699</v>
      </c>
      <c r="T270">
        <v>0</v>
      </c>
      <c r="U270">
        <v>0</v>
      </c>
      <c r="V270">
        <v>38712.028672907501</v>
      </c>
      <c r="W270">
        <v>822.121960516277</v>
      </c>
    </row>
    <row r="271" spans="1:23" x14ac:dyDescent="0.3">
      <c r="A271" t="s">
        <v>270</v>
      </c>
      <c r="B271" t="s">
        <v>35</v>
      </c>
      <c r="C271" t="s">
        <v>0</v>
      </c>
      <c r="D271" t="s">
        <v>257</v>
      </c>
      <c r="E271" t="s">
        <v>76</v>
      </c>
      <c r="F271">
        <v>307.246381795057</v>
      </c>
      <c r="G271">
        <v>255.84120232346001</v>
      </c>
      <c r="H271">
        <v>5235.6819027334004</v>
      </c>
      <c r="I271">
        <v>159.25013403710901</v>
      </c>
      <c r="J271">
        <v>301.85698778323399</v>
      </c>
      <c r="K271">
        <v>4019.5760018221699</v>
      </c>
      <c r="L271">
        <v>1347.7597679155799</v>
      </c>
      <c r="M271">
        <v>361.04706809956201</v>
      </c>
      <c r="N271">
        <v>2368.7281116342101</v>
      </c>
      <c r="O271">
        <v>4592.53913854026</v>
      </c>
      <c r="P271">
        <v>830.95518037532997</v>
      </c>
      <c r="Q271">
        <v>644.34691309842401</v>
      </c>
      <c r="R271">
        <v>966.51224237610199</v>
      </c>
      <c r="S271">
        <v>472.25213309634699</v>
      </c>
      <c r="T271">
        <v>0</v>
      </c>
      <c r="U271">
        <v>0</v>
      </c>
      <c r="V271">
        <v>38735.264635153602</v>
      </c>
      <c r="W271">
        <v>897.42287738640402</v>
      </c>
    </row>
    <row r="272" spans="1:23" x14ac:dyDescent="0.3">
      <c r="A272" t="s">
        <v>270</v>
      </c>
      <c r="B272" t="s">
        <v>35</v>
      </c>
      <c r="C272" t="s">
        <v>0</v>
      </c>
      <c r="D272" t="s">
        <v>257</v>
      </c>
      <c r="E272" t="s">
        <v>77</v>
      </c>
      <c r="F272">
        <v>284.39627411638702</v>
      </c>
      <c r="G272">
        <v>235.67366497204799</v>
      </c>
      <c r="H272">
        <v>5084.4033243787198</v>
      </c>
      <c r="I272">
        <v>151.26111527501899</v>
      </c>
      <c r="J272">
        <v>281.66126080810398</v>
      </c>
      <c r="K272">
        <v>3919.1012249866099</v>
      </c>
      <c r="L272">
        <v>1326.2741643586201</v>
      </c>
      <c r="M272">
        <v>359.38382429950599</v>
      </c>
      <c r="N272">
        <v>2335.0039168346698</v>
      </c>
      <c r="O272">
        <v>4534.7309619656999</v>
      </c>
      <c r="P272">
        <v>813.75193137673398</v>
      </c>
      <c r="Q272">
        <v>632.078623939517</v>
      </c>
      <c r="R272">
        <v>949.26105335637999</v>
      </c>
      <c r="S272">
        <v>472.25213309634699</v>
      </c>
      <c r="T272">
        <v>0</v>
      </c>
      <c r="U272">
        <v>0</v>
      </c>
      <c r="V272">
        <v>38740.505485702102</v>
      </c>
      <c r="W272">
        <v>895.82777117009505</v>
      </c>
    </row>
    <row r="273" spans="1:23" x14ac:dyDescent="0.3">
      <c r="A273" t="s">
        <v>270</v>
      </c>
      <c r="B273" t="s">
        <v>35</v>
      </c>
      <c r="C273" t="s">
        <v>0</v>
      </c>
      <c r="D273" t="s">
        <v>257</v>
      </c>
      <c r="E273" t="s">
        <v>78</v>
      </c>
      <c r="F273">
        <v>326.33871495146298</v>
      </c>
      <c r="G273">
        <v>271.31765490553403</v>
      </c>
      <c r="H273">
        <v>5437.5549259782802</v>
      </c>
      <c r="I273">
        <v>170.34221103995799</v>
      </c>
      <c r="J273">
        <v>326.01699380385497</v>
      </c>
      <c r="K273">
        <v>4146.2263010836296</v>
      </c>
      <c r="L273">
        <v>1375.10476264525</v>
      </c>
      <c r="M273">
        <v>363.610303377273</v>
      </c>
      <c r="N273">
        <v>2410.3701995650799</v>
      </c>
      <c r="O273">
        <v>4664.88548451521</v>
      </c>
      <c r="P273">
        <v>849.89906043297003</v>
      </c>
      <c r="Q273">
        <v>658.001840107563</v>
      </c>
      <c r="R273">
        <v>985.60079769011497</v>
      </c>
      <c r="S273">
        <v>472.25213309634699</v>
      </c>
      <c r="T273">
        <v>0</v>
      </c>
      <c r="U273">
        <v>0</v>
      </c>
      <c r="V273">
        <v>38732.880038895797</v>
      </c>
      <c r="W273">
        <v>902.29036320947898</v>
      </c>
    </row>
    <row r="274" spans="1:23" x14ac:dyDescent="0.3">
      <c r="A274" t="s">
        <v>270</v>
      </c>
      <c r="B274" t="s">
        <v>35</v>
      </c>
      <c r="C274" t="s">
        <v>0</v>
      </c>
      <c r="D274" t="s">
        <v>258</v>
      </c>
      <c r="E274" t="s">
        <v>79</v>
      </c>
      <c r="F274">
        <v>319.65165034542298</v>
      </c>
      <c r="G274">
        <v>263.20629399577399</v>
      </c>
      <c r="H274">
        <v>5646.3376784890697</v>
      </c>
      <c r="I274">
        <v>175.274160621075</v>
      </c>
      <c r="J274">
        <v>331.63948384097102</v>
      </c>
      <c r="K274">
        <v>4120.2589235876103</v>
      </c>
      <c r="L274">
        <v>1224.6001988247699</v>
      </c>
      <c r="M274">
        <v>359.303953623626</v>
      </c>
      <c r="N274">
        <v>2308.6089383203198</v>
      </c>
      <c r="O274">
        <v>4656.8542139923202</v>
      </c>
      <c r="P274">
        <v>776.666833167341</v>
      </c>
      <c r="Q274">
        <v>604.03290265128305</v>
      </c>
      <c r="R274">
        <v>922.35461982878405</v>
      </c>
      <c r="S274">
        <v>436.16554007610603</v>
      </c>
      <c r="T274">
        <v>0</v>
      </c>
      <c r="U274">
        <v>0</v>
      </c>
      <c r="V274">
        <v>39956.370328862198</v>
      </c>
      <c r="W274">
        <v>849.49891037795601</v>
      </c>
    </row>
    <row r="275" spans="1:23" x14ac:dyDescent="0.3">
      <c r="A275" t="s">
        <v>270</v>
      </c>
      <c r="B275" t="s">
        <v>35</v>
      </c>
      <c r="C275" t="s">
        <v>0</v>
      </c>
      <c r="D275" t="s">
        <v>258</v>
      </c>
      <c r="E275" t="s">
        <v>80</v>
      </c>
      <c r="F275">
        <v>284.455025563601</v>
      </c>
      <c r="G275">
        <v>233.50490503630201</v>
      </c>
      <c r="H275">
        <v>5337.88675714091</v>
      </c>
      <c r="I275">
        <v>158.574804548446</v>
      </c>
      <c r="J275">
        <v>293.42853873014701</v>
      </c>
      <c r="K275">
        <v>3949.30353887708</v>
      </c>
      <c r="L275">
        <v>1183.4408716580399</v>
      </c>
      <c r="M275">
        <v>355.49722753138201</v>
      </c>
      <c r="N275">
        <v>2245.9129854554899</v>
      </c>
      <c r="O275">
        <v>4565.1822270025305</v>
      </c>
      <c r="P275">
        <v>754.16259016653498</v>
      </c>
      <c r="Q275">
        <v>587.19225156560901</v>
      </c>
      <c r="R275">
        <v>899.50193886653005</v>
      </c>
      <c r="S275">
        <v>436.16554007610603</v>
      </c>
      <c r="T275">
        <v>0</v>
      </c>
      <c r="U275">
        <v>0</v>
      </c>
      <c r="V275">
        <v>39997.174854575504</v>
      </c>
      <c r="W275">
        <v>901.30621458437395</v>
      </c>
    </row>
    <row r="276" spans="1:23" x14ac:dyDescent="0.3">
      <c r="A276" t="s">
        <v>270</v>
      </c>
      <c r="B276" t="s">
        <v>35</v>
      </c>
      <c r="C276" t="s">
        <v>0</v>
      </c>
      <c r="D276" t="s">
        <v>258</v>
      </c>
      <c r="E276" t="s">
        <v>140</v>
      </c>
      <c r="F276">
        <v>264.81870787365398</v>
      </c>
      <c r="G276">
        <v>217.14359022892</v>
      </c>
      <c r="H276">
        <v>5155.2228794525399</v>
      </c>
      <c r="I276">
        <v>148.54079033303901</v>
      </c>
      <c r="J276">
        <v>271.42892746295303</v>
      </c>
      <c r="K276">
        <v>3827.08624323506</v>
      </c>
      <c r="L276">
        <v>1158.4749498026699</v>
      </c>
      <c r="M276">
        <v>353.13443766715301</v>
      </c>
      <c r="N276">
        <v>2208.3901414378802</v>
      </c>
      <c r="O276">
        <v>4493.7456237921497</v>
      </c>
      <c r="P276">
        <v>739.69070233993705</v>
      </c>
      <c r="Q276">
        <v>576.750239526462</v>
      </c>
      <c r="R276">
        <v>884.18984282097699</v>
      </c>
      <c r="S276">
        <v>436.16554007610603</v>
      </c>
      <c r="T276">
        <v>0</v>
      </c>
      <c r="U276">
        <v>0</v>
      </c>
      <c r="V276">
        <v>40028.4272869122</v>
      </c>
      <c r="W276">
        <v>889.86969102799299</v>
      </c>
    </row>
    <row r="277" spans="1:23" x14ac:dyDescent="0.3">
      <c r="A277" t="s">
        <v>270</v>
      </c>
      <c r="B277" t="s">
        <v>35</v>
      </c>
      <c r="C277" t="s">
        <v>0</v>
      </c>
      <c r="D277" t="s">
        <v>258</v>
      </c>
      <c r="E277" t="s">
        <v>141</v>
      </c>
      <c r="F277">
        <v>307.934269040949</v>
      </c>
      <c r="G277">
        <v>254.57728757216699</v>
      </c>
      <c r="H277">
        <v>5472.8606697381001</v>
      </c>
      <c r="I277">
        <v>165.87660503049199</v>
      </c>
      <c r="J277">
        <v>310.28153207804303</v>
      </c>
      <c r="K277">
        <v>4044.61543453897</v>
      </c>
      <c r="L277">
        <v>1208.19295203256</v>
      </c>
      <c r="M277">
        <v>357.18675648072099</v>
      </c>
      <c r="N277">
        <v>2274.17630284918</v>
      </c>
      <c r="O277">
        <v>4614.2439070500104</v>
      </c>
      <c r="P277">
        <v>766.33394278636194</v>
      </c>
      <c r="Q277">
        <v>596.30442833379504</v>
      </c>
      <c r="R277">
        <v>912.21948591516798</v>
      </c>
      <c r="S277">
        <v>436.16554007610603</v>
      </c>
      <c r="T277">
        <v>0</v>
      </c>
      <c r="U277">
        <v>0</v>
      </c>
      <c r="V277">
        <v>40006.043610076602</v>
      </c>
      <c r="W277">
        <v>903.34889940333403</v>
      </c>
    </row>
    <row r="278" spans="1:23" x14ac:dyDescent="0.3">
      <c r="A278" t="s">
        <v>270</v>
      </c>
      <c r="B278" t="s">
        <v>35</v>
      </c>
      <c r="C278" t="s">
        <v>0</v>
      </c>
      <c r="D278" t="s">
        <v>259</v>
      </c>
      <c r="E278" t="s">
        <v>154</v>
      </c>
      <c r="F278">
        <v>376.97227433583703</v>
      </c>
      <c r="G278">
        <v>320.66186494413103</v>
      </c>
      <c r="H278">
        <v>5541.8059858985098</v>
      </c>
      <c r="I278">
        <v>174.61700511566099</v>
      </c>
      <c r="J278">
        <v>333.16080832951297</v>
      </c>
      <c r="K278">
        <v>4427.3122707513303</v>
      </c>
      <c r="L278">
        <v>1600.6928563844201</v>
      </c>
      <c r="M278">
        <v>352.67948291639402</v>
      </c>
      <c r="N278">
        <v>2256.2806657214801</v>
      </c>
      <c r="O278">
        <v>4656.37005135444</v>
      </c>
      <c r="P278">
        <v>743.64140314349004</v>
      </c>
      <c r="Q278">
        <v>581.18496085491904</v>
      </c>
      <c r="R278">
        <v>887.03771438546596</v>
      </c>
      <c r="S278">
        <v>397.30751597412598</v>
      </c>
      <c r="T278">
        <v>0</v>
      </c>
      <c r="U278">
        <v>0</v>
      </c>
      <c r="V278">
        <v>39126.195897351601</v>
      </c>
      <c r="W278">
        <v>858.389744819562</v>
      </c>
    </row>
    <row r="279" spans="1:23" x14ac:dyDescent="0.3">
      <c r="A279" t="s">
        <v>270</v>
      </c>
      <c r="B279" t="s">
        <v>35</v>
      </c>
      <c r="C279" t="s">
        <v>0</v>
      </c>
      <c r="D279" t="s">
        <v>259</v>
      </c>
      <c r="E279" t="s">
        <v>156</v>
      </c>
      <c r="F279">
        <v>313.77217613444901</v>
      </c>
      <c r="G279">
        <v>263.07663752684999</v>
      </c>
      <c r="H279">
        <v>5231.40173349619</v>
      </c>
      <c r="I279">
        <v>157.58807512527</v>
      </c>
      <c r="J279">
        <v>293.79636773471799</v>
      </c>
      <c r="K279">
        <v>4191.5144815916201</v>
      </c>
      <c r="L279">
        <v>1489.7966158920201</v>
      </c>
      <c r="M279">
        <v>348.31550741322502</v>
      </c>
      <c r="N279">
        <v>2194.2435156854599</v>
      </c>
      <c r="O279">
        <v>4564.0695057374296</v>
      </c>
      <c r="P279">
        <v>717.44988031552805</v>
      </c>
      <c r="Q279">
        <v>560.69978182663795</v>
      </c>
      <c r="R279">
        <v>860.952669898159</v>
      </c>
      <c r="S279">
        <v>397.30751597412598</v>
      </c>
      <c r="T279">
        <v>0</v>
      </c>
      <c r="U279">
        <v>0</v>
      </c>
      <c r="V279">
        <v>39156.506856006599</v>
      </c>
      <c r="W279">
        <v>946.47782381218803</v>
      </c>
    </row>
    <row r="280" spans="1:23" x14ac:dyDescent="0.3">
      <c r="A280" t="s">
        <v>270</v>
      </c>
      <c r="B280" t="s">
        <v>35</v>
      </c>
      <c r="C280" t="s">
        <v>0</v>
      </c>
      <c r="D280" t="s">
        <v>259</v>
      </c>
      <c r="E280" t="s">
        <v>157</v>
      </c>
      <c r="F280">
        <v>307.31151835352199</v>
      </c>
      <c r="G280">
        <v>259.23599564365298</v>
      </c>
      <c r="H280">
        <v>5080.2090629313197</v>
      </c>
      <c r="I280">
        <v>149.73395909008099</v>
      </c>
      <c r="J280">
        <v>274.55796957740699</v>
      </c>
      <c r="K280">
        <v>4088.5399222256701</v>
      </c>
      <c r="L280">
        <v>1467.61714479028</v>
      </c>
      <c r="M280">
        <v>346.64346863060098</v>
      </c>
      <c r="N280">
        <v>2163.1095091274301</v>
      </c>
      <c r="O280">
        <v>4516.1694583110502</v>
      </c>
      <c r="P280">
        <v>704.55286859964303</v>
      </c>
      <c r="Q280">
        <v>551.04955633434804</v>
      </c>
      <c r="R280">
        <v>847.72634096809099</v>
      </c>
      <c r="S280">
        <v>397.30751597412598</v>
      </c>
      <c r="T280">
        <v>0</v>
      </c>
      <c r="U280">
        <v>0</v>
      </c>
      <c r="V280">
        <v>39150.549377015399</v>
      </c>
      <c r="W280">
        <v>967.42384026185005</v>
      </c>
    </row>
    <row r="281" spans="1:23" x14ac:dyDescent="0.3">
      <c r="A281" t="s">
        <v>270</v>
      </c>
      <c r="B281" t="s">
        <v>35</v>
      </c>
      <c r="C281" t="s">
        <v>0</v>
      </c>
      <c r="D281" t="s">
        <v>259</v>
      </c>
      <c r="E281" t="s">
        <v>159</v>
      </c>
      <c r="F281">
        <v>373.95623474171799</v>
      </c>
      <c r="G281">
        <v>319.44056393575698</v>
      </c>
      <c r="H281">
        <v>5442.2495170168504</v>
      </c>
      <c r="I281">
        <v>169.15914073730099</v>
      </c>
      <c r="J281">
        <v>320.71778956236602</v>
      </c>
      <c r="K281">
        <v>4386.1654779977298</v>
      </c>
      <c r="L281">
        <v>1557.02621908418</v>
      </c>
      <c r="M281">
        <v>351.33506136819398</v>
      </c>
      <c r="N281">
        <v>2239.98212322366</v>
      </c>
      <c r="O281">
        <v>4653.8293504354497</v>
      </c>
      <c r="P281">
        <v>738.196926566147</v>
      </c>
      <c r="Q281">
        <v>576.42117550424598</v>
      </c>
      <c r="R281">
        <v>882.79529890405297</v>
      </c>
      <c r="S281">
        <v>397.30751597412598</v>
      </c>
      <c r="T281">
        <v>0</v>
      </c>
      <c r="U281">
        <v>0</v>
      </c>
      <c r="V281">
        <v>39171.487483816403</v>
      </c>
      <c r="W281">
        <v>969.35920227669806</v>
      </c>
    </row>
    <row r="282" spans="1:23" x14ac:dyDescent="0.3">
      <c r="A282" t="s">
        <v>270</v>
      </c>
      <c r="B282" t="s">
        <v>35</v>
      </c>
      <c r="C282" t="s">
        <v>0</v>
      </c>
      <c r="D282" t="s">
        <v>260</v>
      </c>
      <c r="E282" t="s">
        <v>160</v>
      </c>
      <c r="F282">
        <v>359.10807536230999</v>
      </c>
      <c r="G282">
        <v>301.31625321288499</v>
      </c>
      <c r="H282">
        <v>5637.0943350636098</v>
      </c>
      <c r="I282">
        <v>179.63851206406699</v>
      </c>
      <c r="J282">
        <v>342.16185178005799</v>
      </c>
      <c r="K282">
        <v>4511.3635619016704</v>
      </c>
      <c r="L282">
        <v>1512.6644961954601</v>
      </c>
      <c r="M282">
        <v>361.86019262080401</v>
      </c>
      <c r="N282">
        <v>2439.0791169356398</v>
      </c>
      <c r="O282">
        <v>4749.5771264581299</v>
      </c>
      <c r="P282">
        <v>781.28171806495698</v>
      </c>
      <c r="Q282">
        <v>608.00329790123897</v>
      </c>
      <c r="R282">
        <v>933.21518904869697</v>
      </c>
      <c r="S282">
        <v>361.82716018768099</v>
      </c>
      <c r="T282">
        <v>0</v>
      </c>
      <c r="U282">
        <v>0</v>
      </c>
      <c r="V282">
        <v>39395.1647898476</v>
      </c>
      <c r="W282">
        <v>893.77447780066302</v>
      </c>
    </row>
    <row r="283" spans="1:23" x14ac:dyDescent="0.3">
      <c r="A283" t="s">
        <v>270</v>
      </c>
      <c r="B283" t="s">
        <v>35</v>
      </c>
      <c r="C283" t="s">
        <v>0</v>
      </c>
      <c r="D283" t="s">
        <v>260</v>
      </c>
      <c r="E283" t="s">
        <v>164</v>
      </c>
      <c r="F283">
        <v>325.903424159037</v>
      </c>
      <c r="G283">
        <v>273.305388269643</v>
      </c>
      <c r="H283">
        <v>5341.1013028738298</v>
      </c>
      <c r="I283">
        <v>163.910084329987</v>
      </c>
      <c r="J283">
        <v>305.52781926222099</v>
      </c>
      <c r="K283">
        <v>4315.4957206244999</v>
      </c>
      <c r="L283">
        <v>1451.4917909021599</v>
      </c>
      <c r="M283">
        <v>358.09006710346199</v>
      </c>
      <c r="N283">
        <v>2380.4433550406602</v>
      </c>
      <c r="O283">
        <v>4667.2604330335398</v>
      </c>
      <c r="P283">
        <v>759.75495550946505</v>
      </c>
      <c r="Q283">
        <v>591.709241246479</v>
      </c>
      <c r="R283">
        <v>911.70673387289105</v>
      </c>
      <c r="S283">
        <v>361.82716018768099</v>
      </c>
      <c r="T283">
        <v>0</v>
      </c>
      <c r="U283">
        <v>0</v>
      </c>
      <c r="V283">
        <v>39416.0126987123</v>
      </c>
      <c r="W283">
        <v>977.96359680212004</v>
      </c>
    </row>
    <row r="284" spans="1:23" x14ac:dyDescent="0.3">
      <c r="A284" t="s">
        <v>270</v>
      </c>
      <c r="B284" t="s">
        <v>35</v>
      </c>
      <c r="C284" t="s">
        <v>0</v>
      </c>
      <c r="D284" t="s">
        <v>260</v>
      </c>
      <c r="E284" t="s">
        <v>167</v>
      </c>
      <c r="F284">
        <v>307.98700919215503</v>
      </c>
      <c r="G284">
        <v>258.23976705804102</v>
      </c>
      <c r="H284">
        <v>5180.3493358701699</v>
      </c>
      <c r="I284">
        <v>155.136690486182</v>
      </c>
      <c r="J284">
        <v>286.74766259534698</v>
      </c>
      <c r="K284">
        <v>4185.2561027664597</v>
      </c>
      <c r="L284">
        <v>1409.27830847992</v>
      </c>
      <c r="M284">
        <v>355.99188480692601</v>
      </c>
      <c r="N284">
        <v>2348.65418936795</v>
      </c>
      <c r="O284">
        <v>4607.8515402145704</v>
      </c>
      <c r="P284">
        <v>747.340542272785</v>
      </c>
      <c r="Q284">
        <v>582.71785433043101</v>
      </c>
      <c r="R284">
        <v>898.684448195134</v>
      </c>
      <c r="S284">
        <v>361.82716018768099</v>
      </c>
      <c r="T284">
        <v>0</v>
      </c>
      <c r="U284">
        <v>0</v>
      </c>
      <c r="V284">
        <v>39425.261800343898</v>
      </c>
      <c r="W284">
        <v>974.83949091681995</v>
      </c>
    </row>
    <row r="285" spans="1:23" x14ac:dyDescent="0.3">
      <c r="A285" t="s">
        <v>270</v>
      </c>
      <c r="B285" t="s">
        <v>35</v>
      </c>
      <c r="C285" t="s">
        <v>0</v>
      </c>
      <c r="D285" t="s">
        <v>260</v>
      </c>
      <c r="E285" t="s">
        <v>168</v>
      </c>
      <c r="F285">
        <v>382.15512065758003</v>
      </c>
      <c r="G285">
        <v>327.28579366840802</v>
      </c>
      <c r="H285">
        <v>5466.9030067342201</v>
      </c>
      <c r="I285">
        <v>170.64756104422301</v>
      </c>
      <c r="J285">
        <v>322.87995392313098</v>
      </c>
      <c r="K285">
        <v>4441.0037029307196</v>
      </c>
      <c r="L285">
        <v>1512.93981044469</v>
      </c>
      <c r="M285">
        <v>360.01395532022298</v>
      </c>
      <c r="N285">
        <v>2408.1236634314801</v>
      </c>
      <c r="O285">
        <v>4714.4290662874901</v>
      </c>
      <c r="P285">
        <v>773.53466820425695</v>
      </c>
      <c r="Q285">
        <v>602.31210208835398</v>
      </c>
      <c r="R285">
        <v>925.72759962193095</v>
      </c>
      <c r="S285">
        <v>361.82716018768099</v>
      </c>
      <c r="T285">
        <v>0</v>
      </c>
      <c r="U285">
        <v>0</v>
      </c>
      <c r="V285">
        <v>39451.982689893601</v>
      </c>
      <c r="W285">
        <v>957.15873510583697</v>
      </c>
    </row>
    <row r="286" spans="1:23" x14ac:dyDescent="0.3">
      <c r="A286" t="s">
        <v>270</v>
      </c>
      <c r="B286" t="s">
        <v>35</v>
      </c>
      <c r="C286" t="s">
        <v>0</v>
      </c>
      <c r="D286" t="s">
        <v>261</v>
      </c>
      <c r="E286" t="s">
        <v>185</v>
      </c>
      <c r="F286">
        <v>414.09974534179798</v>
      </c>
      <c r="G286">
        <v>357.13841813512499</v>
      </c>
      <c r="H286">
        <v>5631.9171399700899</v>
      </c>
      <c r="I286">
        <v>177.23530714427099</v>
      </c>
      <c r="J286">
        <v>339.001352153813</v>
      </c>
      <c r="K286">
        <v>4553.8564761853704</v>
      </c>
      <c r="L286">
        <v>1370.0852105962399</v>
      </c>
      <c r="M286">
        <v>351.42590911360298</v>
      </c>
      <c r="N286">
        <v>2275.0527776229201</v>
      </c>
      <c r="O286">
        <v>4740.64488428194</v>
      </c>
      <c r="P286">
        <v>782.36173859521</v>
      </c>
      <c r="Q286">
        <v>610.42597684616703</v>
      </c>
      <c r="R286">
        <v>934.04288079679804</v>
      </c>
      <c r="S286">
        <v>313.23195021133103</v>
      </c>
      <c r="T286">
        <v>0</v>
      </c>
      <c r="U286">
        <v>0</v>
      </c>
      <c r="V286">
        <v>40042.098192209101</v>
      </c>
      <c r="W286">
        <v>864.84765310262696</v>
      </c>
    </row>
    <row r="287" spans="1:23" x14ac:dyDescent="0.3">
      <c r="A287" t="s">
        <v>270</v>
      </c>
      <c r="B287" t="s">
        <v>35</v>
      </c>
      <c r="C287" t="s">
        <v>0</v>
      </c>
      <c r="D287" t="s">
        <v>261</v>
      </c>
      <c r="E287" t="s">
        <v>189</v>
      </c>
      <c r="F287">
        <v>342.293276541333</v>
      </c>
      <c r="G287">
        <v>292.43136129117602</v>
      </c>
      <c r="H287">
        <v>5233.7450006175904</v>
      </c>
      <c r="I287">
        <v>155.63393532786799</v>
      </c>
      <c r="J287">
        <v>289.892479826341</v>
      </c>
      <c r="K287">
        <v>4253.4341479843897</v>
      </c>
      <c r="L287">
        <v>1242.1268424469699</v>
      </c>
      <c r="M287">
        <v>345.97816191405502</v>
      </c>
      <c r="N287">
        <v>2196.59786845402</v>
      </c>
      <c r="O287">
        <v>4622.9253736540604</v>
      </c>
      <c r="P287">
        <v>750.60544579999703</v>
      </c>
      <c r="Q287">
        <v>586.03279195402001</v>
      </c>
      <c r="R287">
        <v>902.37057282783303</v>
      </c>
      <c r="S287">
        <v>313.23195021133103</v>
      </c>
      <c r="T287">
        <v>0</v>
      </c>
      <c r="U287">
        <v>0</v>
      </c>
      <c r="V287">
        <v>40101.788816374799</v>
      </c>
      <c r="W287">
        <v>978.73111909884597</v>
      </c>
    </row>
    <row r="288" spans="1:23" x14ac:dyDescent="0.3">
      <c r="A288" t="s">
        <v>270</v>
      </c>
      <c r="B288" t="s">
        <v>35</v>
      </c>
      <c r="C288" t="s">
        <v>0</v>
      </c>
      <c r="D288" t="s">
        <v>261</v>
      </c>
      <c r="E288" t="s">
        <v>190</v>
      </c>
      <c r="F288">
        <v>330.11785448974899</v>
      </c>
      <c r="G288">
        <v>283.06043492961402</v>
      </c>
      <c r="H288">
        <v>5072.1950791414201</v>
      </c>
      <c r="I288">
        <v>147.01818202135701</v>
      </c>
      <c r="J288">
        <v>271.27387040501497</v>
      </c>
      <c r="K288">
        <v>4130.1526199657301</v>
      </c>
      <c r="L288">
        <v>1209.98831719033</v>
      </c>
      <c r="M288">
        <v>343.99425947582</v>
      </c>
      <c r="N288">
        <v>2164.9189665322501</v>
      </c>
      <c r="O288">
        <v>4568.2979380768802</v>
      </c>
      <c r="P288">
        <v>738.445647947412</v>
      </c>
      <c r="Q288">
        <v>577.21941823849102</v>
      </c>
      <c r="R288">
        <v>889.63539580230497</v>
      </c>
      <c r="S288">
        <v>313.23195021133103</v>
      </c>
      <c r="T288">
        <v>0</v>
      </c>
      <c r="U288">
        <v>0</v>
      </c>
      <c r="V288">
        <v>40077.905794370898</v>
      </c>
      <c r="W288">
        <v>980.64488290936299</v>
      </c>
    </row>
    <row r="289" spans="1:23" x14ac:dyDescent="0.3">
      <c r="A289" t="s">
        <v>270</v>
      </c>
      <c r="B289" t="s">
        <v>35</v>
      </c>
      <c r="C289" t="s">
        <v>0</v>
      </c>
      <c r="D289" t="s">
        <v>261</v>
      </c>
      <c r="E289" t="s">
        <v>195</v>
      </c>
      <c r="F289">
        <v>355.82131548432397</v>
      </c>
      <c r="G289">
        <v>302.80898060937102</v>
      </c>
      <c r="H289">
        <v>5412.3791270363599</v>
      </c>
      <c r="I289">
        <v>165.37402966944799</v>
      </c>
      <c r="J289">
        <v>310.22443069338499</v>
      </c>
      <c r="K289">
        <v>4377.2162191404996</v>
      </c>
      <c r="L289">
        <v>1285.0942795537001</v>
      </c>
      <c r="M289">
        <v>348.34610474499101</v>
      </c>
      <c r="N289">
        <v>2229.9464530185401</v>
      </c>
      <c r="O289">
        <v>4673.7626814119403</v>
      </c>
      <c r="P289">
        <v>763.121534648806</v>
      </c>
      <c r="Q289">
        <v>595.70764883810602</v>
      </c>
      <c r="R289">
        <v>914.98416081212304</v>
      </c>
      <c r="S289">
        <v>313.23195021133103</v>
      </c>
      <c r="T289">
        <v>0</v>
      </c>
      <c r="U289">
        <v>0</v>
      </c>
      <c r="V289">
        <v>40089.852454162501</v>
      </c>
      <c r="W289">
        <v>940.13204249659805</v>
      </c>
    </row>
    <row r="290" spans="1:23" x14ac:dyDescent="0.3">
      <c r="A290" t="s">
        <v>270</v>
      </c>
      <c r="B290" t="s">
        <v>35</v>
      </c>
      <c r="C290" t="s">
        <v>0</v>
      </c>
      <c r="D290" t="s">
        <v>262</v>
      </c>
      <c r="E290" t="s">
        <v>196</v>
      </c>
      <c r="F290">
        <v>365.22208764221199</v>
      </c>
      <c r="G290">
        <v>305.795629906697</v>
      </c>
      <c r="H290">
        <v>5966.0200201249099</v>
      </c>
      <c r="I290">
        <v>185.51660217570401</v>
      </c>
      <c r="J290">
        <v>351.22514576944502</v>
      </c>
      <c r="K290">
        <v>4541.6261122716996</v>
      </c>
      <c r="L290">
        <v>1344.7187159631901</v>
      </c>
      <c r="M290">
        <v>332.69420133671599</v>
      </c>
      <c r="N290">
        <v>2258.8069765319501</v>
      </c>
      <c r="O290">
        <v>4907.4848150969401</v>
      </c>
      <c r="P290">
        <v>786.878295558932</v>
      </c>
      <c r="Q290">
        <v>613.83573715596401</v>
      </c>
      <c r="R290">
        <v>936.93938725195005</v>
      </c>
      <c r="S290">
        <v>192.16338860013599</v>
      </c>
      <c r="T290">
        <v>0</v>
      </c>
      <c r="U290">
        <v>0</v>
      </c>
      <c r="V290">
        <v>42277.642035629797</v>
      </c>
      <c r="W290">
        <v>915.03220251534697</v>
      </c>
    </row>
    <row r="291" spans="1:23" x14ac:dyDescent="0.3">
      <c r="A291" t="s">
        <v>270</v>
      </c>
      <c r="B291" t="s">
        <v>35</v>
      </c>
      <c r="C291" t="s">
        <v>0</v>
      </c>
      <c r="D291" t="s">
        <v>262</v>
      </c>
      <c r="E291" t="s">
        <v>197</v>
      </c>
      <c r="F291">
        <v>320.33973046966997</v>
      </c>
      <c r="G291">
        <v>267.70385808183102</v>
      </c>
      <c r="H291">
        <v>5580.4285923018497</v>
      </c>
      <c r="I291">
        <v>164.58027557244301</v>
      </c>
      <c r="J291">
        <v>306.85161727618998</v>
      </c>
      <c r="K291">
        <v>4267.8552859152396</v>
      </c>
      <c r="L291">
        <v>1236.15942619834</v>
      </c>
      <c r="M291">
        <v>327.70949447046303</v>
      </c>
      <c r="N291">
        <v>2183.9415556580898</v>
      </c>
      <c r="O291">
        <v>4814.2473356690298</v>
      </c>
      <c r="P291">
        <v>757.60821562651597</v>
      </c>
      <c r="Q291">
        <v>591.57017601373502</v>
      </c>
      <c r="R291">
        <v>907.70832191845898</v>
      </c>
      <c r="S291">
        <v>192.16338860013599</v>
      </c>
      <c r="T291">
        <v>0</v>
      </c>
      <c r="U291">
        <v>0</v>
      </c>
      <c r="V291">
        <v>42338.118872944797</v>
      </c>
      <c r="W291">
        <v>1035.4353556220001</v>
      </c>
    </row>
    <row r="292" spans="1:23" x14ac:dyDescent="0.3">
      <c r="A292" t="s">
        <v>270</v>
      </c>
      <c r="B292" t="s">
        <v>35</v>
      </c>
      <c r="C292" t="s">
        <v>0</v>
      </c>
      <c r="D292" t="s">
        <v>262</v>
      </c>
      <c r="E292" t="s">
        <v>198</v>
      </c>
      <c r="F292">
        <v>331.98163067724698</v>
      </c>
      <c r="G292">
        <v>281.757767303663</v>
      </c>
      <c r="H292">
        <v>5437.51423624361</v>
      </c>
      <c r="I292">
        <v>156.98640288404999</v>
      </c>
      <c r="J292">
        <v>292.57901899650199</v>
      </c>
      <c r="K292">
        <v>4179.4340540091198</v>
      </c>
      <c r="L292">
        <v>1229.8632802882701</v>
      </c>
      <c r="M292">
        <v>326.23382913758297</v>
      </c>
      <c r="N292">
        <v>2157.2645485293201</v>
      </c>
      <c r="O292">
        <v>4778.9862653213804</v>
      </c>
      <c r="P292">
        <v>748.50151055800904</v>
      </c>
      <c r="Q292">
        <v>585.03629578559799</v>
      </c>
      <c r="R292">
        <v>898.08862653229801</v>
      </c>
      <c r="S292">
        <v>192.16338860013599</v>
      </c>
      <c r="T292">
        <v>0</v>
      </c>
      <c r="U292">
        <v>0</v>
      </c>
      <c r="V292">
        <v>42314.071370115802</v>
      </c>
      <c r="W292">
        <v>1037.30180613692</v>
      </c>
    </row>
    <row r="293" spans="1:23" x14ac:dyDescent="0.3">
      <c r="A293" t="s">
        <v>270</v>
      </c>
      <c r="B293" t="s">
        <v>35</v>
      </c>
      <c r="C293" t="s">
        <v>0</v>
      </c>
      <c r="D293" t="s">
        <v>262</v>
      </c>
      <c r="E293" t="s">
        <v>200</v>
      </c>
      <c r="F293">
        <v>364.93062131024499</v>
      </c>
      <c r="G293">
        <v>308.956035790638</v>
      </c>
      <c r="H293">
        <v>5761.6313616833204</v>
      </c>
      <c r="I293">
        <v>174.60056280649599</v>
      </c>
      <c r="J293">
        <v>331.256510659865</v>
      </c>
      <c r="K293">
        <v>4413.4805722378796</v>
      </c>
      <c r="L293">
        <v>1299.21671654999</v>
      </c>
      <c r="M293">
        <v>330.39414091359902</v>
      </c>
      <c r="N293">
        <v>2223.34128552231</v>
      </c>
      <c r="O293">
        <v>4880.7211072763703</v>
      </c>
      <c r="P293">
        <v>773.44017620668001</v>
      </c>
      <c r="Q293">
        <v>603.80743833258805</v>
      </c>
      <c r="R293">
        <v>923.70355157153801</v>
      </c>
      <c r="S293">
        <v>192.16338860013599</v>
      </c>
      <c r="T293">
        <v>0</v>
      </c>
      <c r="U293">
        <v>0</v>
      </c>
      <c r="V293">
        <v>42325.679165948597</v>
      </c>
      <c r="W293">
        <v>994.67882108148001</v>
      </c>
    </row>
    <row r="294" spans="1:23" x14ac:dyDescent="0.3">
      <c r="A294" t="s">
        <v>270</v>
      </c>
      <c r="B294" t="s">
        <v>35</v>
      </c>
      <c r="C294" t="s">
        <v>0</v>
      </c>
      <c r="D294" t="s">
        <v>263</v>
      </c>
      <c r="E294" t="s">
        <v>202</v>
      </c>
      <c r="F294">
        <v>344.48901105029898</v>
      </c>
      <c r="G294">
        <v>286.89585840453998</v>
      </c>
      <c r="H294">
        <v>5964.7565950097796</v>
      </c>
      <c r="I294">
        <v>180.26789067787499</v>
      </c>
      <c r="J294">
        <v>336.944525679972</v>
      </c>
      <c r="K294">
        <v>4448.3511695080697</v>
      </c>
      <c r="L294">
        <v>1251.02323169326</v>
      </c>
      <c r="M294">
        <v>315.463100776884</v>
      </c>
      <c r="N294">
        <v>2251.3076109039198</v>
      </c>
      <c r="O294">
        <v>4989.3551593831999</v>
      </c>
      <c r="P294">
        <v>718.33053475094096</v>
      </c>
      <c r="Q294">
        <v>560.10650502256999</v>
      </c>
      <c r="R294">
        <v>863.22038294786</v>
      </c>
      <c r="S294">
        <v>96.179666525633493</v>
      </c>
      <c r="T294">
        <v>0</v>
      </c>
      <c r="U294">
        <v>0</v>
      </c>
      <c r="V294">
        <v>43849.580283131203</v>
      </c>
      <c r="W294">
        <v>960.74354114426501</v>
      </c>
    </row>
    <row r="295" spans="1:23" x14ac:dyDescent="0.3">
      <c r="A295" t="s">
        <v>270</v>
      </c>
      <c r="B295" t="s">
        <v>35</v>
      </c>
      <c r="C295" t="s">
        <v>0</v>
      </c>
      <c r="D295" t="s">
        <v>263</v>
      </c>
      <c r="E295" t="s">
        <v>204</v>
      </c>
      <c r="F295">
        <v>302.59819370838301</v>
      </c>
      <c r="G295">
        <v>250.726057173996</v>
      </c>
      <c r="H295">
        <v>5641.1447397550901</v>
      </c>
      <c r="I295">
        <v>162.73711815772899</v>
      </c>
      <c r="J295">
        <v>298.53876162522403</v>
      </c>
      <c r="K295">
        <v>4204.91521584767</v>
      </c>
      <c r="L295">
        <v>1183.2828507561201</v>
      </c>
      <c r="M295">
        <v>311.16973280649</v>
      </c>
      <c r="N295">
        <v>2185.1993373027599</v>
      </c>
      <c r="O295">
        <v>4871.2037129243099</v>
      </c>
      <c r="P295">
        <v>692.63206247815401</v>
      </c>
      <c r="Q295">
        <v>540.80852037540296</v>
      </c>
      <c r="R295">
        <v>836.41298210447599</v>
      </c>
      <c r="S295">
        <v>96.179666525633493</v>
      </c>
      <c r="T295">
        <v>0</v>
      </c>
      <c r="U295">
        <v>0</v>
      </c>
      <c r="V295">
        <v>43846.310641484502</v>
      </c>
      <c r="W295">
        <v>959.49424935402396</v>
      </c>
    </row>
    <row r="296" spans="1:23" x14ac:dyDescent="0.3">
      <c r="A296" t="s">
        <v>270</v>
      </c>
      <c r="B296" t="s">
        <v>35</v>
      </c>
      <c r="C296" t="s">
        <v>0</v>
      </c>
      <c r="D296" t="s">
        <v>263</v>
      </c>
      <c r="E296" t="s">
        <v>205</v>
      </c>
      <c r="F296">
        <v>312.52027956944499</v>
      </c>
      <c r="G296">
        <v>263.53631324102099</v>
      </c>
      <c r="H296">
        <v>5469.9843182204704</v>
      </c>
      <c r="I296">
        <v>153.93002806375901</v>
      </c>
      <c r="J296">
        <v>278.74264265874598</v>
      </c>
      <c r="K296">
        <v>4108.6297004014104</v>
      </c>
      <c r="L296">
        <v>1159.5237143110401</v>
      </c>
      <c r="M296">
        <v>309.60722029135502</v>
      </c>
      <c r="N296">
        <v>2151.1920966274402</v>
      </c>
      <c r="O296">
        <v>4842.25762537629</v>
      </c>
      <c r="P296">
        <v>679.06087529236299</v>
      </c>
      <c r="Q296">
        <v>530.56003001396903</v>
      </c>
      <c r="R296">
        <v>822.75854277825897</v>
      </c>
      <c r="S296">
        <v>96.179666525633493</v>
      </c>
      <c r="T296">
        <v>0</v>
      </c>
      <c r="U296">
        <v>0</v>
      </c>
      <c r="V296">
        <v>43843.609716790103</v>
      </c>
      <c r="W296">
        <v>1014.25424417103</v>
      </c>
    </row>
    <row r="297" spans="1:23" x14ac:dyDescent="0.3">
      <c r="A297" t="s">
        <v>270</v>
      </c>
      <c r="B297" t="s">
        <v>35</v>
      </c>
      <c r="C297" t="s">
        <v>0</v>
      </c>
      <c r="D297" t="s">
        <v>263</v>
      </c>
      <c r="E297" t="s">
        <v>207</v>
      </c>
      <c r="F297">
        <v>346.21662197634203</v>
      </c>
      <c r="G297">
        <v>292.292019383303</v>
      </c>
      <c r="H297">
        <v>5741.9014889198997</v>
      </c>
      <c r="I297">
        <v>168.78138179161999</v>
      </c>
      <c r="J297">
        <v>314.63648289916398</v>
      </c>
      <c r="K297">
        <v>4328.6809372759299</v>
      </c>
      <c r="L297">
        <v>1224.5872028067699</v>
      </c>
      <c r="M297">
        <v>312.95066752907002</v>
      </c>
      <c r="N297">
        <v>2211.2061998746999</v>
      </c>
      <c r="O297">
        <v>4949.7627059423603</v>
      </c>
      <c r="P297">
        <v>705.78570018659798</v>
      </c>
      <c r="Q297">
        <v>550.80838203603696</v>
      </c>
      <c r="R297">
        <v>850.82262639682006</v>
      </c>
      <c r="S297">
        <v>96.179666525633493</v>
      </c>
      <c r="T297">
        <v>0</v>
      </c>
      <c r="U297">
        <v>0</v>
      </c>
      <c r="V297">
        <v>43778.266532879003</v>
      </c>
      <c r="W297">
        <v>1034.4359825497299</v>
      </c>
    </row>
    <row r="298" spans="1:23" x14ac:dyDescent="0.3">
      <c r="A298" t="s">
        <v>270</v>
      </c>
      <c r="B298" t="s">
        <v>35</v>
      </c>
      <c r="C298" t="s">
        <v>0</v>
      </c>
      <c r="D298" t="s">
        <v>264</v>
      </c>
      <c r="E298" t="s">
        <v>208</v>
      </c>
      <c r="F298">
        <v>361.02283293484402</v>
      </c>
      <c r="G298">
        <v>301.71675047264301</v>
      </c>
      <c r="H298">
        <v>5967.8366545211102</v>
      </c>
      <c r="I298">
        <v>183.64498556741299</v>
      </c>
      <c r="J298">
        <v>367.30155843889003</v>
      </c>
      <c r="K298">
        <v>4547.5931990405797</v>
      </c>
      <c r="L298">
        <v>1277.1032892344899</v>
      </c>
      <c r="M298">
        <v>300.00295740903601</v>
      </c>
      <c r="N298">
        <v>2244.2374501440199</v>
      </c>
      <c r="O298">
        <v>5081.71103749143</v>
      </c>
      <c r="P298">
        <v>593.30197505149602</v>
      </c>
      <c r="Q298">
        <v>460.93696410727199</v>
      </c>
      <c r="R298">
        <v>730.88281239995399</v>
      </c>
      <c r="S298">
        <v>78.249860070927596</v>
      </c>
      <c r="T298">
        <v>0</v>
      </c>
      <c r="U298">
        <v>0</v>
      </c>
      <c r="V298">
        <v>43171.623071818904</v>
      </c>
      <c r="W298">
        <v>971.37416806424596</v>
      </c>
    </row>
    <row r="299" spans="1:23" x14ac:dyDescent="0.3">
      <c r="A299" t="s">
        <v>270</v>
      </c>
      <c r="B299" t="s">
        <v>35</v>
      </c>
      <c r="C299" t="s">
        <v>0</v>
      </c>
      <c r="D299" t="s">
        <v>264</v>
      </c>
      <c r="E299" t="s">
        <v>209</v>
      </c>
      <c r="F299">
        <v>320.28392501664598</v>
      </c>
      <c r="G299">
        <v>267.647515092947</v>
      </c>
      <c r="H299">
        <v>5590.25129299118</v>
      </c>
      <c r="I299">
        <v>163.303444221685</v>
      </c>
      <c r="J299">
        <v>321.61712694302901</v>
      </c>
      <c r="K299">
        <v>4289.2624989166798</v>
      </c>
      <c r="L299">
        <v>1173.2126079253701</v>
      </c>
      <c r="M299">
        <v>294.62724663484499</v>
      </c>
      <c r="N299">
        <v>2174.7680302377698</v>
      </c>
      <c r="O299">
        <v>4974.2362310192502</v>
      </c>
      <c r="P299">
        <v>567.09131892849302</v>
      </c>
      <c r="Q299">
        <v>440.52176235757202</v>
      </c>
      <c r="R299">
        <v>704.94955405252597</v>
      </c>
      <c r="S299">
        <v>78.249860070927596</v>
      </c>
      <c r="T299">
        <v>0</v>
      </c>
      <c r="U299">
        <v>0</v>
      </c>
      <c r="V299">
        <v>43177.033309251303</v>
      </c>
      <c r="W299">
        <v>1118.9350260615099</v>
      </c>
    </row>
    <row r="300" spans="1:23" x14ac:dyDescent="0.3">
      <c r="A300" t="s">
        <v>270</v>
      </c>
      <c r="B300" t="s">
        <v>35</v>
      </c>
      <c r="C300" t="s">
        <v>0</v>
      </c>
      <c r="D300" t="s">
        <v>264</v>
      </c>
      <c r="E300" t="s">
        <v>212</v>
      </c>
      <c r="F300">
        <v>329.72924221764299</v>
      </c>
      <c r="G300">
        <v>279.229755512672</v>
      </c>
      <c r="H300">
        <v>5474.6172996312898</v>
      </c>
      <c r="I300">
        <v>157.02868163531599</v>
      </c>
      <c r="J300">
        <v>304.684586466589</v>
      </c>
      <c r="K300">
        <v>4209.0352479077401</v>
      </c>
      <c r="L300">
        <v>1163.8079982064201</v>
      </c>
      <c r="M300">
        <v>293.65531487058701</v>
      </c>
      <c r="N300">
        <v>2148.2216710776402</v>
      </c>
      <c r="O300">
        <v>4922.1982909778499</v>
      </c>
      <c r="P300">
        <v>556.96682099039799</v>
      </c>
      <c r="Q300">
        <v>433.43489262866399</v>
      </c>
      <c r="R300">
        <v>694.02249181455704</v>
      </c>
      <c r="S300">
        <v>78.249860070927596</v>
      </c>
      <c r="T300">
        <v>0</v>
      </c>
      <c r="U300">
        <v>0</v>
      </c>
      <c r="V300">
        <v>43230.092824469597</v>
      </c>
      <c r="W300">
        <v>1092.0431028371599</v>
      </c>
    </row>
    <row r="301" spans="1:23" x14ac:dyDescent="0.3">
      <c r="A301" t="s">
        <v>270</v>
      </c>
      <c r="B301" t="s">
        <v>35</v>
      </c>
      <c r="C301" t="s">
        <v>0</v>
      </c>
      <c r="D301" t="s">
        <v>264</v>
      </c>
      <c r="E301" t="s">
        <v>214</v>
      </c>
      <c r="F301">
        <v>350.41823053262198</v>
      </c>
      <c r="G301">
        <v>292.34836418990801</v>
      </c>
      <c r="H301">
        <v>5896.3073911548599</v>
      </c>
      <c r="I301">
        <v>179.98310666109401</v>
      </c>
      <c r="J301">
        <v>357.80805096346</v>
      </c>
      <c r="K301">
        <v>4511.1345684235903</v>
      </c>
      <c r="L301">
        <v>1257.44772581811</v>
      </c>
      <c r="M301">
        <v>299.07401706253501</v>
      </c>
      <c r="N301">
        <v>2229.4682171362701</v>
      </c>
      <c r="O301">
        <v>5080.9581980795801</v>
      </c>
      <c r="P301">
        <v>587.416182130435</v>
      </c>
      <c r="Q301">
        <v>455.98462966405702</v>
      </c>
      <c r="R301">
        <v>725.50376165840601</v>
      </c>
      <c r="S301">
        <v>78.249860070927596</v>
      </c>
      <c r="T301">
        <v>0</v>
      </c>
      <c r="U301">
        <v>0</v>
      </c>
      <c r="V301">
        <v>43228.514883667202</v>
      </c>
      <c r="W301">
        <v>1048.8585321001499</v>
      </c>
    </row>
    <row r="302" spans="1:23" x14ac:dyDescent="0.3">
      <c r="A302" t="s">
        <v>270</v>
      </c>
      <c r="B302" t="s">
        <v>35</v>
      </c>
      <c r="C302" t="s">
        <v>0</v>
      </c>
      <c r="D302" t="s">
        <v>265</v>
      </c>
      <c r="E302" t="s">
        <v>215</v>
      </c>
      <c r="F302">
        <v>316.066227157546</v>
      </c>
      <c r="G302">
        <v>256.83507754620399</v>
      </c>
      <c r="H302">
        <v>5850.1390644162502</v>
      </c>
      <c r="I302">
        <v>183.51093907585201</v>
      </c>
      <c r="J302">
        <v>366.32377791016398</v>
      </c>
      <c r="K302">
        <v>4505.8223340926497</v>
      </c>
      <c r="L302">
        <v>1246.8318894159099</v>
      </c>
      <c r="M302">
        <v>299.573225326672</v>
      </c>
      <c r="N302">
        <v>2234.53938662469</v>
      </c>
      <c r="O302">
        <v>5057.2829615404298</v>
      </c>
      <c r="P302">
        <v>593.46249826135295</v>
      </c>
      <c r="Q302">
        <v>461.71747538741499</v>
      </c>
      <c r="R302">
        <v>733.25591062553997</v>
      </c>
      <c r="S302">
        <v>78.249860070927596</v>
      </c>
      <c r="T302">
        <v>0</v>
      </c>
      <c r="U302">
        <v>0</v>
      </c>
      <c r="V302">
        <v>41789.7008343364</v>
      </c>
      <c r="W302">
        <v>909.24315455646001</v>
      </c>
    </row>
    <row r="303" spans="1:23" x14ac:dyDescent="0.3">
      <c r="A303" t="s">
        <v>270</v>
      </c>
      <c r="B303" t="s">
        <v>35</v>
      </c>
      <c r="C303" t="s">
        <v>0</v>
      </c>
      <c r="D303" t="s">
        <v>265</v>
      </c>
      <c r="E303" t="s">
        <v>216</v>
      </c>
      <c r="F303">
        <v>292.91300066847998</v>
      </c>
      <c r="G303">
        <v>239.50206258348501</v>
      </c>
      <c r="H303">
        <v>5778.5789632557298</v>
      </c>
      <c r="I303">
        <v>165.696448579839</v>
      </c>
      <c r="J303">
        <v>326.43380584376803</v>
      </c>
      <c r="K303">
        <v>4267.8491502834304</v>
      </c>
      <c r="L303">
        <v>1180.40580357623</v>
      </c>
      <c r="M303">
        <v>295.32745906399998</v>
      </c>
      <c r="N303">
        <v>2169.19975772096</v>
      </c>
      <c r="O303">
        <v>4925.4377724154101</v>
      </c>
      <c r="P303">
        <v>566.827173567199</v>
      </c>
      <c r="Q303">
        <v>441.69506686412302</v>
      </c>
      <c r="R303">
        <v>697.34618505865501</v>
      </c>
      <c r="S303">
        <v>78.249860070927596</v>
      </c>
      <c r="T303">
        <v>0</v>
      </c>
      <c r="U303">
        <v>0</v>
      </c>
      <c r="V303">
        <v>44561.664837907301</v>
      </c>
      <c r="W303">
        <v>906.71286561924205</v>
      </c>
    </row>
    <row r="304" spans="1:23" x14ac:dyDescent="0.3">
      <c r="A304" t="s">
        <v>270</v>
      </c>
      <c r="B304" t="s">
        <v>35</v>
      </c>
      <c r="C304" t="s">
        <v>0</v>
      </c>
      <c r="D304" t="s">
        <v>265</v>
      </c>
      <c r="E304" t="s">
        <v>217</v>
      </c>
      <c r="F304">
        <v>295.00909824996899</v>
      </c>
      <c r="G304">
        <v>245.25317064778901</v>
      </c>
      <c r="H304">
        <v>5470.8988035191296</v>
      </c>
      <c r="I304">
        <v>154.805272088386</v>
      </c>
      <c r="J304">
        <v>299.22603805441997</v>
      </c>
      <c r="K304">
        <v>4134.5820947020502</v>
      </c>
      <c r="L304">
        <v>1159.0760937185901</v>
      </c>
      <c r="M304">
        <v>292.97759329993897</v>
      </c>
      <c r="N304">
        <v>2120.7235742324601</v>
      </c>
      <c r="O304">
        <v>4844.0518187275802</v>
      </c>
      <c r="P304">
        <v>553.47235148460095</v>
      </c>
      <c r="Q304">
        <v>432.25511406643898</v>
      </c>
      <c r="R304">
        <v>681.03170912065298</v>
      </c>
      <c r="S304">
        <v>78.249860070927596</v>
      </c>
      <c r="T304">
        <v>0</v>
      </c>
      <c r="U304">
        <v>0</v>
      </c>
      <c r="V304">
        <v>43483.249705314498</v>
      </c>
      <c r="W304">
        <v>909.82869062914904</v>
      </c>
    </row>
    <row r="305" spans="1:23" x14ac:dyDescent="0.3">
      <c r="A305" t="s">
        <v>270</v>
      </c>
      <c r="B305" t="s">
        <v>35</v>
      </c>
      <c r="C305" t="s">
        <v>0</v>
      </c>
      <c r="D305" t="s">
        <v>265</v>
      </c>
      <c r="E305" t="s">
        <v>226</v>
      </c>
      <c r="F305">
        <v>413.06345868310399</v>
      </c>
      <c r="G305">
        <v>356.79743017281902</v>
      </c>
      <c r="H305">
        <v>5465.0194968583801</v>
      </c>
      <c r="I305">
        <v>174.56325971243399</v>
      </c>
      <c r="J305">
        <v>345.611976486792</v>
      </c>
      <c r="K305">
        <v>4499.55702198572</v>
      </c>
      <c r="L305">
        <v>1322.3089750256299</v>
      </c>
      <c r="M305">
        <v>298.569049013202</v>
      </c>
      <c r="N305">
        <v>2195.8007003108701</v>
      </c>
      <c r="O305">
        <v>5020.2181923029902</v>
      </c>
      <c r="P305">
        <v>591.32355610326499</v>
      </c>
      <c r="Q305">
        <v>460.99635083168801</v>
      </c>
      <c r="R305">
        <v>725.40703485185895</v>
      </c>
      <c r="S305">
        <v>78.249860070927596</v>
      </c>
      <c r="T305">
        <v>0</v>
      </c>
      <c r="U305">
        <v>0</v>
      </c>
      <c r="V305">
        <v>39649.5524130954</v>
      </c>
      <c r="W305">
        <v>931.40448558865501</v>
      </c>
    </row>
    <row r="306" spans="1:23" x14ac:dyDescent="0.3">
      <c r="A306" t="s">
        <v>270</v>
      </c>
      <c r="B306" t="s">
        <v>35</v>
      </c>
      <c r="C306" t="s">
        <v>0</v>
      </c>
      <c r="D306" t="s">
        <v>266</v>
      </c>
      <c r="E306" t="s">
        <v>227</v>
      </c>
      <c r="F306">
        <v>323.31544131616499</v>
      </c>
      <c r="G306">
        <v>268.91484525326302</v>
      </c>
      <c r="H306">
        <v>5448.0021545828304</v>
      </c>
      <c r="I306">
        <v>170.491673361164</v>
      </c>
      <c r="J306">
        <v>317.95265077277298</v>
      </c>
      <c r="K306">
        <v>4000.2985180912601</v>
      </c>
      <c r="L306">
        <v>962.25978591975797</v>
      </c>
      <c r="M306">
        <v>275.67536560074399</v>
      </c>
      <c r="N306">
        <v>2080.2097370276201</v>
      </c>
      <c r="O306">
        <v>4553.78415907004</v>
      </c>
      <c r="P306">
        <v>557.58579154566996</v>
      </c>
      <c r="Q306">
        <v>433.25102018027798</v>
      </c>
      <c r="R306">
        <v>687.22834280656195</v>
      </c>
      <c r="S306">
        <v>72.370317840043299</v>
      </c>
      <c r="T306">
        <v>0</v>
      </c>
      <c r="U306">
        <v>0</v>
      </c>
      <c r="V306">
        <v>38671.906047906399</v>
      </c>
      <c r="W306">
        <v>891.08639228028903</v>
      </c>
    </row>
    <row r="307" spans="1:23" x14ac:dyDescent="0.3">
      <c r="A307" t="s">
        <v>271</v>
      </c>
      <c r="B307" t="s">
        <v>36</v>
      </c>
      <c r="C307" t="s">
        <v>0</v>
      </c>
      <c r="D307" t="s">
        <v>251</v>
      </c>
      <c r="E307" t="s">
        <v>51</v>
      </c>
      <c r="F307">
        <v>1113.65096504041</v>
      </c>
      <c r="G307">
        <v>1048.9002349495299</v>
      </c>
      <c r="H307">
        <v>36.803747351218597</v>
      </c>
      <c r="I307">
        <v>229.30570965241199</v>
      </c>
      <c r="J307">
        <v>138.87799175142999</v>
      </c>
      <c r="K307">
        <v>826.57600421949496</v>
      </c>
      <c r="L307">
        <v>597.70641134677305</v>
      </c>
      <c r="M307">
        <v>33.196965128521299</v>
      </c>
      <c r="N307">
        <v>2596.7878609265199</v>
      </c>
      <c r="O307">
        <v>270.41115553148501</v>
      </c>
      <c r="P307">
        <v>126.721569795207</v>
      </c>
      <c r="Q307">
        <v>111.968823803744</v>
      </c>
      <c r="R307">
        <v>153.734049558989</v>
      </c>
      <c r="S307">
        <v>308.29930223506</v>
      </c>
      <c r="T307">
        <v>0</v>
      </c>
      <c r="U307">
        <v>0</v>
      </c>
      <c r="V307">
        <v>0.97873537494639296</v>
      </c>
      <c r="W307">
        <v>240.31887938406101</v>
      </c>
    </row>
    <row r="308" spans="1:23" x14ac:dyDescent="0.3">
      <c r="A308" t="s">
        <v>271</v>
      </c>
      <c r="B308" t="s">
        <v>36</v>
      </c>
      <c r="C308" t="s">
        <v>0</v>
      </c>
      <c r="D308" t="s">
        <v>251</v>
      </c>
      <c r="E308" t="s">
        <v>52</v>
      </c>
      <c r="F308">
        <v>1124.1045695038799</v>
      </c>
      <c r="G308">
        <v>1059.54913484893</v>
      </c>
      <c r="H308">
        <v>31.135995175224298</v>
      </c>
      <c r="I308">
        <v>228.85435185152599</v>
      </c>
      <c r="J308">
        <v>136.17493394116599</v>
      </c>
      <c r="K308">
        <v>853.23578231845204</v>
      </c>
      <c r="L308">
        <v>629.72625676803602</v>
      </c>
      <c r="M308">
        <v>34.709012271817699</v>
      </c>
      <c r="N308">
        <v>2590.4876943531099</v>
      </c>
      <c r="O308">
        <v>266.011431972222</v>
      </c>
      <c r="P308">
        <v>135.47775359128099</v>
      </c>
      <c r="Q308">
        <v>120.344190339326</v>
      </c>
      <c r="R308">
        <v>164.054518189649</v>
      </c>
      <c r="S308">
        <v>308.29930223506</v>
      </c>
      <c r="T308">
        <v>0</v>
      </c>
      <c r="U308">
        <v>0</v>
      </c>
      <c r="V308">
        <v>3.2980591840275899</v>
      </c>
      <c r="W308">
        <v>252.47723788833</v>
      </c>
    </row>
    <row r="309" spans="1:23" x14ac:dyDescent="0.3">
      <c r="A309" t="s">
        <v>271</v>
      </c>
      <c r="B309" t="s">
        <v>36</v>
      </c>
      <c r="C309" t="s">
        <v>0</v>
      </c>
      <c r="D309" t="s">
        <v>251</v>
      </c>
      <c r="E309" t="s">
        <v>53</v>
      </c>
      <c r="F309">
        <v>1108.43651670593</v>
      </c>
      <c r="G309">
        <v>1043.9598037517601</v>
      </c>
      <c r="H309">
        <v>27.298601691589699</v>
      </c>
      <c r="I309">
        <v>228.59326294009799</v>
      </c>
      <c r="J309">
        <v>135.83446468218699</v>
      </c>
      <c r="K309">
        <v>841.43442141988601</v>
      </c>
      <c r="L309">
        <v>627.55199805201005</v>
      </c>
      <c r="M309">
        <v>34.622827699652703</v>
      </c>
      <c r="N309">
        <v>2589.4035307255799</v>
      </c>
      <c r="O309">
        <v>264.68980632902299</v>
      </c>
      <c r="P309">
        <v>135.64605005711701</v>
      </c>
      <c r="Q309">
        <v>120.846658870963</v>
      </c>
      <c r="R309">
        <v>164.07779824448801</v>
      </c>
      <c r="S309">
        <v>308.29930223506</v>
      </c>
      <c r="T309">
        <v>0</v>
      </c>
      <c r="U309">
        <v>0</v>
      </c>
      <c r="V309">
        <v>3.3950930539558399</v>
      </c>
      <c r="W309">
        <v>249.739557124779</v>
      </c>
    </row>
    <row r="310" spans="1:23" x14ac:dyDescent="0.3">
      <c r="A310" t="s">
        <v>271</v>
      </c>
      <c r="B310" t="s">
        <v>36</v>
      </c>
      <c r="C310" t="s">
        <v>0</v>
      </c>
      <c r="D310" t="s">
        <v>251</v>
      </c>
      <c r="E310" t="s">
        <v>54</v>
      </c>
      <c r="F310">
        <v>1346.4447485852399</v>
      </c>
      <c r="G310">
        <v>1281.5491627736801</v>
      </c>
      <c r="H310">
        <v>37.099655426617701</v>
      </c>
      <c r="I310">
        <v>229.50951450284401</v>
      </c>
      <c r="J310">
        <v>142.12254301295701</v>
      </c>
      <c r="K310">
        <v>979.27146352286195</v>
      </c>
      <c r="L310">
        <v>609.48907215817098</v>
      </c>
      <c r="M310">
        <v>40.269521580253802</v>
      </c>
      <c r="N310">
        <v>2598.6741045813401</v>
      </c>
      <c r="O310">
        <v>339.917240458881</v>
      </c>
      <c r="P310">
        <v>131.95747439264099</v>
      </c>
      <c r="Q310">
        <v>116.899012593108</v>
      </c>
      <c r="R310">
        <v>160.014097212877</v>
      </c>
      <c r="S310">
        <v>308.29930223506</v>
      </c>
      <c r="T310">
        <v>0</v>
      </c>
      <c r="U310">
        <v>0</v>
      </c>
      <c r="V310">
        <v>3.5287753688558001</v>
      </c>
      <c r="W310">
        <v>248.226753811924</v>
      </c>
    </row>
    <row r="311" spans="1:23" x14ac:dyDescent="0.3">
      <c r="A311" t="s">
        <v>271</v>
      </c>
      <c r="B311" t="s">
        <v>36</v>
      </c>
      <c r="C311" t="s">
        <v>0</v>
      </c>
      <c r="D311" t="s">
        <v>252</v>
      </c>
      <c r="E311" t="s">
        <v>55</v>
      </c>
      <c r="F311">
        <v>1180.21287784062</v>
      </c>
      <c r="G311">
        <v>1108.0508712621199</v>
      </c>
      <c r="H311">
        <v>28.9681627230309</v>
      </c>
      <c r="I311">
        <v>257.95107440082501</v>
      </c>
      <c r="J311">
        <v>132.09792703402101</v>
      </c>
      <c r="K311">
        <v>832.93651250397795</v>
      </c>
      <c r="L311">
        <v>622.51317496606805</v>
      </c>
      <c r="M311">
        <v>34.552220370354902</v>
      </c>
      <c r="N311">
        <v>2646.41875247711</v>
      </c>
      <c r="O311">
        <v>308.24510015166902</v>
      </c>
      <c r="P311">
        <v>107.14257495771901</v>
      </c>
      <c r="Q311">
        <v>92.963587006608094</v>
      </c>
      <c r="R311">
        <v>130.58613257376601</v>
      </c>
      <c r="S311">
        <v>306.01445042937598</v>
      </c>
      <c r="T311">
        <v>0</v>
      </c>
      <c r="U311">
        <v>0</v>
      </c>
      <c r="V311">
        <v>3.2063528960771901</v>
      </c>
      <c r="W311">
        <v>246.543897093944</v>
      </c>
    </row>
    <row r="312" spans="1:23" x14ac:dyDescent="0.3">
      <c r="A312" t="s">
        <v>271</v>
      </c>
      <c r="B312" t="s">
        <v>36</v>
      </c>
      <c r="C312" t="s">
        <v>0</v>
      </c>
      <c r="D312" t="s">
        <v>252</v>
      </c>
      <c r="E312" t="s">
        <v>56</v>
      </c>
      <c r="F312">
        <v>1166.98726034367</v>
      </c>
      <c r="G312">
        <v>1094.7934489531999</v>
      </c>
      <c r="H312">
        <v>33.028616397138002</v>
      </c>
      <c r="I312">
        <v>257.99970141350201</v>
      </c>
      <c r="J312">
        <v>132.77359323461101</v>
      </c>
      <c r="K312">
        <v>837.54552282672296</v>
      </c>
      <c r="L312">
        <v>574.45576392205305</v>
      </c>
      <c r="M312">
        <v>35.604237449923801</v>
      </c>
      <c r="N312">
        <v>2645.94023726561</v>
      </c>
      <c r="O312">
        <v>323.99078994639802</v>
      </c>
      <c r="P312">
        <v>103.85477030409101</v>
      </c>
      <c r="Q312">
        <v>90.127407674910103</v>
      </c>
      <c r="R312">
        <v>127.123890400625</v>
      </c>
      <c r="S312">
        <v>306.01445042937598</v>
      </c>
      <c r="T312">
        <v>0</v>
      </c>
      <c r="U312">
        <v>0</v>
      </c>
      <c r="V312">
        <v>3.8464227600255598</v>
      </c>
      <c r="W312">
        <v>256.49688893464099</v>
      </c>
    </row>
    <row r="313" spans="1:23" x14ac:dyDescent="0.3">
      <c r="A313" t="s">
        <v>271</v>
      </c>
      <c r="B313" t="s">
        <v>36</v>
      </c>
      <c r="C313" t="s">
        <v>0</v>
      </c>
      <c r="D313" t="s">
        <v>252</v>
      </c>
      <c r="E313" t="s">
        <v>57</v>
      </c>
      <c r="F313">
        <v>1000.33082998246</v>
      </c>
      <c r="G313">
        <v>928.33514195449095</v>
      </c>
      <c r="H313">
        <v>30.6792182618805</v>
      </c>
      <c r="I313">
        <v>257.58296476397499</v>
      </c>
      <c r="J313">
        <v>129.64187357817701</v>
      </c>
      <c r="K313">
        <v>709.71043590603404</v>
      </c>
      <c r="L313">
        <v>576.59981271992797</v>
      </c>
      <c r="M313">
        <v>29.7025245437286</v>
      </c>
      <c r="N313">
        <v>2639.7805556568901</v>
      </c>
      <c r="O313">
        <v>282.91892688808298</v>
      </c>
      <c r="P313">
        <v>102.696483929312</v>
      </c>
      <c r="Q313">
        <v>89.313635049513195</v>
      </c>
      <c r="R313">
        <v>125.704943598734</v>
      </c>
      <c r="S313">
        <v>306.01445042937598</v>
      </c>
      <c r="T313">
        <v>0</v>
      </c>
      <c r="U313">
        <v>0</v>
      </c>
      <c r="V313">
        <v>3.5922856367617499</v>
      </c>
      <c r="W313">
        <v>257.23514407262797</v>
      </c>
    </row>
    <row r="314" spans="1:23" x14ac:dyDescent="0.3">
      <c r="A314" t="s">
        <v>271</v>
      </c>
      <c r="B314" t="s">
        <v>36</v>
      </c>
      <c r="C314" t="s">
        <v>0</v>
      </c>
      <c r="D314" t="s">
        <v>252</v>
      </c>
      <c r="E314" t="s">
        <v>58</v>
      </c>
      <c r="F314">
        <v>1162.91406304</v>
      </c>
      <c r="G314">
        <v>1090.50602492655</v>
      </c>
      <c r="H314">
        <v>39.182168234052</v>
      </c>
      <c r="I314">
        <v>258.72785337584702</v>
      </c>
      <c r="J314">
        <v>133.53310941173399</v>
      </c>
      <c r="K314">
        <v>831.92839756867397</v>
      </c>
      <c r="L314">
        <v>680.972398946319</v>
      </c>
      <c r="M314">
        <v>34.7640001396515</v>
      </c>
      <c r="N314">
        <v>2647.47828624163</v>
      </c>
      <c r="O314">
        <v>313.56064604483799</v>
      </c>
      <c r="P314">
        <v>123.39312808507199</v>
      </c>
      <c r="Q314">
        <v>108.762120249859</v>
      </c>
      <c r="R314">
        <v>149.38904318545201</v>
      </c>
      <c r="S314">
        <v>306.01445042937598</v>
      </c>
      <c r="T314">
        <v>0</v>
      </c>
      <c r="U314">
        <v>0</v>
      </c>
      <c r="V314">
        <v>3.56201599347798</v>
      </c>
      <c r="W314">
        <v>255.015286119591</v>
      </c>
    </row>
    <row r="315" spans="1:23" x14ac:dyDescent="0.3">
      <c r="A315" t="s">
        <v>271</v>
      </c>
      <c r="B315" t="s">
        <v>36</v>
      </c>
      <c r="C315" t="s">
        <v>0</v>
      </c>
      <c r="D315" t="s">
        <v>253</v>
      </c>
      <c r="E315" t="s">
        <v>59</v>
      </c>
      <c r="F315">
        <v>1291.99852104857</v>
      </c>
      <c r="G315">
        <v>1218.0931441518101</v>
      </c>
      <c r="H315">
        <v>32.3275901351508</v>
      </c>
      <c r="I315">
        <v>263.87794973091002</v>
      </c>
      <c r="J315">
        <v>139.033717753811</v>
      </c>
      <c r="K315">
        <v>897.25888847684996</v>
      </c>
      <c r="L315">
        <v>727.46367115205703</v>
      </c>
      <c r="M315">
        <v>39.454636945216997</v>
      </c>
      <c r="N315">
        <v>2654.1752410328099</v>
      </c>
      <c r="O315">
        <v>277.85840274831099</v>
      </c>
      <c r="P315">
        <v>144.40222299435999</v>
      </c>
      <c r="Q315">
        <v>127.118234001057</v>
      </c>
      <c r="R315">
        <v>170.85041932785899</v>
      </c>
      <c r="S315">
        <v>271.79083279275699</v>
      </c>
      <c r="T315">
        <v>0</v>
      </c>
      <c r="U315">
        <v>0</v>
      </c>
      <c r="V315">
        <v>3.40544156627656</v>
      </c>
      <c r="W315">
        <v>247.10001662343899</v>
      </c>
    </row>
    <row r="316" spans="1:23" x14ac:dyDescent="0.3">
      <c r="A316" t="s">
        <v>271</v>
      </c>
      <c r="B316" t="s">
        <v>36</v>
      </c>
      <c r="C316" t="s">
        <v>0</v>
      </c>
      <c r="D316" t="s">
        <v>253</v>
      </c>
      <c r="E316" t="s">
        <v>60</v>
      </c>
      <c r="F316">
        <v>1144.2605442003801</v>
      </c>
      <c r="G316">
        <v>1070.38864524515</v>
      </c>
      <c r="H316">
        <v>34.809665053833903</v>
      </c>
      <c r="I316">
        <v>263.71563732931003</v>
      </c>
      <c r="J316">
        <v>139.374247928383</v>
      </c>
      <c r="K316">
        <v>868.00738716681599</v>
      </c>
      <c r="L316">
        <v>658.85078275256296</v>
      </c>
      <c r="M316">
        <v>39.176901112774601</v>
      </c>
      <c r="N316">
        <v>2654.4064350246999</v>
      </c>
      <c r="O316">
        <v>282.05161443803502</v>
      </c>
      <c r="P316">
        <v>142.272509776958</v>
      </c>
      <c r="Q316">
        <v>125.65584679042099</v>
      </c>
      <c r="R316">
        <v>168.82510547016901</v>
      </c>
      <c r="S316">
        <v>271.79083279275699</v>
      </c>
      <c r="T316">
        <v>0</v>
      </c>
      <c r="U316">
        <v>0</v>
      </c>
      <c r="V316">
        <v>3.6622779724909802</v>
      </c>
      <c r="W316">
        <v>254.79593323705299</v>
      </c>
    </row>
    <row r="317" spans="1:23" x14ac:dyDescent="0.3">
      <c r="A317" t="s">
        <v>271</v>
      </c>
      <c r="B317" t="s">
        <v>36</v>
      </c>
      <c r="C317" t="s">
        <v>0</v>
      </c>
      <c r="D317" t="s">
        <v>253</v>
      </c>
      <c r="E317" t="s">
        <v>61</v>
      </c>
      <c r="F317">
        <v>1080.3285107019201</v>
      </c>
      <c r="G317">
        <v>1006.52635136223</v>
      </c>
      <c r="H317">
        <v>32.548013829363803</v>
      </c>
      <c r="I317">
        <v>263.50426417264998</v>
      </c>
      <c r="J317">
        <v>138.88404332010001</v>
      </c>
      <c r="K317">
        <v>843.21577805077095</v>
      </c>
      <c r="L317">
        <v>651.03273564669701</v>
      </c>
      <c r="M317">
        <v>38.1369689995378</v>
      </c>
      <c r="N317">
        <v>2653.6247498427201</v>
      </c>
      <c r="O317">
        <v>277.45192315935401</v>
      </c>
      <c r="P317">
        <v>138.51141817925901</v>
      </c>
      <c r="Q317">
        <v>121.808989544814</v>
      </c>
      <c r="R317">
        <v>164.640518225146</v>
      </c>
      <c r="S317">
        <v>271.79083279275699</v>
      </c>
      <c r="T317">
        <v>0</v>
      </c>
      <c r="U317">
        <v>0</v>
      </c>
      <c r="V317">
        <v>3.7810296299371999</v>
      </c>
      <c r="W317">
        <v>256.43179761299098</v>
      </c>
    </row>
    <row r="318" spans="1:23" x14ac:dyDescent="0.3">
      <c r="A318" t="s">
        <v>271</v>
      </c>
      <c r="B318" t="s">
        <v>36</v>
      </c>
      <c r="C318" t="s">
        <v>0</v>
      </c>
      <c r="D318" t="s">
        <v>253</v>
      </c>
      <c r="E318" t="s">
        <v>62</v>
      </c>
      <c r="F318">
        <v>1206.2852106121099</v>
      </c>
      <c r="G318">
        <v>1132.28919939056</v>
      </c>
      <c r="H318">
        <v>37.613544052872001</v>
      </c>
      <c r="I318">
        <v>264.06102170737199</v>
      </c>
      <c r="J318">
        <v>140.53801243327001</v>
      </c>
      <c r="K318">
        <v>861.880747656935</v>
      </c>
      <c r="L318">
        <v>659.12101938181797</v>
      </c>
      <c r="M318">
        <v>38.507798679267403</v>
      </c>
      <c r="N318">
        <v>2657.2319210594001</v>
      </c>
      <c r="O318">
        <v>281.83136636295001</v>
      </c>
      <c r="P318">
        <v>138.58384980120101</v>
      </c>
      <c r="Q318">
        <v>119.95897296141</v>
      </c>
      <c r="R318">
        <v>165.198736041497</v>
      </c>
      <c r="S318">
        <v>271.79083279275699</v>
      </c>
      <c r="T318">
        <v>0</v>
      </c>
      <c r="U318">
        <v>0</v>
      </c>
      <c r="V318">
        <v>4.0666612876834503</v>
      </c>
      <c r="W318">
        <v>258.83376637959299</v>
      </c>
    </row>
    <row r="319" spans="1:23" x14ac:dyDescent="0.3">
      <c r="A319" t="s">
        <v>271</v>
      </c>
      <c r="B319" t="s">
        <v>36</v>
      </c>
      <c r="C319" t="s">
        <v>0</v>
      </c>
      <c r="D319" t="s">
        <v>254</v>
      </c>
      <c r="E319" t="s">
        <v>63</v>
      </c>
      <c r="F319">
        <v>1162.5880524706199</v>
      </c>
      <c r="G319">
        <v>1146.79753279021</v>
      </c>
      <c r="H319">
        <v>35.259672836350497</v>
      </c>
      <c r="I319">
        <v>45.805015196814601</v>
      </c>
      <c r="J319">
        <v>128.691777280575</v>
      </c>
      <c r="K319">
        <v>813.16008241728002</v>
      </c>
      <c r="L319">
        <v>717.369692169107</v>
      </c>
      <c r="M319">
        <v>34.770003805634403</v>
      </c>
      <c r="N319">
        <v>2670.0366720602401</v>
      </c>
      <c r="O319">
        <v>266.48608974029497</v>
      </c>
      <c r="P319">
        <v>132.294794539956</v>
      </c>
      <c r="Q319">
        <v>109.40569095513</v>
      </c>
      <c r="R319">
        <v>159.82921329765401</v>
      </c>
      <c r="S319">
        <v>226.12833422786801</v>
      </c>
      <c r="T319">
        <v>0</v>
      </c>
      <c r="U319">
        <v>0</v>
      </c>
      <c r="V319">
        <v>4.0145411975994598</v>
      </c>
      <c r="W319">
        <v>214.72494345823</v>
      </c>
    </row>
    <row r="320" spans="1:23" x14ac:dyDescent="0.3">
      <c r="A320" t="s">
        <v>271</v>
      </c>
      <c r="B320" t="s">
        <v>36</v>
      </c>
      <c r="C320" t="s">
        <v>0</v>
      </c>
      <c r="D320" t="s">
        <v>254</v>
      </c>
      <c r="E320" t="s">
        <v>64</v>
      </c>
      <c r="F320">
        <v>1047.8051567645</v>
      </c>
      <c r="G320">
        <v>1032.28817181665</v>
      </c>
      <c r="H320">
        <v>28.535348682926401</v>
      </c>
      <c r="I320">
        <v>44.960608857861502</v>
      </c>
      <c r="J320">
        <v>126.914382540243</v>
      </c>
      <c r="K320">
        <v>793.17865438311901</v>
      </c>
      <c r="L320">
        <v>668.78481685403995</v>
      </c>
      <c r="M320">
        <v>34.045016953101701</v>
      </c>
      <c r="N320">
        <v>2664.6761759065798</v>
      </c>
      <c r="O320">
        <v>263.13579159785797</v>
      </c>
      <c r="P320">
        <v>125.37191841478</v>
      </c>
      <c r="Q320">
        <v>103.27924757842599</v>
      </c>
      <c r="R320">
        <v>152.04945002090099</v>
      </c>
      <c r="S320">
        <v>226.12833422786801</v>
      </c>
      <c r="T320">
        <v>0</v>
      </c>
      <c r="U320">
        <v>0</v>
      </c>
      <c r="V320">
        <v>4.5096138347561201</v>
      </c>
      <c r="W320">
        <v>222.61710578913099</v>
      </c>
    </row>
    <row r="321" spans="1:23" x14ac:dyDescent="0.3">
      <c r="A321" t="s">
        <v>271</v>
      </c>
      <c r="B321" t="s">
        <v>36</v>
      </c>
      <c r="C321" t="s">
        <v>0</v>
      </c>
      <c r="D321" t="s">
        <v>254</v>
      </c>
      <c r="E321" t="s">
        <v>65</v>
      </c>
      <c r="F321">
        <v>1041.8606963349</v>
      </c>
      <c r="G321">
        <v>1026.3897789991299</v>
      </c>
      <c r="H321">
        <v>28.166207988981199</v>
      </c>
      <c r="I321">
        <v>44.814455276228898</v>
      </c>
      <c r="J321">
        <v>126.652349934833</v>
      </c>
      <c r="K321">
        <v>790.05388762431198</v>
      </c>
      <c r="L321">
        <v>662.68093992777005</v>
      </c>
      <c r="M321">
        <v>33.870366250393403</v>
      </c>
      <c r="N321">
        <v>2663.2415463638599</v>
      </c>
      <c r="O321">
        <v>262.14408667594398</v>
      </c>
      <c r="P321">
        <v>125.488896143256</v>
      </c>
      <c r="Q321">
        <v>103.460124737705</v>
      </c>
      <c r="R321">
        <v>152.11749283519001</v>
      </c>
      <c r="S321">
        <v>226.12833422786801</v>
      </c>
      <c r="T321">
        <v>0</v>
      </c>
      <c r="U321">
        <v>0</v>
      </c>
      <c r="V321">
        <v>4.8111122624729701</v>
      </c>
      <c r="W321">
        <v>222.79155503115999</v>
      </c>
    </row>
    <row r="322" spans="1:23" x14ac:dyDescent="0.3">
      <c r="A322" t="s">
        <v>271</v>
      </c>
      <c r="B322" t="s">
        <v>36</v>
      </c>
      <c r="C322" t="s">
        <v>0</v>
      </c>
      <c r="D322" t="s">
        <v>254</v>
      </c>
      <c r="E322" t="s">
        <v>66</v>
      </c>
      <c r="F322">
        <v>1044.7137293655201</v>
      </c>
      <c r="G322">
        <v>1029.1182984207301</v>
      </c>
      <c r="H322">
        <v>34.933735316067697</v>
      </c>
      <c r="I322">
        <v>45.169381641305499</v>
      </c>
      <c r="J322">
        <v>127.74014001606901</v>
      </c>
      <c r="K322">
        <v>770.098776681402</v>
      </c>
      <c r="L322">
        <v>672.45498894770606</v>
      </c>
      <c r="M322">
        <v>32.954380354540397</v>
      </c>
      <c r="N322">
        <v>2664.5121536892998</v>
      </c>
      <c r="O322">
        <v>256.980645459448</v>
      </c>
      <c r="P322">
        <v>129.271807221682</v>
      </c>
      <c r="Q322">
        <v>106.73320865616201</v>
      </c>
      <c r="R322">
        <v>156.62037689740399</v>
      </c>
      <c r="S322">
        <v>226.12833422786801</v>
      </c>
      <c r="T322">
        <v>0</v>
      </c>
      <c r="U322">
        <v>0</v>
      </c>
      <c r="V322">
        <v>4.8203831935303496</v>
      </c>
      <c r="W322">
        <v>220.976700238847</v>
      </c>
    </row>
    <row r="323" spans="1:23" x14ac:dyDescent="0.3">
      <c r="A323" t="s">
        <v>271</v>
      </c>
      <c r="B323" t="s">
        <v>36</v>
      </c>
      <c r="C323" t="s">
        <v>0</v>
      </c>
      <c r="D323" t="s">
        <v>255</v>
      </c>
      <c r="E323" t="s">
        <v>67</v>
      </c>
      <c r="F323">
        <v>1154.7033799477099</v>
      </c>
      <c r="G323">
        <v>1133.5460241481601</v>
      </c>
      <c r="H323">
        <v>27.309143237521798</v>
      </c>
      <c r="I323">
        <v>65.918016066115996</v>
      </c>
      <c r="J323">
        <v>131.327787698294</v>
      </c>
      <c r="K323">
        <v>834.94132423971098</v>
      </c>
      <c r="L323">
        <v>595.679091850639</v>
      </c>
      <c r="M323">
        <v>36.989006310065001</v>
      </c>
      <c r="N323">
        <v>2573.6061151176</v>
      </c>
      <c r="O323">
        <v>270.47380226424201</v>
      </c>
      <c r="P323">
        <v>169.04471224353901</v>
      </c>
      <c r="Q323">
        <v>148.06956692563099</v>
      </c>
      <c r="R323">
        <v>200.054956623659</v>
      </c>
      <c r="S323">
        <v>179.301995752452</v>
      </c>
      <c r="T323">
        <v>0</v>
      </c>
      <c r="U323">
        <v>0</v>
      </c>
      <c r="V323">
        <v>4.0361526074975096</v>
      </c>
      <c r="W323">
        <v>213.30052100713701</v>
      </c>
    </row>
    <row r="324" spans="1:23" x14ac:dyDescent="0.3">
      <c r="A324" t="s">
        <v>271</v>
      </c>
      <c r="B324" t="s">
        <v>36</v>
      </c>
      <c r="C324" t="s">
        <v>0</v>
      </c>
      <c r="D324" t="s">
        <v>255</v>
      </c>
      <c r="E324" t="s">
        <v>68</v>
      </c>
      <c r="F324">
        <v>1104.10567560308</v>
      </c>
      <c r="G324">
        <v>1083.0229947198</v>
      </c>
      <c r="H324">
        <v>30.104648270880698</v>
      </c>
      <c r="I324">
        <v>65.741726618013303</v>
      </c>
      <c r="J324">
        <v>130.32928010815499</v>
      </c>
      <c r="K324">
        <v>797.76340454353601</v>
      </c>
      <c r="L324">
        <v>562.69539666907497</v>
      </c>
      <c r="M324">
        <v>35.297179704335697</v>
      </c>
      <c r="N324">
        <v>2570.8021851107601</v>
      </c>
      <c r="O324">
        <v>260.505601225531</v>
      </c>
      <c r="P324">
        <v>167.50111314803999</v>
      </c>
      <c r="Q324">
        <v>146.442778366515</v>
      </c>
      <c r="R324">
        <v>198.45998873037499</v>
      </c>
      <c r="S324">
        <v>179.301995752452</v>
      </c>
      <c r="T324">
        <v>0</v>
      </c>
      <c r="U324">
        <v>0</v>
      </c>
      <c r="V324">
        <v>5.9913243566764898</v>
      </c>
      <c r="W324">
        <v>216.26434182768099</v>
      </c>
    </row>
    <row r="325" spans="1:23" x14ac:dyDescent="0.3">
      <c r="A325" t="s">
        <v>271</v>
      </c>
      <c r="B325" t="s">
        <v>36</v>
      </c>
      <c r="C325" t="s">
        <v>0</v>
      </c>
      <c r="D325" t="s">
        <v>255</v>
      </c>
      <c r="E325" t="s">
        <v>69</v>
      </c>
      <c r="F325">
        <v>1113.5094701314699</v>
      </c>
      <c r="G325">
        <v>1092.76165008169</v>
      </c>
      <c r="H325">
        <v>24.003459998468301</v>
      </c>
      <c r="I325">
        <v>64.871489762149096</v>
      </c>
      <c r="J325">
        <v>126.606134868951</v>
      </c>
      <c r="K325">
        <v>680.20381456919699</v>
      </c>
      <c r="L325">
        <v>558.60286886285201</v>
      </c>
      <c r="M325">
        <v>29.654757526048201</v>
      </c>
      <c r="N325">
        <v>2563.02519450623</v>
      </c>
      <c r="O325">
        <v>220.254182175784</v>
      </c>
      <c r="P325">
        <v>163.780501179775</v>
      </c>
      <c r="Q325">
        <v>143.37349095015401</v>
      </c>
      <c r="R325">
        <v>194.15703825449199</v>
      </c>
      <c r="S325">
        <v>179.301995752452</v>
      </c>
      <c r="T325">
        <v>0</v>
      </c>
      <c r="U325">
        <v>0</v>
      </c>
      <c r="V325">
        <v>6.96077972595831</v>
      </c>
      <c r="W325">
        <v>216.25740939268599</v>
      </c>
    </row>
    <row r="326" spans="1:23" x14ac:dyDescent="0.3">
      <c r="A326" t="s">
        <v>271</v>
      </c>
      <c r="B326" t="s">
        <v>36</v>
      </c>
      <c r="C326" t="s">
        <v>0</v>
      </c>
      <c r="D326" t="s">
        <v>255</v>
      </c>
      <c r="E326" t="s">
        <v>70</v>
      </c>
      <c r="F326">
        <v>1129.8370164323101</v>
      </c>
      <c r="G326">
        <v>1108.6388385186201</v>
      </c>
      <c r="H326">
        <v>34.171802521668198</v>
      </c>
      <c r="I326">
        <v>66.098662595468397</v>
      </c>
      <c r="J326">
        <v>131.07602997937099</v>
      </c>
      <c r="K326">
        <v>797.44429029645096</v>
      </c>
      <c r="L326">
        <v>543.89687014021604</v>
      </c>
      <c r="M326">
        <v>35.224835117206197</v>
      </c>
      <c r="N326">
        <v>2572.7970986222799</v>
      </c>
      <c r="O326">
        <v>261.61254497237297</v>
      </c>
      <c r="P326">
        <v>160.81724426993901</v>
      </c>
      <c r="Q326">
        <v>138.89517336760099</v>
      </c>
      <c r="R326">
        <v>191.381460501063</v>
      </c>
      <c r="S326">
        <v>179.301995752452</v>
      </c>
      <c r="T326">
        <v>0</v>
      </c>
      <c r="U326">
        <v>0</v>
      </c>
      <c r="V326">
        <v>7.1203880478369204</v>
      </c>
      <c r="W326">
        <v>216.901340203742</v>
      </c>
    </row>
    <row r="327" spans="1:23" x14ac:dyDescent="0.3">
      <c r="A327" t="s">
        <v>271</v>
      </c>
      <c r="B327" t="s">
        <v>36</v>
      </c>
      <c r="C327" t="s">
        <v>0</v>
      </c>
      <c r="D327" t="s">
        <v>256</v>
      </c>
      <c r="E327" t="s">
        <v>71</v>
      </c>
      <c r="F327">
        <v>1133.65651770106</v>
      </c>
      <c r="G327">
        <v>1116.68591147859</v>
      </c>
      <c r="H327">
        <v>31.077062192995601</v>
      </c>
      <c r="I327">
        <v>51.651741251795102</v>
      </c>
      <c r="J327">
        <v>117.15112569709299</v>
      </c>
      <c r="K327">
        <v>703.311818563457</v>
      </c>
      <c r="L327">
        <v>590.43765264845797</v>
      </c>
      <c r="M327">
        <v>32.212531957805403</v>
      </c>
      <c r="N327">
        <v>2501.6186627295401</v>
      </c>
      <c r="O327">
        <v>232.02808965635299</v>
      </c>
      <c r="P327">
        <v>119.86292504103901</v>
      </c>
      <c r="Q327">
        <v>103.17107339269801</v>
      </c>
      <c r="R327">
        <v>144.509082123843</v>
      </c>
      <c r="S327">
        <v>172.412612952111</v>
      </c>
      <c r="T327">
        <v>0</v>
      </c>
      <c r="U327">
        <v>0</v>
      </c>
      <c r="V327">
        <v>6.5015300306014101</v>
      </c>
      <c r="W327">
        <v>340.50132888848702</v>
      </c>
    </row>
    <row r="328" spans="1:23" x14ac:dyDescent="0.3">
      <c r="A328" t="s">
        <v>271</v>
      </c>
      <c r="B328" t="s">
        <v>36</v>
      </c>
      <c r="C328" t="s">
        <v>0</v>
      </c>
      <c r="D328" t="s">
        <v>256</v>
      </c>
      <c r="E328" t="s">
        <v>72</v>
      </c>
      <c r="F328">
        <v>961.96324311314697</v>
      </c>
      <c r="G328">
        <v>945.10636600165299</v>
      </c>
      <c r="H328">
        <v>26.382171367648901</v>
      </c>
      <c r="I328">
        <v>51.2017752395573</v>
      </c>
      <c r="J328">
        <v>117.34797863510499</v>
      </c>
      <c r="K328">
        <v>742.39287226177805</v>
      </c>
      <c r="L328">
        <v>540.94081811592798</v>
      </c>
      <c r="M328">
        <v>34.143681371450199</v>
      </c>
      <c r="N328">
        <v>2500.3247827229602</v>
      </c>
      <c r="O328">
        <v>248.15002258457599</v>
      </c>
      <c r="P328">
        <v>115.103962424933</v>
      </c>
      <c r="Q328">
        <v>99.302509420069896</v>
      </c>
      <c r="R328">
        <v>139.41993283653801</v>
      </c>
      <c r="S328">
        <v>172.412612952111</v>
      </c>
      <c r="T328">
        <v>0</v>
      </c>
      <c r="U328">
        <v>0</v>
      </c>
      <c r="V328">
        <v>7.8072141358155802</v>
      </c>
      <c r="W328">
        <v>347.02826296338401</v>
      </c>
    </row>
    <row r="329" spans="1:23" x14ac:dyDescent="0.3">
      <c r="A329" t="s">
        <v>271</v>
      </c>
      <c r="B329" t="s">
        <v>36</v>
      </c>
      <c r="C329" t="s">
        <v>0</v>
      </c>
      <c r="D329" t="s">
        <v>256</v>
      </c>
      <c r="E329" t="s">
        <v>73</v>
      </c>
      <c r="F329">
        <v>1027.8162385322801</v>
      </c>
      <c r="G329">
        <v>1011.0351183246599</v>
      </c>
      <c r="H329">
        <v>23.247404688756099</v>
      </c>
      <c r="I329">
        <v>51.046531996431703</v>
      </c>
      <c r="J329">
        <v>116.111641333617</v>
      </c>
      <c r="K329">
        <v>733.29057804937395</v>
      </c>
      <c r="L329">
        <v>646.45245675880096</v>
      </c>
      <c r="M329">
        <v>33.690633316809503</v>
      </c>
      <c r="N329">
        <v>2498.12323576585</v>
      </c>
      <c r="O329">
        <v>239.47477109532099</v>
      </c>
      <c r="P329">
        <v>139.51790498686699</v>
      </c>
      <c r="Q329">
        <v>124.720382151839</v>
      </c>
      <c r="R329">
        <v>166.34339749345301</v>
      </c>
      <c r="S329">
        <v>172.412612952111</v>
      </c>
      <c r="T329">
        <v>0</v>
      </c>
      <c r="U329">
        <v>0</v>
      </c>
      <c r="V329">
        <v>8.5142890522856796</v>
      </c>
      <c r="W329">
        <v>347.16950125956902</v>
      </c>
    </row>
    <row r="330" spans="1:23" x14ac:dyDescent="0.3">
      <c r="A330" t="s">
        <v>271</v>
      </c>
      <c r="B330" t="s">
        <v>36</v>
      </c>
      <c r="C330" t="s">
        <v>0</v>
      </c>
      <c r="D330" t="s">
        <v>256</v>
      </c>
      <c r="E330" t="s">
        <v>74</v>
      </c>
      <c r="F330">
        <v>969.26365495295795</v>
      </c>
      <c r="G330">
        <v>952.27874122512605</v>
      </c>
      <c r="H330">
        <v>33.2911585439806</v>
      </c>
      <c r="I330">
        <v>51.664261849519796</v>
      </c>
      <c r="J330">
        <v>117.543609517183</v>
      </c>
      <c r="K330">
        <v>725.13139373169099</v>
      </c>
      <c r="L330">
        <v>520.92748989117899</v>
      </c>
      <c r="M330">
        <v>33.540457864241802</v>
      </c>
      <c r="N330">
        <v>2501.5196021526099</v>
      </c>
      <c r="O330">
        <v>243.339945008554</v>
      </c>
      <c r="P330">
        <v>108.340628854624</v>
      </c>
      <c r="Q330">
        <v>92.276653270935498</v>
      </c>
      <c r="R330">
        <v>131.92438925855899</v>
      </c>
      <c r="S330">
        <v>172.412612952111</v>
      </c>
      <c r="T330">
        <v>0</v>
      </c>
      <c r="U330">
        <v>0</v>
      </c>
      <c r="V330">
        <v>8.6207794164644493</v>
      </c>
      <c r="W330">
        <v>344.91295525343799</v>
      </c>
    </row>
    <row r="331" spans="1:23" x14ac:dyDescent="0.3">
      <c r="A331" t="s">
        <v>271</v>
      </c>
      <c r="B331" t="s">
        <v>36</v>
      </c>
      <c r="C331" t="s">
        <v>0</v>
      </c>
      <c r="D331" t="s">
        <v>257</v>
      </c>
      <c r="E331" t="s">
        <v>75</v>
      </c>
      <c r="F331">
        <v>1098.8480771531099</v>
      </c>
      <c r="G331">
        <v>1080.24397668198</v>
      </c>
      <c r="H331">
        <v>28.810720981480699</v>
      </c>
      <c r="I331">
        <v>57.9885943467849</v>
      </c>
      <c r="J331">
        <v>115.821320487647</v>
      </c>
      <c r="K331">
        <v>689.86117590255503</v>
      </c>
      <c r="L331">
        <v>502.47427274699299</v>
      </c>
      <c r="M331">
        <v>30.826264226351601</v>
      </c>
      <c r="N331">
        <v>2390.8804437047102</v>
      </c>
      <c r="O331">
        <v>246.62533241581301</v>
      </c>
      <c r="P331">
        <v>108.00622090811601</v>
      </c>
      <c r="Q331">
        <v>97.016008576643898</v>
      </c>
      <c r="R331">
        <v>148.409458982312</v>
      </c>
      <c r="S331">
        <v>165.629644481658</v>
      </c>
      <c r="T331">
        <v>0</v>
      </c>
      <c r="U331">
        <v>0</v>
      </c>
      <c r="V331">
        <v>9.8331114385499205</v>
      </c>
      <c r="W331">
        <v>240.953389519788</v>
      </c>
    </row>
    <row r="332" spans="1:23" x14ac:dyDescent="0.3">
      <c r="A332" t="s">
        <v>271</v>
      </c>
      <c r="B332" t="s">
        <v>36</v>
      </c>
      <c r="C332" t="s">
        <v>0</v>
      </c>
      <c r="D332" t="s">
        <v>257</v>
      </c>
      <c r="E332" t="s">
        <v>76</v>
      </c>
      <c r="F332">
        <v>1028.85477104234</v>
      </c>
      <c r="G332">
        <v>1010.32635137614</v>
      </c>
      <c r="H332">
        <v>26.3140685473319</v>
      </c>
      <c r="I332">
        <v>57.763112470320102</v>
      </c>
      <c r="J332">
        <v>115.252459500025</v>
      </c>
      <c r="K332">
        <v>682.06168353321698</v>
      </c>
      <c r="L332">
        <v>526.25707835734397</v>
      </c>
      <c r="M332">
        <v>30.2387131114506</v>
      </c>
      <c r="N332">
        <v>2388.8711673275998</v>
      </c>
      <c r="O332">
        <v>246.040159868085</v>
      </c>
      <c r="P332">
        <v>113.209993428077</v>
      </c>
      <c r="Q332">
        <v>102.50058773220699</v>
      </c>
      <c r="R332">
        <v>153.79714195795401</v>
      </c>
      <c r="S332">
        <v>165.629644481658</v>
      </c>
      <c r="T332">
        <v>0</v>
      </c>
      <c r="U332">
        <v>0</v>
      </c>
      <c r="V332">
        <v>11.795099345309399</v>
      </c>
      <c r="W332">
        <v>247.65103648087299</v>
      </c>
    </row>
    <row r="333" spans="1:23" x14ac:dyDescent="0.3">
      <c r="A333" t="s">
        <v>271</v>
      </c>
      <c r="B333" t="s">
        <v>36</v>
      </c>
      <c r="C333" t="s">
        <v>0</v>
      </c>
      <c r="D333" t="s">
        <v>257</v>
      </c>
      <c r="E333" t="s">
        <v>77</v>
      </c>
      <c r="F333">
        <v>1032.4400489598199</v>
      </c>
      <c r="G333">
        <v>1013.90945562775</v>
      </c>
      <c r="H333">
        <v>24.871500869394399</v>
      </c>
      <c r="I333">
        <v>57.695984612495401</v>
      </c>
      <c r="J333">
        <v>115.965407649639</v>
      </c>
      <c r="K333">
        <v>708.49893129070995</v>
      </c>
      <c r="L333">
        <v>510.214736388228</v>
      </c>
      <c r="M333">
        <v>31.517605160774298</v>
      </c>
      <c r="N333">
        <v>2389.6589827345401</v>
      </c>
      <c r="O333">
        <v>256.14420964886</v>
      </c>
      <c r="P333">
        <v>111.152716432888</v>
      </c>
      <c r="Q333">
        <v>100.415246526731</v>
      </c>
      <c r="R333">
        <v>151.71273432630301</v>
      </c>
      <c r="S333">
        <v>165.629644481658</v>
      </c>
      <c r="T333">
        <v>0</v>
      </c>
      <c r="U333">
        <v>0</v>
      </c>
      <c r="V333">
        <v>12.237119451089001</v>
      </c>
      <c r="W333">
        <v>247.60490223002401</v>
      </c>
    </row>
    <row r="334" spans="1:23" x14ac:dyDescent="0.3">
      <c r="A334" t="s">
        <v>271</v>
      </c>
      <c r="B334" t="s">
        <v>36</v>
      </c>
      <c r="C334" t="s">
        <v>0</v>
      </c>
      <c r="D334" t="s">
        <v>257</v>
      </c>
      <c r="E334" t="s">
        <v>78</v>
      </c>
      <c r="F334">
        <v>1038.9265217816301</v>
      </c>
      <c r="G334">
        <v>1020.304717364</v>
      </c>
      <c r="H334">
        <v>28.515491551312699</v>
      </c>
      <c r="I334">
        <v>58.003478416213099</v>
      </c>
      <c r="J334">
        <v>116.312737205985</v>
      </c>
      <c r="K334">
        <v>709.29637667429301</v>
      </c>
      <c r="L334">
        <v>547.52110186851701</v>
      </c>
      <c r="M334">
        <v>31.401065575829499</v>
      </c>
      <c r="N334">
        <v>2390.82875130002</v>
      </c>
      <c r="O334">
        <v>254.13157940931799</v>
      </c>
      <c r="P334">
        <v>113.43142055559299</v>
      </c>
      <c r="Q334">
        <v>102.079388364171</v>
      </c>
      <c r="R334">
        <v>154.08286215880801</v>
      </c>
      <c r="S334">
        <v>165.629644481658</v>
      </c>
      <c r="T334">
        <v>0</v>
      </c>
      <c r="U334">
        <v>0</v>
      </c>
      <c r="V334">
        <v>11.590999108897201</v>
      </c>
      <c r="W334">
        <v>247.80139669015901</v>
      </c>
    </row>
    <row r="335" spans="1:23" x14ac:dyDescent="0.3">
      <c r="A335" t="s">
        <v>271</v>
      </c>
      <c r="B335" t="s">
        <v>36</v>
      </c>
      <c r="C335" t="s">
        <v>0</v>
      </c>
      <c r="D335" t="s">
        <v>258</v>
      </c>
      <c r="E335" t="s">
        <v>79</v>
      </c>
      <c r="F335">
        <v>1137.88351603093</v>
      </c>
      <c r="G335">
        <v>1123.38301661177</v>
      </c>
      <c r="H335">
        <v>32.604429794457303</v>
      </c>
      <c r="I335">
        <v>40.527007696469198</v>
      </c>
      <c r="J335">
        <v>134.482895475183</v>
      </c>
      <c r="K335">
        <v>697.23002171272003</v>
      </c>
      <c r="L335">
        <v>603.90559366503498</v>
      </c>
      <c r="M335">
        <v>30.6630418324849</v>
      </c>
      <c r="N335">
        <v>2746.6659590743802</v>
      </c>
      <c r="O335">
        <v>243.945667883064</v>
      </c>
      <c r="P335">
        <v>119.79327925190699</v>
      </c>
      <c r="Q335">
        <v>105.831728119581</v>
      </c>
      <c r="R335">
        <v>138.761045145369</v>
      </c>
      <c r="S335">
        <v>157.630760370052</v>
      </c>
      <c r="T335">
        <v>0</v>
      </c>
      <c r="U335">
        <v>0</v>
      </c>
      <c r="V335">
        <v>11.220436362306</v>
      </c>
      <c r="W335">
        <v>214.59217887862201</v>
      </c>
    </row>
    <row r="336" spans="1:23" x14ac:dyDescent="0.3">
      <c r="A336" t="s">
        <v>271</v>
      </c>
      <c r="B336" t="s">
        <v>36</v>
      </c>
      <c r="C336" t="s">
        <v>0</v>
      </c>
      <c r="D336" t="s">
        <v>258</v>
      </c>
      <c r="E336" t="s">
        <v>80</v>
      </c>
      <c r="F336">
        <v>983.21758835050605</v>
      </c>
      <c r="G336">
        <v>968.576287351833</v>
      </c>
      <c r="H336">
        <v>30.975885381565401</v>
      </c>
      <c r="I336">
        <v>40.616859774566898</v>
      </c>
      <c r="J336">
        <v>138.66113757545699</v>
      </c>
      <c r="K336">
        <v>879.29597062164703</v>
      </c>
      <c r="L336">
        <v>593.341004221003</v>
      </c>
      <c r="M336">
        <v>39.593634466407998</v>
      </c>
      <c r="N336">
        <v>2750.0209798107298</v>
      </c>
      <c r="O336">
        <v>310.48801080042</v>
      </c>
      <c r="P336">
        <v>121.67035510733901</v>
      </c>
      <c r="Q336">
        <v>107.79442824520601</v>
      </c>
      <c r="R336">
        <v>140.74560960883599</v>
      </c>
      <c r="S336">
        <v>157.630760370052</v>
      </c>
      <c r="T336">
        <v>0</v>
      </c>
      <c r="U336">
        <v>0</v>
      </c>
      <c r="V336">
        <v>14.4382307978091</v>
      </c>
      <c r="W336">
        <v>219.211777769316</v>
      </c>
    </row>
    <row r="337" spans="1:23" x14ac:dyDescent="0.3">
      <c r="A337" t="s">
        <v>271</v>
      </c>
      <c r="B337" t="s">
        <v>36</v>
      </c>
      <c r="C337" t="s">
        <v>0</v>
      </c>
      <c r="D337" t="s">
        <v>258</v>
      </c>
      <c r="E337" t="s">
        <v>140</v>
      </c>
      <c r="F337">
        <v>993.15265017447496</v>
      </c>
      <c r="G337">
        <v>978.84096210428402</v>
      </c>
      <c r="H337">
        <v>23.065097680973501</v>
      </c>
      <c r="I337">
        <v>39.838403949552401</v>
      </c>
      <c r="J337">
        <v>134.256775616418</v>
      </c>
      <c r="K337">
        <v>736.40618460008898</v>
      </c>
      <c r="L337">
        <v>586.83124712107497</v>
      </c>
      <c r="M337">
        <v>32.620928849690401</v>
      </c>
      <c r="N337">
        <v>2744.0899033669398</v>
      </c>
      <c r="O337">
        <v>260.21954444445697</v>
      </c>
      <c r="P337">
        <v>115.80794126518499</v>
      </c>
      <c r="Q337">
        <v>102.164806545011</v>
      </c>
      <c r="R337">
        <v>134.759764484648</v>
      </c>
      <c r="S337">
        <v>157.630760370052</v>
      </c>
      <c r="T337">
        <v>0</v>
      </c>
      <c r="U337">
        <v>0</v>
      </c>
      <c r="V337">
        <v>17.039132553278801</v>
      </c>
      <c r="W337">
        <v>218.40342103790499</v>
      </c>
    </row>
    <row r="338" spans="1:23" x14ac:dyDescent="0.3">
      <c r="A338" t="s">
        <v>271</v>
      </c>
      <c r="B338" t="s">
        <v>36</v>
      </c>
      <c r="C338" t="s">
        <v>0</v>
      </c>
      <c r="D338" t="s">
        <v>258</v>
      </c>
      <c r="E338" t="s">
        <v>141</v>
      </c>
      <c r="F338">
        <v>1145.08627379123</v>
      </c>
      <c r="G338">
        <v>1130.67908056529</v>
      </c>
      <c r="H338">
        <v>31.253165097783398</v>
      </c>
      <c r="I338">
        <v>40.255598391067998</v>
      </c>
      <c r="J338">
        <v>133.71922664342799</v>
      </c>
      <c r="K338">
        <v>664.88669984229898</v>
      </c>
      <c r="L338">
        <v>606.66176468459503</v>
      </c>
      <c r="M338">
        <v>29.075262675230199</v>
      </c>
      <c r="N338">
        <v>2744.4909078770102</v>
      </c>
      <c r="O338">
        <v>235.49592645981801</v>
      </c>
      <c r="P338">
        <v>122.279537760263</v>
      </c>
      <c r="Q338">
        <v>107.969209233149</v>
      </c>
      <c r="R338">
        <v>141.41316629644601</v>
      </c>
      <c r="S338">
        <v>157.630760370052</v>
      </c>
      <c r="T338">
        <v>0</v>
      </c>
      <c r="U338">
        <v>0</v>
      </c>
      <c r="V338">
        <v>15.310095075003201</v>
      </c>
      <c r="W338">
        <v>219.204634406113</v>
      </c>
    </row>
    <row r="339" spans="1:23" x14ac:dyDescent="0.3">
      <c r="A339" t="s">
        <v>271</v>
      </c>
      <c r="B339" t="s">
        <v>36</v>
      </c>
      <c r="C339" t="s">
        <v>0</v>
      </c>
      <c r="D339" t="s">
        <v>259</v>
      </c>
      <c r="E339" t="s">
        <v>154</v>
      </c>
      <c r="F339">
        <v>1020.36501417258</v>
      </c>
      <c r="G339">
        <v>1002.93511528205</v>
      </c>
      <c r="H339">
        <v>26.199400986639699</v>
      </c>
      <c r="I339">
        <v>53.711787969055997</v>
      </c>
      <c r="J339">
        <v>114.375934074469</v>
      </c>
      <c r="K339">
        <v>607.28107037212203</v>
      </c>
      <c r="L339">
        <v>495.65365054691398</v>
      </c>
      <c r="M339">
        <v>28.132644176996401</v>
      </c>
      <c r="N339">
        <v>2364.5636152736602</v>
      </c>
      <c r="O339">
        <v>208.353082823504</v>
      </c>
      <c r="P339">
        <v>69.965685544995907</v>
      </c>
      <c r="Q339">
        <v>60.868989987169599</v>
      </c>
      <c r="R339">
        <v>76.4220708916381</v>
      </c>
      <c r="S339">
        <v>147.545592089043</v>
      </c>
      <c r="T339">
        <v>0</v>
      </c>
      <c r="U339">
        <v>0</v>
      </c>
      <c r="V339">
        <v>17.602632930532199</v>
      </c>
      <c r="W339">
        <v>260.36500995977002</v>
      </c>
    </row>
    <row r="340" spans="1:23" x14ac:dyDescent="0.3">
      <c r="A340" t="s">
        <v>271</v>
      </c>
      <c r="B340" t="s">
        <v>36</v>
      </c>
      <c r="C340" t="s">
        <v>0</v>
      </c>
      <c r="D340" t="s">
        <v>259</v>
      </c>
      <c r="E340" t="s">
        <v>156</v>
      </c>
      <c r="F340">
        <v>1035.9419035653</v>
      </c>
      <c r="G340">
        <v>1018.46542465614</v>
      </c>
      <c r="H340">
        <v>28.574269364643602</v>
      </c>
      <c r="I340">
        <v>53.8626556984293</v>
      </c>
      <c r="J340">
        <v>114.611650872304</v>
      </c>
      <c r="K340">
        <v>613.61478604196395</v>
      </c>
      <c r="L340">
        <v>493.04458015549199</v>
      </c>
      <c r="M340">
        <v>28.042285755244301</v>
      </c>
      <c r="N340">
        <v>2365.2395249739302</v>
      </c>
      <c r="O340">
        <v>211.959534738326</v>
      </c>
      <c r="P340">
        <v>70.511009394687207</v>
      </c>
      <c r="Q340">
        <v>61.188459653408501</v>
      </c>
      <c r="R340">
        <v>77.258032500856103</v>
      </c>
      <c r="S340">
        <v>147.545592089043</v>
      </c>
      <c r="T340">
        <v>0</v>
      </c>
      <c r="U340">
        <v>0</v>
      </c>
      <c r="V340">
        <v>20.006463917305499</v>
      </c>
      <c r="W340">
        <v>267.58677723276901</v>
      </c>
    </row>
    <row r="341" spans="1:23" x14ac:dyDescent="0.3">
      <c r="A341" t="s">
        <v>271</v>
      </c>
      <c r="B341" t="s">
        <v>36</v>
      </c>
      <c r="C341" t="s">
        <v>0</v>
      </c>
      <c r="D341" t="s">
        <v>259</v>
      </c>
      <c r="E341" t="s">
        <v>157</v>
      </c>
      <c r="F341">
        <v>1007.86490654663</v>
      </c>
      <c r="G341">
        <v>990.41258771329603</v>
      </c>
      <c r="H341">
        <v>25.511385698481401</v>
      </c>
      <c r="I341">
        <v>53.750799330378598</v>
      </c>
      <c r="J341">
        <v>114.80743164765499</v>
      </c>
      <c r="K341">
        <v>635.49885381582305</v>
      </c>
      <c r="L341">
        <v>490.71158265668601</v>
      </c>
      <c r="M341">
        <v>29.1087413520636</v>
      </c>
      <c r="N341">
        <v>2365.20861839996</v>
      </c>
      <c r="O341">
        <v>220.16618403433799</v>
      </c>
      <c r="P341">
        <v>70.911706284900703</v>
      </c>
      <c r="Q341">
        <v>61.797465999871001</v>
      </c>
      <c r="R341">
        <v>77.705752850542893</v>
      </c>
      <c r="S341">
        <v>147.545592089043</v>
      </c>
      <c r="T341">
        <v>0</v>
      </c>
      <c r="U341">
        <v>0</v>
      </c>
      <c r="V341">
        <v>19.512237749739501</v>
      </c>
      <c r="W341">
        <v>269.31737777959501</v>
      </c>
    </row>
    <row r="342" spans="1:23" x14ac:dyDescent="0.3">
      <c r="A342" t="s">
        <v>271</v>
      </c>
      <c r="B342" t="s">
        <v>36</v>
      </c>
      <c r="C342" t="s">
        <v>0</v>
      </c>
      <c r="D342" t="s">
        <v>259</v>
      </c>
      <c r="E342" t="s">
        <v>159</v>
      </c>
      <c r="F342">
        <v>1101.2493796988799</v>
      </c>
      <c r="G342">
        <v>1083.61168423138</v>
      </c>
      <c r="H342">
        <v>34.249101816451798</v>
      </c>
      <c r="I342">
        <v>54.317932033500398</v>
      </c>
      <c r="J342">
        <v>116.060519784664</v>
      </c>
      <c r="K342">
        <v>649.88124200846903</v>
      </c>
      <c r="L342">
        <v>499.07568951936099</v>
      </c>
      <c r="M342">
        <v>29.653882006439002</v>
      </c>
      <c r="N342">
        <v>2368.1236812695402</v>
      </c>
      <c r="O342">
        <v>224.73924196234299</v>
      </c>
      <c r="P342">
        <v>70.796412457979201</v>
      </c>
      <c r="Q342">
        <v>61.378103583490201</v>
      </c>
      <c r="R342">
        <v>77.672599904624306</v>
      </c>
      <c r="S342">
        <v>147.545592089043</v>
      </c>
      <c r="T342">
        <v>0</v>
      </c>
      <c r="U342">
        <v>0</v>
      </c>
      <c r="V342">
        <v>21.303210775894701</v>
      </c>
      <c r="W342">
        <v>269.15083761164402</v>
      </c>
    </row>
    <row r="343" spans="1:23" x14ac:dyDescent="0.3">
      <c r="A343" t="s">
        <v>271</v>
      </c>
      <c r="B343" t="s">
        <v>36</v>
      </c>
      <c r="C343" t="s">
        <v>0</v>
      </c>
      <c r="D343" t="s">
        <v>260</v>
      </c>
      <c r="E343" t="s">
        <v>160</v>
      </c>
      <c r="F343">
        <v>1085.1886544412901</v>
      </c>
      <c r="G343">
        <v>1069.5409217655799</v>
      </c>
      <c r="H343">
        <v>37.283888852408602</v>
      </c>
      <c r="I343">
        <v>45.573779745180097</v>
      </c>
      <c r="J343">
        <v>126.676462396378</v>
      </c>
      <c r="K343">
        <v>647.09143841309503</v>
      </c>
      <c r="L343">
        <v>402.77605869118798</v>
      </c>
      <c r="M343">
        <v>28.7211503394925</v>
      </c>
      <c r="N343">
        <v>2330.0721379500401</v>
      </c>
      <c r="O343">
        <v>204.042236218765</v>
      </c>
      <c r="P343">
        <v>65.155393667016</v>
      </c>
      <c r="Q343">
        <v>56.002255507868</v>
      </c>
      <c r="R343">
        <v>71.842006080846701</v>
      </c>
      <c r="S343">
        <v>139.796625888541</v>
      </c>
      <c r="T343">
        <v>0</v>
      </c>
      <c r="U343">
        <v>0</v>
      </c>
      <c r="V343">
        <v>20.247573760278101</v>
      </c>
      <c r="W343">
        <v>203.94723440476901</v>
      </c>
    </row>
    <row r="344" spans="1:23" x14ac:dyDescent="0.3">
      <c r="A344" t="s">
        <v>271</v>
      </c>
      <c r="B344" t="s">
        <v>36</v>
      </c>
      <c r="C344" t="s">
        <v>0</v>
      </c>
      <c r="D344" t="s">
        <v>260</v>
      </c>
      <c r="E344" t="s">
        <v>164</v>
      </c>
      <c r="F344">
        <v>1017.85441075839</v>
      </c>
      <c r="G344">
        <v>1002.31862360818</v>
      </c>
      <c r="H344">
        <v>33.7398279851244</v>
      </c>
      <c r="I344">
        <v>45.256864597735699</v>
      </c>
      <c r="J344">
        <v>125.677783416773</v>
      </c>
      <c r="K344">
        <v>635.34166536075998</v>
      </c>
      <c r="L344">
        <v>401.40774214060201</v>
      </c>
      <c r="M344">
        <v>27.8836932644729</v>
      </c>
      <c r="N344">
        <v>2328.1149529070999</v>
      </c>
      <c r="O344">
        <v>199.870230371969</v>
      </c>
      <c r="P344">
        <v>65.0420695480706</v>
      </c>
      <c r="Q344">
        <v>55.903468601422098</v>
      </c>
      <c r="R344">
        <v>71.949215803360701</v>
      </c>
      <c r="S344">
        <v>139.796625888541</v>
      </c>
      <c r="T344">
        <v>0</v>
      </c>
      <c r="U344">
        <v>0</v>
      </c>
      <c r="V344">
        <v>21.957543675801801</v>
      </c>
      <c r="W344">
        <v>210.81694012103199</v>
      </c>
    </row>
    <row r="345" spans="1:23" x14ac:dyDescent="0.3">
      <c r="A345" t="s">
        <v>271</v>
      </c>
      <c r="B345" t="s">
        <v>36</v>
      </c>
      <c r="C345" t="s">
        <v>0</v>
      </c>
      <c r="D345" t="s">
        <v>260</v>
      </c>
      <c r="E345" t="s">
        <v>167</v>
      </c>
      <c r="F345">
        <v>1008.11883898033</v>
      </c>
      <c r="G345">
        <v>992.62211557955698</v>
      </c>
      <c r="H345">
        <v>30.114432670637299</v>
      </c>
      <c r="I345">
        <v>45.143544611337099</v>
      </c>
      <c r="J345">
        <v>125.355142236966</v>
      </c>
      <c r="K345">
        <v>631.00143866253302</v>
      </c>
      <c r="L345">
        <v>414.854329831847</v>
      </c>
      <c r="M345">
        <v>27.738450042338201</v>
      </c>
      <c r="N345">
        <v>2327.9615769090101</v>
      </c>
      <c r="O345">
        <v>198.16145268709599</v>
      </c>
      <c r="P345">
        <v>67.471677947908702</v>
      </c>
      <c r="Q345">
        <v>58.479121653641698</v>
      </c>
      <c r="R345">
        <v>74.330250161729893</v>
      </c>
      <c r="S345">
        <v>139.796625888541</v>
      </c>
      <c r="T345">
        <v>0</v>
      </c>
      <c r="U345">
        <v>0</v>
      </c>
      <c r="V345">
        <v>22.714742213597201</v>
      </c>
      <c r="W345">
        <v>210.65677639653401</v>
      </c>
    </row>
    <row r="346" spans="1:23" x14ac:dyDescent="0.3">
      <c r="A346" t="s">
        <v>271</v>
      </c>
      <c r="B346" t="s">
        <v>36</v>
      </c>
      <c r="C346" t="s">
        <v>0</v>
      </c>
      <c r="D346" t="s">
        <v>260</v>
      </c>
      <c r="E346" t="s">
        <v>168</v>
      </c>
      <c r="F346">
        <v>1130.5063558146201</v>
      </c>
      <c r="G346">
        <v>1114.79815722478</v>
      </c>
      <c r="H346">
        <v>39.421071876307103</v>
      </c>
      <c r="I346">
        <v>45.762482862497997</v>
      </c>
      <c r="J346">
        <v>127.050019112217</v>
      </c>
      <c r="K346">
        <v>653.09741666939794</v>
      </c>
      <c r="L346">
        <v>420.63940984990398</v>
      </c>
      <c r="M346">
        <v>28.9157782492058</v>
      </c>
      <c r="N346">
        <v>2331.3066753015601</v>
      </c>
      <c r="O346">
        <v>207.18598137354499</v>
      </c>
      <c r="P346">
        <v>69.730597045479996</v>
      </c>
      <c r="Q346">
        <v>60.3649074326174</v>
      </c>
      <c r="R346">
        <v>76.612030685162296</v>
      </c>
      <c r="S346">
        <v>139.796625888541</v>
      </c>
      <c r="T346">
        <v>0</v>
      </c>
      <c r="U346">
        <v>0</v>
      </c>
      <c r="V346">
        <v>24.904574661345801</v>
      </c>
      <c r="W346">
        <v>208.98797441571901</v>
      </c>
    </row>
    <row r="347" spans="1:23" x14ac:dyDescent="0.3">
      <c r="A347" t="s">
        <v>271</v>
      </c>
      <c r="B347" t="s">
        <v>36</v>
      </c>
      <c r="C347" t="s">
        <v>0</v>
      </c>
      <c r="D347" t="s">
        <v>261</v>
      </c>
      <c r="E347" t="s">
        <v>185</v>
      </c>
      <c r="F347">
        <v>1120.5853779802001</v>
      </c>
      <c r="G347">
        <v>1108.6474888561299</v>
      </c>
      <c r="H347">
        <v>41.183765448581099</v>
      </c>
      <c r="I347">
        <v>32.468388496051404</v>
      </c>
      <c r="J347">
        <v>117.350837277197</v>
      </c>
      <c r="K347">
        <v>643.60890334608803</v>
      </c>
      <c r="L347">
        <v>461.99096605357801</v>
      </c>
      <c r="M347">
        <v>29.842484795781001</v>
      </c>
      <c r="N347">
        <v>2115.2397859756802</v>
      </c>
      <c r="O347">
        <v>227.90287301387499</v>
      </c>
      <c r="P347">
        <v>66.2728917050419</v>
      </c>
      <c r="Q347">
        <v>55.914423134629502</v>
      </c>
      <c r="R347">
        <v>76.013695508404297</v>
      </c>
      <c r="S347">
        <v>126.557840622429</v>
      </c>
      <c r="T347">
        <v>0</v>
      </c>
      <c r="U347">
        <v>0</v>
      </c>
      <c r="V347">
        <v>20.819969860534201</v>
      </c>
      <c r="W347">
        <v>190.26205502890801</v>
      </c>
    </row>
    <row r="348" spans="1:23" x14ac:dyDescent="0.3">
      <c r="A348" t="s">
        <v>271</v>
      </c>
      <c r="B348" t="s">
        <v>36</v>
      </c>
      <c r="C348" t="s">
        <v>0</v>
      </c>
      <c r="D348" t="s">
        <v>261</v>
      </c>
      <c r="E348" t="s">
        <v>189</v>
      </c>
      <c r="F348">
        <v>1109.85241761916</v>
      </c>
      <c r="G348">
        <v>1098.0772873554499</v>
      </c>
      <c r="H348">
        <v>37.136046223852198</v>
      </c>
      <c r="I348">
        <v>31.9802354000844</v>
      </c>
      <c r="J348">
        <v>116.158041208054</v>
      </c>
      <c r="K348">
        <v>642.00839461318105</v>
      </c>
      <c r="L348">
        <v>459.69079318113597</v>
      </c>
      <c r="M348">
        <v>28.910508067139101</v>
      </c>
      <c r="N348">
        <v>2110.9748572378599</v>
      </c>
      <c r="O348">
        <v>225.04024551256899</v>
      </c>
      <c r="P348">
        <v>66.510378744042995</v>
      </c>
      <c r="Q348">
        <v>55.8834312457709</v>
      </c>
      <c r="R348">
        <v>76.606756061725306</v>
      </c>
      <c r="S348">
        <v>126.557840622429</v>
      </c>
      <c r="T348">
        <v>0</v>
      </c>
      <c r="U348">
        <v>0</v>
      </c>
      <c r="V348">
        <v>25.5258117332423</v>
      </c>
      <c r="W348">
        <v>199.16028802684701</v>
      </c>
    </row>
    <row r="349" spans="1:23" x14ac:dyDescent="0.3">
      <c r="A349" t="s">
        <v>271</v>
      </c>
      <c r="B349" t="s">
        <v>36</v>
      </c>
      <c r="C349" t="s">
        <v>0</v>
      </c>
      <c r="D349" t="s">
        <v>261</v>
      </c>
      <c r="E349" t="s">
        <v>190</v>
      </c>
      <c r="F349">
        <v>1032.8324355137299</v>
      </c>
      <c r="G349">
        <v>1021.23471674675</v>
      </c>
      <c r="H349">
        <v>31.708022746986</v>
      </c>
      <c r="I349">
        <v>31.569609512879101</v>
      </c>
      <c r="J349">
        <v>113.708197043214</v>
      </c>
      <c r="K349">
        <v>597.22048152406103</v>
      </c>
      <c r="L349">
        <v>445.91128347120201</v>
      </c>
      <c r="M349">
        <v>27.154303581035101</v>
      </c>
      <c r="N349">
        <v>2109.0059272327499</v>
      </c>
      <c r="O349">
        <v>203.98924082668799</v>
      </c>
      <c r="P349">
        <v>64.7836005659601</v>
      </c>
      <c r="Q349">
        <v>54.4732505420533</v>
      </c>
      <c r="R349">
        <v>74.784655377864297</v>
      </c>
      <c r="S349">
        <v>126.557840622429</v>
      </c>
      <c r="T349">
        <v>0</v>
      </c>
      <c r="U349">
        <v>0</v>
      </c>
      <c r="V349">
        <v>23.6408790850043</v>
      </c>
      <c r="W349">
        <v>199.49723576075399</v>
      </c>
    </row>
    <row r="350" spans="1:23" x14ac:dyDescent="0.3">
      <c r="A350" t="s">
        <v>271</v>
      </c>
      <c r="B350" t="s">
        <v>36</v>
      </c>
      <c r="C350" t="s">
        <v>0</v>
      </c>
      <c r="D350" t="s">
        <v>261</v>
      </c>
      <c r="E350" t="s">
        <v>195</v>
      </c>
      <c r="F350">
        <v>1111.74289505261</v>
      </c>
      <c r="G350">
        <v>1099.87116528365</v>
      </c>
      <c r="H350">
        <v>40.440214220491598</v>
      </c>
      <c r="I350">
        <v>32.240959243502701</v>
      </c>
      <c r="J350">
        <v>117.14045859221601</v>
      </c>
      <c r="K350">
        <v>643.59663478692698</v>
      </c>
      <c r="L350">
        <v>454.46011543108898</v>
      </c>
      <c r="M350">
        <v>28.954334063742898</v>
      </c>
      <c r="N350">
        <v>2113.2020346068098</v>
      </c>
      <c r="O350">
        <v>227.622193837525</v>
      </c>
      <c r="P350">
        <v>64.514246961944906</v>
      </c>
      <c r="Q350">
        <v>53.713233412163099</v>
      </c>
      <c r="R350">
        <v>74.490886645735202</v>
      </c>
      <c r="S350">
        <v>126.557840622429</v>
      </c>
      <c r="T350">
        <v>0</v>
      </c>
      <c r="U350">
        <v>0</v>
      </c>
      <c r="V350">
        <v>24.585108258930799</v>
      </c>
      <c r="W350">
        <v>196.081894449565</v>
      </c>
    </row>
    <row r="351" spans="1:23" x14ac:dyDescent="0.3">
      <c r="A351" t="s">
        <v>271</v>
      </c>
      <c r="B351" t="s">
        <v>36</v>
      </c>
      <c r="C351" t="s">
        <v>0</v>
      </c>
      <c r="D351" t="s">
        <v>262</v>
      </c>
      <c r="E351" t="s">
        <v>196</v>
      </c>
      <c r="F351">
        <v>969.39618424153696</v>
      </c>
      <c r="G351">
        <v>958.34456011726104</v>
      </c>
      <c r="H351">
        <v>40.376028898405899</v>
      </c>
      <c r="I351">
        <v>29.460628240254</v>
      </c>
      <c r="J351">
        <v>116.056227702096</v>
      </c>
      <c r="K351">
        <v>607.43229636225999</v>
      </c>
      <c r="L351">
        <v>464.89570934350297</v>
      </c>
      <c r="M351">
        <v>25.5318030891486</v>
      </c>
      <c r="N351">
        <v>1986.70651125009</v>
      </c>
      <c r="O351">
        <v>216.65894247801799</v>
      </c>
      <c r="P351">
        <v>56.2204919890019</v>
      </c>
      <c r="Q351">
        <v>47.3579620307897</v>
      </c>
      <c r="R351">
        <v>64.664696791969504</v>
      </c>
      <c r="S351">
        <v>74.505339424584804</v>
      </c>
      <c r="T351">
        <v>0</v>
      </c>
      <c r="U351">
        <v>0</v>
      </c>
      <c r="V351">
        <v>20.1355184933518</v>
      </c>
      <c r="W351">
        <v>300.50483825694897</v>
      </c>
    </row>
    <row r="352" spans="1:23" x14ac:dyDescent="0.3">
      <c r="A352" t="s">
        <v>271</v>
      </c>
      <c r="B352" t="s">
        <v>36</v>
      </c>
      <c r="C352" t="s">
        <v>0</v>
      </c>
      <c r="D352" t="s">
        <v>262</v>
      </c>
      <c r="E352" t="s">
        <v>197</v>
      </c>
      <c r="F352">
        <v>982.95154425261103</v>
      </c>
      <c r="G352">
        <v>972.11284391146899</v>
      </c>
      <c r="H352">
        <v>34.896407835549901</v>
      </c>
      <c r="I352">
        <v>28.760108802914701</v>
      </c>
      <c r="J352">
        <v>115.081722979253</v>
      </c>
      <c r="K352">
        <v>608.32369539274202</v>
      </c>
      <c r="L352">
        <v>452.99978128191498</v>
      </c>
      <c r="M352">
        <v>25.490005038588599</v>
      </c>
      <c r="N352">
        <v>1984.36422617024</v>
      </c>
      <c r="O352">
        <v>219.03282960717499</v>
      </c>
      <c r="P352">
        <v>55.249144704303298</v>
      </c>
      <c r="Q352">
        <v>46.5061858817988</v>
      </c>
      <c r="R352">
        <v>63.978281839255402</v>
      </c>
      <c r="S352">
        <v>74.505339424584804</v>
      </c>
      <c r="T352">
        <v>0</v>
      </c>
      <c r="U352">
        <v>0</v>
      </c>
      <c r="V352">
        <v>24.685718783319</v>
      </c>
      <c r="W352">
        <v>309.71593557461102</v>
      </c>
    </row>
    <row r="353" spans="1:23" x14ac:dyDescent="0.3">
      <c r="A353" t="s">
        <v>271</v>
      </c>
      <c r="B353" t="s">
        <v>36</v>
      </c>
      <c r="C353" t="s">
        <v>0</v>
      </c>
      <c r="D353" t="s">
        <v>262</v>
      </c>
      <c r="E353" t="s">
        <v>198</v>
      </c>
      <c r="F353">
        <v>864.75094488608397</v>
      </c>
      <c r="G353">
        <v>854.01317854742797</v>
      </c>
      <c r="H353">
        <v>34.517412950828103</v>
      </c>
      <c r="I353">
        <v>28.558150067062499</v>
      </c>
      <c r="J353">
        <v>113.388332354799</v>
      </c>
      <c r="K353">
        <v>554.10169785849598</v>
      </c>
      <c r="L353">
        <v>447.44997132218799</v>
      </c>
      <c r="M353">
        <v>23.057467248181499</v>
      </c>
      <c r="N353">
        <v>1980.89087195197</v>
      </c>
      <c r="O353">
        <v>198.441034319788</v>
      </c>
      <c r="P353">
        <v>55.546385065147703</v>
      </c>
      <c r="Q353">
        <v>46.9046985728762</v>
      </c>
      <c r="R353">
        <v>64.279825686291701</v>
      </c>
      <c r="S353">
        <v>74.505339424584804</v>
      </c>
      <c r="T353">
        <v>0</v>
      </c>
      <c r="U353">
        <v>0</v>
      </c>
      <c r="V353">
        <v>22.858266909334599</v>
      </c>
      <c r="W353">
        <v>310.098744079548</v>
      </c>
    </row>
    <row r="354" spans="1:23" x14ac:dyDescent="0.3">
      <c r="A354" t="s">
        <v>271</v>
      </c>
      <c r="B354" t="s">
        <v>36</v>
      </c>
      <c r="C354" t="s">
        <v>0</v>
      </c>
      <c r="D354" t="s">
        <v>262</v>
      </c>
      <c r="E354" t="s">
        <v>200</v>
      </c>
      <c r="F354">
        <v>916.89693951016397</v>
      </c>
      <c r="G354">
        <v>905.92089142156101</v>
      </c>
      <c r="H354">
        <v>43.285821798341601</v>
      </c>
      <c r="I354">
        <v>29.2307777058376</v>
      </c>
      <c r="J354">
        <v>115.53245470024</v>
      </c>
      <c r="K354">
        <v>587.20808120091795</v>
      </c>
      <c r="L354">
        <v>436.86405656532997</v>
      </c>
      <c r="M354">
        <v>24.623369795849001</v>
      </c>
      <c r="N354">
        <v>1985.2108846640399</v>
      </c>
      <c r="O354">
        <v>213.738399347289</v>
      </c>
      <c r="P354">
        <v>52.404705061117802</v>
      </c>
      <c r="Q354">
        <v>43.667372061647903</v>
      </c>
      <c r="R354">
        <v>61.009891337559701</v>
      </c>
      <c r="S354">
        <v>74.505339424584804</v>
      </c>
      <c r="T354">
        <v>0</v>
      </c>
      <c r="U354">
        <v>0</v>
      </c>
      <c r="V354">
        <v>23.767526619923999</v>
      </c>
      <c r="W354">
        <v>306.517966967078</v>
      </c>
    </row>
    <row r="355" spans="1:23" x14ac:dyDescent="0.3">
      <c r="A355" t="s">
        <v>271</v>
      </c>
      <c r="B355" t="s">
        <v>36</v>
      </c>
      <c r="C355" t="s">
        <v>0</v>
      </c>
      <c r="D355" t="s">
        <v>263</v>
      </c>
      <c r="E355" t="s">
        <v>202</v>
      </c>
      <c r="F355">
        <v>773.75126274393494</v>
      </c>
      <c r="G355">
        <v>767.99223001886901</v>
      </c>
      <c r="H355">
        <v>44.462516755070297</v>
      </c>
      <c r="I355">
        <v>10.063063108639501</v>
      </c>
      <c r="J355">
        <v>112.667502298222</v>
      </c>
      <c r="K355">
        <v>490.58003162032702</v>
      </c>
      <c r="L355">
        <v>327.45752231422898</v>
      </c>
      <c r="M355">
        <v>23.752419530148</v>
      </c>
      <c r="N355">
        <v>1912.6978321087199</v>
      </c>
      <c r="O355">
        <v>222.17568552066999</v>
      </c>
      <c r="P355">
        <v>46.0898856793874</v>
      </c>
      <c r="Q355">
        <v>40.323550151154301</v>
      </c>
      <c r="R355">
        <v>52.381127125752499</v>
      </c>
      <c r="S355">
        <v>27.1526346002215</v>
      </c>
      <c r="T355">
        <v>0</v>
      </c>
      <c r="U355">
        <v>0</v>
      </c>
      <c r="V355">
        <v>23.773016338175999</v>
      </c>
      <c r="W355">
        <v>223.44325602666399</v>
      </c>
    </row>
    <row r="356" spans="1:23" x14ac:dyDescent="0.3">
      <c r="A356" t="s">
        <v>271</v>
      </c>
      <c r="B356" t="s">
        <v>36</v>
      </c>
      <c r="C356" t="s">
        <v>0</v>
      </c>
      <c r="D356" t="s">
        <v>263</v>
      </c>
      <c r="E356" t="s">
        <v>204</v>
      </c>
      <c r="F356">
        <v>795.59369042916501</v>
      </c>
      <c r="G356">
        <v>790.06920919448305</v>
      </c>
      <c r="H356">
        <v>35.537258106179799</v>
      </c>
      <c r="I356">
        <v>9.4104642791795499</v>
      </c>
      <c r="J356">
        <v>110.467045134728</v>
      </c>
      <c r="K356">
        <v>482.11710976327402</v>
      </c>
      <c r="L356">
        <v>319.96689080678999</v>
      </c>
      <c r="M356">
        <v>23.033281437729499</v>
      </c>
      <c r="N356">
        <v>1909.8046619152999</v>
      </c>
      <c r="O356">
        <v>212.660870690379</v>
      </c>
      <c r="P356">
        <v>42.543208076245499</v>
      </c>
      <c r="Q356">
        <v>36.653775118913998</v>
      </c>
      <c r="R356">
        <v>48.682946735005302</v>
      </c>
      <c r="S356">
        <v>27.1526346002215</v>
      </c>
      <c r="T356">
        <v>0</v>
      </c>
      <c r="U356">
        <v>0</v>
      </c>
      <c r="V356">
        <v>23.544406933315301</v>
      </c>
      <c r="W356">
        <v>223.641837653095</v>
      </c>
    </row>
    <row r="357" spans="1:23" x14ac:dyDescent="0.3">
      <c r="A357" t="s">
        <v>271</v>
      </c>
      <c r="B357" t="s">
        <v>36</v>
      </c>
      <c r="C357" t="s">
        <v>0</v>
      </c>
      <c r="D357" t="s">
        <v>263</v>
      </c>
      <c r="E357" t="s">
        <v>205</v>
      </c>
      <c r="F357">
        <v>875.93273631639897</v>
      </c>
      <c r="G357">
        <v>870.36594605841901</v>
      </c>
      <c r="H357">
        <v>35.1064694045821</v>
      </c>
      <c r="I357">
        <v>9.4477250366469399</v>
      </c>
      <c r="J357">
        <v>111.625435226466</v>
      </c>
      <c r="K357">
        <v>520.44579566243306</v>
      </c>
      <c r="L357">
        <v>332.542604757996</v>
      </c>
      <c r="M357">
        <v>25.145729484847202</v>
      </c>
      <c r="N357">
        <v>1910.5788408977201</v>
      </c>
      <c r="O357">
        <v>232.098771715612</v>
      </c>
      <c r="P357">
        <v>47.526824698979702</v>
      </c>
      <c r="Q357">
        <v>41.516236863148301</v>
      </c>
      <c r="R357">
        <v>53.9377028260838</v>
      </c>
      <c r="S357">
        <v>27.1526346002215</v>
      </c>
      <c r="T357">
        <v>0</v>
      </c>
      <c r="U357">
        <v>0</v>
      </c>
      <c r="V357">
        <v>23.354732529401101</v>
      </c>
      <c r="W357">
        <v>228.05456856728901</v>
      </c>
    </row>
    <row r="358" spans="1:23" x14ac:dyDescent="0.3">
      <c r="A358" t="s">
        <v>271</v>
      </c>
      <c r="B358" t="s">
        <v>36</v>
      </c>
      <c r="C358" t="s">
        <v>0</v>
      </c>
      <c r="D358" t="s">
        <v>263</v>
      </c>
      <c r="E358" t="s">
        <v>207</v>
      </c>
      <c r="F358">
        <v>868.40969391769204</v>
      </c>
      <c r="G358">
        <v>862.581284253533</v>
      </c>
      <c r="H358">
        <v>43.798728746251697</v>
      </c>
      <c r="I358">
        <v>10.1722355145624</v>
      </c>
      <c r="J358">
        <v>114.112011281177</v>
      </c>
      <c r="K358">
        <v>537.02000383137295</v>
      </c>
      <c r="L358">
        <v>352.95276228589199</v>
      </c>
      <c r="M358">
        <v>25.657721264350599</v>
      </c>
      <c r="N358">
        <v>1914.15228556073</v>
      </c>
      <c r="O358">
        <v>239.174658081541</v>
      </c>
      <c r="P358">
        <v>51.476308972185798</v>
      </c>
      <c r="Q358">
        <v>45.007695246738102</v>
      </c>
      <c r="R358">
        <v>58.118501650613197</v>
      </c>
      <c r="S358">
        <v>27.1526346002215</v>
      </c>
      <c r="T358">
        <v>0</v>
      </c>
      <c r="U358">
        <v>0</v>
      </c>
      <c r="V358">
        <v>18.757444824066098</v>
      </c>
      <c r="W358">
        <v>228.357833387048</v>
      </c>
    </row>
    <row r="359" spans="1:23" x14ac:dyDescent="0.3">
      <c r="A359" t="s">
        <v>271</v>
      </c>
      <c r="B359" t="s">
        <v>36</v>
      </c>
      <c r="C359" t="s">
        <v>0</v>
      </c>
      <c r="D359" t="s">
        <v>264</v>
      </c>
      <c r="E359" t="s">
        <v>208</v>
      </c>
      <c r="F359">
        <v>994.63595285975396</v>
      </c>
      <c r="G359">
        <v>987.05804265910297</v>
      </c>
      <c r="H359">
        <v>61.726826724380203</v>
      </c>
      <c r="I359">
        <v>16.549460908907399</v>
      </c>
      <c r="J359">
        <v>116.44999095246401</v>
      </c>
      <c r="K359">
        <v>554.67873129606505</v>
      </c>
      <c r="L359">
        <v>378.22349977144302</v>
      </c>
      <c r="M359">
        <v>24.9978370051012</v>
      </c>
      <c r="N359">
        <v>2207.2212015172599</v>
      </c>
      <c r="O359">
        <v>238.16626084715401</v>
      </c>
      <c r="P359">
        <v>52.884834043347901</v>
      </c>
      <c r="Q359">
        <v>44.639605547366202</v>
      </c>
      <c r="R359">
        <v>60.942576222971603</v>
      </c>
      <c r="S359">
        <v>21.225010794722301</v>
      </c>
      <c r="T359">
        <v>0</v>
      </c>
      <c r="U359">
        <v>0</v>
      </c>
      <c r="V359">
        <v>21.3070079077816</v>
      </c>
      <c r="W359">
        <v>1898.7546493362299</v>
      </c>
    </row>
    <row r="360" spans="1:23" x14ac:dyDescent="0.3">
      <c r="A360" t="s">
        <v>271</v>
      </c>
      <c r="B360" t="s">
        <v>36</v>
      </c>
      <c r="C360" t="s">
        <v>0</v>
      </c>
      <c r="D360" t="s">
        <v>264</v>
      </c>
      <c r="E360" t="s">
        <v>209</v>
      </c>
      <c r="F360">
        <v>1052.72316005629</v>
      </c>
      <c r="G360">
        <v>1045.2572055415801</v>
      </c>
      <c r="H360">
        <v>55.448248304418001</v>
      </c>
      <c r="I360">
        <v>16.083151523437699</v>
      </c>
      <c r="J360">
        <v>116.86485885269801</v>
      </c>
      <c r="K360">
        <v>559.88529077400597</v>
      </c>
      <c r="L360">
        <v>348.02416611940299</v>
      </c>
      <c r="M360">
        <v>25.531393269646198</v>
      </c>
      <c r="N360">
        <v>2208.1213337555801</v>
      </c>
      <c r="O360">
        <v>251.650048700729</v>
      </c>
      <c r="P360">
        <v>48.3391644736123</v>
      </c>
      <c r="Q360">
        <v>40.254518559318598</v>
      </c>
      <c r="R360">
        <v>56.719364009237196</v>
      </c>
      <c r="S360">
        <v>21.225010794722301</v>
      </c>
      <c r="T360">
        <v>0</v>
      </c>
      <c r="U360">
        <v>0</v>
      </c>
      <c r="V360">
        <v>21.669955532877498</v>
      </c>
      <c r="W360">
        <v>1909.2009088923901</v>
      </c>
    </row>
    <row r="361" spans="1:23" x14ac:dyDescent="0.3">
      <c r="A361" t="s">
        <v>271</v>
      </c>
      <c r="B361" t="s">
        <v>36</v>
      </c>
      <c r="C361" t="s">
        <v>0</v>
      </c>
      <c r="D361" t="s">
        <v>264</v>
      </c>
      <c r="E361" t="s">
        <v>212</v>
      </c>
      <c r="F361">
        <v>1043.19180168911</v>
      </c>
      <c r="G361">
        <v>1035.48450649748</v>
      </c>
      <c r="H361">
        <v>63.4084814968312</v>
      </c>
      <c r="I361">
        <v>16.860890860536902</v>
      </c>
      <c r="J361">
        <v>118.123421445357</v>
      </c>
      <c r="K361">
        <v>571.14623033728105</v>
      </c>
      <c r="L361">
        <v>369.27350728121303</v>
      </c>
      <c r="M361">
        <v>26.4019949961896</v>
      </c>
      <c r="N361">
        <v>2210.5954591689601</v>
      </c>
      <c r="O361">
        <v>259.02886949870401</v>
      </c>
      <c r="P361">
        <v>52.800302674705399</v>
      </c>
      <c r="Q361">
        <v>44.646814343842998</v>
      </c>
      <c r="R361">
        <v>61.139829920962399</v>
      </c>
      <c r="S361">
        <v>21.225010794722301</v>
      </c>
      <c r="T361">
        <v>0</v>
      </c>
      <c r="U361">
        <v>0</v>
      </c>
      <c r="V361">
        <v>25.229041449118</v>
      </c>
      <c r="W361">
        <v>1908.1859026892801</v>
      </c>
    </row>
    <row r="362" spans="1:23" x14ac:dyDescent="0.3">
      <c r="A362" t="s">
        <v>271</v>
      </c>
      <c r="B362" t="s">
        <v>36</v>
      </c>
      <c r="C362" t="s">
        <v>0</v>
      </c>
      <c r="D362" t="s">
        <v>264</v>
      </c>
      <c r="E362" t="s">
        <v>214</v>
      </c>
      <c r="F362">
        <v>1049.9863489525801</v>
      </c>
      <c r="G362">
        <v>1042.03361548051</v>
      </c>
      <c r="H362">
        <v>76.301525234564295</v>
      </c>
      <c r="I362">
        <v>17.5053433827789</v>
      </c>
      <c r="J362">
        <v>120.78979151842201</v>
      </c>
      <c r="K362">
        <v>564.56405753229296</v>
      </c>
      <c r="L362">
        <v>347.926877817915</v>
      </c>
      <c r="M362">
        <v>26.192246642231598</v>
      </c>
      <c r="N362">
        <v>2214.5216837666999</v>
      </c>
      <c r="O362">
        <v>265.950039157118</v>
      </c>
      <c r="P362">
        <v>47.160903573617901</v>
      </c>
      <c r="Q362">
        <v>38.848844780134499</v>
      </c>
      <c r="R362">
        <v>55.439717230936203</v>
      </c>
      <c r="S362">
        <v>21.225010794722301</v>
      </c>
      <c r="T362">
        <v>0</v>
      </c>
      <c r="U362">
        <v>0</v>
      </c>
      <c r="V362">
        <v>25.1298884545478</v>
      </c>
      <c r="W362">
        <v>1904.27853272998</v>
      </c>
    </row>
    <row r="363" spans="1:23" x14ac:dyDescent="0.3">
      <c r="A363" t="s">
        <v>271</v>
      </c>
      <c r="B363" t="s">
        <v>36</v>
      </c>
      <c r="C363" t="s">
        <v>0</v>
      </c>
      <c r="D363" t="s">
        <v>265</v>
      </c>
      <c r="E363" t="s">
        <v>215</v>
      </c>
      <c r="F363">
        <v>940.24718622260798</v>
      </c>
      <c r="G363">
        <v>934.00675965265202</v>
      </c>
      <c r="H363">
        <v>75.436044993355097</v>
      </c>
      <c r="I363">
        <v>13.2170489106799</v>
      </c>
      <c r="J363">
        <v>119.390743639308</v>
      </c>
      <c r="K363">
        <v>525.39171918918703</v>
      </c>
      <c r="L363">
        <v>353.600819307162</v>
      </c>
      <c r="M363">
        <v>26.123534965627801</v>
      </c>
      <c r="N363">
        <v>2220.4390695336201</v>
      </c>
      <c r="O363">
        <v>233.60134130108199</v>
      </c>
      <c r="P363">
        <v>48.724885549838604</v>
      </c>
      <c r="Q363">
        <v>40.864618923486397</v>
      </c>
      <c r="R363">
        <v>56.623596292789102</v>
      </c>
      <c r="S363">
        <v>21.225010794722301</v>
      </c>
      <c r="T363">
        <v>0</v>
      </c>
      <c r="U363">
        <v>0</v>
      </c>
      <c r="V363">
        <v>23.346280019395198</v>
      </c>
      <c r="W363">
        <v>1894.8013984941499</v>
      </c>
    </row>
    <row r="364" spans="1:23" x14ac:dyDescent="0.3">
      <c r="A364" t="s">
        <v>271</v>
      </c>
      <c r="B364" t="s">
        <v>36</v>
      </c>
      <c r="C364" t="s">
        <v>0</v>
      </c>
      <c r="D364" t="s">
        <v>265</v>
      </c>
      <c r="E364" t="s">
        <v>216</v>
      </c>
      <c r="F364">
        <v>945.253319015226</v>
      </c>
      <c r="G364">
        <v>939.16259609632698</v>
      </c>
      <c r="H364">
        <v>65.067116480526707</v>
      </c>
      <c r="I364">
        <v>12.697291475754801</v>
      </c>
      <c r="J364">
        <v>118.66982871162899</v>
      </c>
      <c r="K364">
        <v>536.53982351231798</v>
      </c>
      <c r="L364">
        <v>367.548882569809</v>
      </c>
      <c r="M364">
        <v>26.1235266868906</v>
      </c>
      <c r="N364">
        <v>2216.0459424792102</v>
      </c>
      <c r="O364">
        <v>233.671722399169</v>
      </c>
      <c r="P364">
        <v>50.9079792758141</v>
      </c>
      <c r="Q364">
        <v>42.860632907058204</v>
      </c>
      <c r="R364">
        <v>58.7965636528576</v>
      </c>
      <c r="S364">
        <v>21.225010794722301</v>
      </c>
      <c r="T364">
        <v>0</v>
      </c>
      <c r="U364">
        <v>0</v>
      </c>
      <c r="V364">
        <v>27.4823523652814</v>
      </c>
      <c r="W364">
        <v>1895.4433806480799</v>
      </c>
    </row>
    <row r="365" spans="1:23" x14ac:dyDescent="0.3">
      <c r="A365" t="s">
        <v>271</v>
      </c>
      <c r="B365" t="s">
        <v>36</v>
      </c>
      <c r="C365" t="s">
        <v>0</v>
      </c>
      <c r="D365" t="s">
        <v>265</v>
      </c>
      <c r="E365" t="s">
        <v>217</v>
      </c>
      <c r="F365">
        <v>940.90646943511695</v>
      </c>
      <c r="G365">
        <v>934.87183579425198</v>
      </c>
      <c r="H365">
        <v>61.140226448142499</v>
      </c>
      <c r="I365">
        <v>12.638763411966099</v>
      </c>
      <c r="J365">
        <v>117.844244476041</v>
      </c>
      <c r="K365">
        <v>523.72732500703103</v>
      </c>
      <c r="L365">
        <v>378.64413132855799</v>
      </c>
      <c r="M365">
        <v>25.900518067986699</v>
      </c>
      <c r="N365">
        <v>2221.9864719053799</v>
      </c>
      <c r="O365">
        <v>229.282566596663</v>
      </c>
      <c r="P365">
        <v>50.408934802667197</v>
      </c>
      <c r="Q365">
        <v>42.481394024361101</v>
      </c>
      <c r="R365">
        <v>58.288442903906798</v>
      </c>
      <c r="S365">
        <v>21.225010794722301</v>
      </c>
      <c r="T365">
        <v>0</v>
      </c>
      <c r="U365">
        <v>0</v>
      </c>
      <c r="V365">
        <v>27.997194491418998</v>
      </c>
      <c r="W365">
        <v>1896.01456222193</v>
      </c>
    </row>
    <row r="366" spans="1:23" x14ac:dyDescent="0.3">
      <c r="A366" t="s">
        <v>271</v>
      </c>
      <c r="B366" t="s">
        <v>36</v>
      </c>
      <c r="C366" t="s">
        <v>0</v>
      </c>
      <c r="D366" t="s">
        <v>265</v>
      </c>
      <c r="E366" t="s">
        <v>226</v>
      </c>
      <c r="F366">
        <v>940.70105981795996</v>
      </c>
      <c r="G366">
        <v>934.36487912964401</v>
      </c>
      <c r="H366">
        <v>78.517029251682402</v>
      </c>
      <c r="I366">
        <v>13.4491285609702</v>
      </c>
      <c r="J366">
        <v>120.524334211178</v>
      </c>
      <c r="K366">
        <v>526.04244669724301</v>
      </c>
      <c r="L366">
        <v>351.76991099730202</v>
      </c>
      <c r="M366">
        <v>25.986735927470701</v>
      </c>
      <c r="N366">
        <v>2221.32181642455</v>
      </c>
      <c r="O366">
        <v>235.321197804105</v>
      </c>
      <c r="P366">
        <v>48.825886028582502</v>
      </c>
      <c r="Q366">
        <v>40.691811106892899</v>
      </c>
      <c r="R366">
        <v>56.804308838776898</v>
      </c>
      <c r="S366">
        <v>21.225010794722301</v>
      </c>
      <c r="T366">
        <v>0</v>
      </c>
      <c r="U366">
        <v>0</v>
      </c>
      <c r="V366">
        <v>25.4147181896364</v>
      </c>
      <c r="W366">
        <v>1896.67788520046</v>
      </c>
    </row>
    <row r="367" spans="1:23" x14ac:dyDescent="0.3">
      <c r="A367" t="s">
        <v>271</v>
      </c>
      <c r="B367" t="s">
        <v>36</v>
      </c>
      <c r="C367" t="s">
        <v>0</v>
      </c>
      <c r="D367" t="s">
        <v>266</v>
      </c>
      <c r="E367" t="s">
        <v>227</v>
      </c>
      <c r="F367">
        <v>953.62327333149199</v>
      </c>
      <c r="G367">
        <v>947.33001566919904</v>
      </c>
      <c r="H367">
        <v>65.780098875615295</v>
      </c>
      <c r="I367">
        <v>13.3388691247478</v>
      </c>
      <c r="J367">
        <v>120.66606433516399</v>
      </c>
      <c r="K367">
        <v>522.41220174340197</v>
      </c>
      <c r="L367">
        <v>355.77964694676001</v>
      </c>
      <c r="M367">
        <v>26.3284835756909</v>
      </c>
      <c r="N367">
        <v>2269.5948665094702</v>
      </c>
      <c r="O367">
        <v>232.81503106848601</v>
      </c>
      <c r="P367">
        <v>48.6785104417255</v>
      </c>
      <c r="Q367">
        <v>40.8356025777273</v>
      </c>
      <c r="R367">
        <v>56.693927818273004</v>
      </c>
      <c r="S367">
        <v>22.0265966059386</v>
      </c>
      <c r="T367">
        <v>0</v>
      </c>
      <c r="U367">
        <v>0</v>
      </c>
      <c r="V367">
        <v>25.4797022819204</v>
      </c>
      <c r="W367">
        <v>1927.76288461741</v>
      </c>
    </row>
    <row r="368" spans="1:23" x14ac:dyDescent="0.3">
      <c r="A368" t="s">
        <v>272</v>
      </c>
      <c r="B368" t="s">
        <v>37</v>
      </c>
      <c r="C368" t="s">
        <v>0</v>
      </c>
      <c r="D368" t="s">
        <v>251</v>
      </c>
      <c r="E368" t="s">
        <v>51</v>
      </c>
      <c r="F368">
        <v>868.38128011506103</v>
      </c>
      <c r="G368">
        <v>861.85194266620204</v>
      </c>
      <c r="H368">
        <v>20.7750054257199</v>
      </c>
      <c r="I368">
        <v>4.8661900012291097</v>
      </c>
      <c r="J368">
        <v>10.782067164083699</v>
      </c>
      <c r="K368">
        <v>534.66024949663597</v>
      </c>
      <c r="L368">
        <v>290.48570146164298</v>
      </c>
      <c r="M368">
        <v>63.9447250174223</v>
      </c>
      <c r="N368">
        <v>260.06298537194903</v>
      </c>
      <c r="O368">
        <v>157.46888632623299</v>
      </c>
      <c r="P368">
        <v>135.765794460628</v>
      </c>
      <c r="Q368">
        <v>112.90773360889</v>
      </c>
      <c r="R368">
        <v>155.99535812871599</v>
      </c>
      <c r="S368">
        <v>4937.8992179388497</v>
      </c>
      <c r="T368">
        <v>0</v>
      </c>
      <c r="U368">
        <v>0</v>
      </c>
      <c r="V368">
        <v>2.00481188436699</v>
      </c>
      <c r="W368">
        <v>197.302984749525</v>
      </c>
    </row>
    <row r="369" spans="1:23" x14ac:dyDescent="0.3">
      <c r="A369" t="s">
        <v>272</v>
      </c>
      <c r="B369" t="s">
        <v>37</v>
      </c>
      <c r="C369" t="s">
        <v>0</v>
      </c>
      <c r="D369" t="s">
        <v>251</v>
      </c>
      <c r="E369" t="s">
        <v>52</v>
      </c>
      <c r="F369">
        <v>919.46364353108095</v>
      </c>
      <c r="G369">
        <v>912.53145851564</v>
      </c>
      <c r="H369">
        <v>34.835315345251203</v>
      </c>
      <c r="I369">
        <v>6.0657633025851503</v>
      </c>
      <c r="J369">
        <v>13.8163757970673</v>
      </c>
      <c r="K369">
        <v>619.29444713486498</v>
      </c>
      <c r="L369">
        <v>292.04836583230701</v>
      </c>
      <c r="M369">
        <v>64.401591575937601</v>
      </c>
      <c r="N369">
        <v>267.45597710354201</v>
      </c>
      <c r="O369">
        <v>180.359348154179</v>
      </c>
      <c r="P369">
        <v>139.027246026406</v>
      </c>
      <c r="Q369">
        <v>115.214542826284</v>
      </c>
      <c r="R369">
        <v>160.194311446114</v>
      </c>
      <c r="S369">
        <v>4937.8992179388497</v>
      </c>
      <c r="T369">
        <v>0</v>
      </c>
      <c r="U369">
        <v>0</v>
      </c>
      <c r="V369">
        <v>6.7481491598417804</v>
      </c>
      <c r="W369">
        <v>219.44817921458301</v>
      </c>
    </row>
    <row r="370" spans="1:23" x14ac:dyDescent="0.3">
      <c r="A370" t="s">
        <v>272</v>
      </c>
      <c r="B370" t="s">
        <v>37</v>
      </c>
      <c r="C370" t="s">
        <v>0</v>
      </c>
      <c r="D370" t="s">
        <v>251</v>
      </c>
      <c r="E370" t="s">
        <v>53</v>
      </c>
      <c r="F370">
        <v>880.06195253016801</v>
      </c>
      <c r="G370">
        <v>873.27256272053603</v>
      </c>
      <c r="H370">
        <v>36.1632586771522</v>
      </c>
      <c r="I370">
        <v>5.6026843971587601</v>
      </c>
      <c r="J370">
        <v>13.099258087360299</v>
      </c>
      <c r="K370">
        <v>585.17167016658698</v>
      </c>
      <c r="L370">
        <v>265.64761929201097</v>
      </c>
      <c r="M370">
        <v>64.122078677553802</v>
      </c>
      <c r="N370">
        <v>265.14684637842601</v>
      </c>
      <c r="O370">
        <v>179.37969084849499</v>
      </c>
      <c r="P370">
        <v>137.13451207189701</v>
      </c>
      <c r="Q370">
        <v>113.832316450226</v>
      </c>
      <c r="R370">
        <v>157.933691085075</v>
      </c>
      <c r="S370">
        <v>4937.8992179388497</v>
      </c>
      <c r="T370">
        <v>0</v>
      </c>
      <c r="U370">
        <v>0</v>
      </c>
      <c r="V370">
        <v>6.9461853765852704</v>
      </c>
      <c r="W370">
        <v>213.17502085295601</v>
      </c>
    </row>
    <row r="371" spans="1:23" x14ac:dyDescent="0.3">
      <c r="A371" t="s">
        <v>272</v>
      </c>
      <c r="B371" t="s">
        <v>37</v>
      </c>
      <c r="C371" t="s">
        <v>0</v>
      </c>
      <c r="D371" t="s">
        <v>251</v>
      </c>
      <c r="E371" t="s">
        <v>54</v>
      </c>
      <c r="F371">
        <v>924.68319392036096</v>
      </c>
      <c r="G371">
        <v>917.70668593303901</v>
      </c>
      <c r="H371">
        <v>40.0498793687998</v>
      </c>
      <c r="I371">
        <v>6.1548170617041098</v>
      </c>
      <c r="J371">
        <v>14.5565088582869</v>
      </c>
      <c r="K371">
        <v>623.77016562973699</v>
      </c>
      <c r="L371">
        <v>301.88837297309999</v>
      </c>
      <c r="M371">
        <v>64.710610958022798</v>
      </c>
      <c r="N371">
        <v>266.89457607248301</v>
      </c>
      <c r="O371">
        <v>177.86228527903299</v>
      </c>
      <c r="P371">
        <v>140.18951424328301</v>
      </c>
      <c r="Q371">
        <v>116.42890952740299</v>
      </c>
      <c r="R371">
        <v>161.23032470944099</v>
      </c>
      <c r="S371">
        <v>4937.8992179388497</v>
      </c>
      <c r="T371">
        <v>0</v>
      </c>
      <c r="U371">
        <v>0</v>
      </c>
      <c r="V371">
        <v>7.2240883404325098</v>
      </c>
      <c r="W371">
        <v>212.749300292897</v>
      </c>
    </row>
    <row r="372" spans="1:23" x14ac:dyDescent="0.3">
      <c r="A372" t="s">
        <v>272</v>
      </c>
      <c r="B372" t="s">
        <v>37</v>
      </c>
      <c r="C372" t="s">
        <v>0</v>
      </c>
      <c r="D372" t="s">
        <v>252</v>
      </c>
      <c r="E372" t="s">
        <v>55</v>
      </c>
      <c r="F372">
        <v>775.84676193407404</v>
      </c>
      <c r="G372">
        <v>770.73544116355095</v>
      </c>
      <c r="H372">
        <v>20.373819233393899</v>
      </c>
      <c r="I372">
        <v>4.7434306633172501</v>
      </c>
      <c r="J372">
        <v>11.004552202799299</v>
      </c>
      <c r="K372">
        <v>724.91559968274498</v>
      </c>
      <c r="L372">
        <v>244.02174316182399</v>
      </c>
      <c r="M372">
        <v>45.606930935552199</v>
      </c>
      <c r="N372">
        <v>262.27658148498699</v>
      </c>
      <c r="O372">
        <v>160.01019081019001</v>
      </c>
      <c r="P372">
        <v>113.98931074505001</v>
      </c>
      <c r="Q372">
        <v>93.507805578132604</v>
      </c>
      <c r="R372">
        <v>131.14803664600399</v>
      </c>
      <c r="S372">
        <v>3546.1841830660001</v>
      </c>
      <c r="T372">
        <v>0</v>
      </c>
      <c r="U372">
        <v>0</v>
      </c>
      <c r="V372">
        <v>6.2143917095040599</v>
      </c>
      <c r="W372">
        <v>184.95820117676601</v>
      </c>
    </row>
    <row r="373" spans="1:23" x14ac:dyDescent="0.3">
      <c r="A373" t="s">
        <v>272</v>
      </c>
      <c r="B373" t="s">
        <v>37</v>
      </c>
      <c r="C373" t="s">
        <v>0</v>
      </c>
      <c r="D373" t="s">
        <v>252</v>
      </c>
      <c r="E373" t="s">
        <v>56</v>
      </c>
      <c r="F373">
        <v>791.25557165032205</v>
      </c>
      <c r="G373">
        <v>785.77678266335204</v>
      </c>
      <c r="H373">
        <v>46.379287185517299</v>
      </c>
      <c r="I373">
        <v>5.7275700574368402</v>
      </c>
      <c r="J373">
        <v>14.8142406672594</v>
      </c>
      <c r="K373">
        <v>807.08811404309301</v>
      </c>
      <c r="L373">
        <v>242.382521513179</v>
      </c>
      <c r="M373">
        <v>45.689390984057397</v>
      </c>
      <c r="N373">
        <v>267.97809521523101</v>
      </c>
      <c r="O373">
        <v>178.19820536061499</v>
      </c>
      <c r="P373">
        <v>116.13601127645801</v>
      </c>
      <c r="Q373">
        <v>94.915921509532694</v>
      </c>
      <c r="R373">
        <v>133.832681745739</v>
      </c>
      <c r="S373">
        <v>3546.1841830660001</v>
      </c>
      <c r="T373">
        <v>0</v>
      </c>
      <c r="U373">
        <v>0</v>
      </c>
      <c r="V373">
        <v>7.49158034134103</v>
      </c>
      <c r="W373">
        <v>202.099568027511</v>
      </c>
    </row>
    <row r="374" spans="1:23" x14ac:dyDescent="0.3">
      <c r="A374" t="s">
        <v>272</v>
      </c>
      <c r="B374" t="s">
        <v>37</v>
      </c>
      <c r="C374" t="s">
        <v>0</v>
      </c>
      <c r="D374" t="s">
        <v>252</v>
      </c>
      <c r="E374" t="s">
        <v>57</v>
      </c>
      <c r="F374">
        <v>715.32148452402498</v>
      </c>
      <c r="G374">
        <v>710.33036680813996</v>
      </c>
      <c r="H374">
        <v>32.958896557026797</v>
      </c>
      <c r="I374">
        <v>4.21716923025207</v>
      </c>
      <c r="J374">
        <v>11.692274528680301</v>
      </c>
      <c r="K374">
        <v>635.14078813672404</v>
      </c>
      <c r="L374">
        <v>251.652585552001</v>
      </c>
      <c r="M374">
        <v>44.955283123038797</v>
      </c>
      <c r="N374">
        <v>260.21697909721598</v>
      </c>
      <c r="O374">
        <v>151.33489636201799</v>
      </c>
      <c r="P374">
        <v>115.054318262888</v>
      </c>
      <c r="Q374">
        <v>94.275989599827597</v>
      </c>
      <c r="R374">
        <v>132.71416429752199</v>
      </c>
      <c r="S374">
        <v>3546.1841830660001</v>
      </c>
      <c r="T374">
        <v>0</v>
      </c>
      <c r="U374">
        <v>0</v>
      </c>
      <c r="V374">
        <v>6.9807759718589901</v>
      </c>
      <c r="W374">
        <v>202.88237203354001</v>
      </c>
    </row>
    <row r="375" spans="1:23" x14ac:dyDescent="0.3">
      <c r="A375" t="s">
        <v>272</v>
      </c>
      <c r="B375" t="s">
        <v>37</v>
      </c>
      <c r="C375" t="s">
        <v>0</v>
      </c>
      <c r="D375" t="s">
        <v>252</v>
      </c>
      <c r="E375" t="s">
        <v>58</v>
      </c>
      <c r="F375">
        <v>777.71274677629594</v>
      </c>
      <c r="G375">
        <v>772.38181452546303</v>
      </c>
      <c r="H375">
        <v>43.124921021720397</v>
      </c>
      <c r="I375">
        <v>5.2419183295708098</v>
      </c>
      <c r="J375">
        <v>14.129989658245901</v>
      </c>
      <c r="K375">
        <v>748.47641663657896</v>
      </c>
      <c r="L375">
        <v>240.857918393962</v>
      </c>
      <c r="M375">
        <v>45.660726526357998</v>
      </c>
      <c r="N375">
        <v>264.980551315507</v>
      </c>
      <c r="O375">
        <v>176.93107442448601</v>
      </c>
      <c r="P375">
        <v>114.881199800505</v>
      </c>
      <c r="Q375">
        <v>93.764905398641702</v>
      </c>
      <c r="R375">
        <v>132.691585032273</v>
      </c>
      <c r="S375">
        <v>3546.1841830660001</v>
      </c>
      <c r="T375">
        <v>0</v>
      </c>
      <c r="U375">
        <v>0</v>
      </c>
      <c r="V375">
        <v>6.9181586921215903</v>
      </c>
      <c r="W375">
        <v>201.29500058347301</v>
      </c>
    </row>
    <row r="376" spans="1:23" x14ac:dyDescent="0.3">
      <c r="A376" t="s">
        <v>272</v>
      </c>
      <c r="B376" t="s">
        <v>37</v>
      </c>
      <c r="C376" t="s">
        <v>0</v>
      </c>
      <c r="D376" t="s">
        <v>253</v>
      </c>
      <c r="E376" t="s">
        <v>59</v>
      </c>
      <c r="F376">
        <v>856.286077754894</v>
      </c>
      <c r="G376">
        <v>851.66655698511101</v>
      </c>
      <c r="H376">
        <v>35.852511770506901</v>
      </c>
      <c r="I376">
        <v>5.1252090334263798</v>
      </c>
      <c r="J376">
        <v>13.4043400755059</v>
      </c>
      <c r="K376">
        <v>729.50847520323498</v>
      </c>
      <c r="L376">
        <v>302.88520362615401</v>
      </c>
      <c r="M376">
        <v>48.038478790708602</v>
      </c>
      <c r="N376">
        <v>362.29192185015199</v>
      </c>
      <c r="O376">
        <v>153.934256699624</v>
      </c>
      <c r="P376">
        <v>95.438928909489604</v>
      </c>
      <c r="Q376">
        <v>78.410176359193997</v>
      </c>
      <c r="R376">
        <v>109.781215028316</v>
      </c>
      <c r="S376">
        <v>2886.0188538102898</v>
      </c>
      <c r="T376">
        <v>0</v>
      </c>
      <c r="U376">
        <v>0</v>
      </c>
      <c r="V376">
        <v>6.7074845860748402</v>
      </c>
      <c r="W376">
        <v>189.597913745341</v>
      </c>
    </row>
    <row r="377" spans="1:23" x14ac:dyDescent="0.3">
      <c r="A377" t="s">
        <v>272</v>
      </c>
      <c r="B377" t="s">
        <v>37</v>
      </c>
      <c r="C377" t="s">
        <v>0</v>
      </c>
      <c r="D377" t="s">
        <v>253</v>
      </c>
      <c r="E377" t="s">
        <v>60</v>
      </c>
      <c r="F377">
        <v>876.02671167238498</v>
      </c>
      <c r="G377">
        <v>871.25473443839701</v>
      </c>
      <c r="H377">
        <v>39.504867498052697</v>
      </c>
      <c r="I377">
        <v>5.5796394394899096</v>
      </c>
      <c r="J377">
        <v>14.5483545968535</v>
      </c>
      <c r="K377">
        <v>771.173699687929</v>
      </c>
      <c r="L377">
        <v>311.71901931287101</v>
      </c>
      <c r="M377">
        <v>48.2918100854505</v>
      </c>
      <c r="N377">
        <v>365.47701405565999</v>
      </c>
      <c r="O377">
        <v>167.45347917095401</v>
      </c>
      <c r="P377">
        <v>96.944499865972006</v>
      </c>
      <c r="Q377">
        <v>79.417444735716899</v>
      </c>
      <c r="R377">
        <v>111.694104193963</v>
      </c>
      <c r="S377">
        <v>2886.0188538102898</v>
      </c>
      <c r="T377">
        <v>0</v>
      </c>
      <c r="U377">
        <v>0</v>
      </c>
      <c r="V377">
        <v>7.1940968858491798</v>
      </c>
      <c r="W377">
        <v>204.11451446833601</v>
      </c>
    </row>
    <row r="378" spans="1:23" x14ac:dyDescent="0.3">
      <c r="A378" t="s">
        <v>272</v>
      </c>
      <c r="B378" t="s">
        <v>37</v>
      </c>
      <c r="C378" t="s">
        <v>0</v>
      </c>
      <c r="D378" t="s">
        <v>253</v>
      </c>
      <c r="E378" t="s">
        <v>61</v>
      </c>
      <c r="F378">
        <v>855.36113402768603</v>
      </c>
      <c r="G378">
        <v>850.76120437740803</v>
      </c>
      <c r="H378">
        <v>24.944993446501201</v>
      </c>
      <c r="I378">
        <v>5.1317579359624697</v>
      </c>
      <c r="J378">
        <v>12.642676551347501</v>
      </c>
      <c r="K378">
        <v>736.12569849993304</v>
      </c>
      <c r="L378">
        <v>329.79384822602799</v>
      </c>
      <c r="M378">
        <v>47.975768140620097</v>
      </c>
      <c r="N378">
        <v>363.41223131663298</v>
      </c>
      <c r="O378">
        <v>148.576695541183</v>
      </c>
      <c r="P378">
        <v>98.603726240527493</v>
      </c>
      <c r="Q378">
        <v>81.152342501377007</v>
      </c>
      <c r="R378">
        <v>113.39306896316</v>
      </c>
      <c r="S378">
        <v>2886.0188538102898</v>
      </c>
      <c r="T378">
        <v>0</v>
      </c>
      <c r="U378">
        <v>0</v>
      </c>
      <c r="V378">
        <v>7.4270934104836801</v>
      </c>
      <c r="W378">
        <v>206.88160866912401</v>
      </c>
    </row>
    <row r="379" spans="1:23" x14ac:dyDescent="0.3">
      <c r="A379" t="s">
        <v>272</v>
      </c>
      <c r="B379" t="s">
        <v>37</v>
      </c>
      <c r="C379" t="s">
        <v>0</v>
      </c>
      <c r="D379" t="s">
        <v>253</v>
      </c>
      <c r="E379" t="s">
        <v>62</v>
      </c>
      <c r="F379">
        <v>886.60640989078604</v>
      </c>
      <c r="G379">
        <v>881.88005056022496</v>
      </c>
      <c r="H379">
        <v>33.064380224183303</v>
      </c>
      <c r="I379">
        <v>5.5215795371027001</v>
      </c>
      <c r="J379">
        <v>13.468639264932801</v>
      </c>
      <c r="K379">
        <v>787.85287694623401</v>
      </c>
      <c r="L379">
        <v>308.59281623238098</v>
      </c>
      <c r="M379">
        <v>48.581199039520499</v>
      </c>
      <c r="N379">
        <v>365.06560287779701</v>
      </c>
      <c r="O379">
        <v>166.378913049966</v>
      </c>
      <c r="P379">
        <v>97.913332767671207</v>
      </c>
      <c r="Q379">
        <v>80.122216140962493</v>
      </c>
      <c r="R379">
        <v>113.10180065925501</v>
      </c>
      <c r="S379">
        <v>2886.0188538102898</v>
      </c>
      <c r="T379">
        <v>0</v>
      </c>
      <c r="U379">
        <v>0</v>
      </c>
      <c r="V379">
        <v>7.9536433319470197</v>
      </c>
      <c r="W379">
        <v>213.40434681864801</v>
      </c>
    </row>
    <row r="380" spans="1:23" x14ac:dyDescent="0.3">
      <c r="A380" t="s">
        <v>272</v>
      </c>
      <c r="B380" t="s">
        <v>37</v>
      </c>
      <c r="C380" t="s">
        <v>0</v>
      </c>
      <c r="D380" t="s">
        <v>254</v>
      </c>
      <c r="E380" t="s">
        <v>63</v>
      </c>
      <c r="F380">
        <v>880.95900684769697</v>
      </c>
      <c r="G380">
        <v>875.88024214621601</v>
      </c>
      <c r="H380">
        <v>46.207739719872102</v>
      </c>
      <c r="I380">
        <v>5.8222317055174502</v>
      </c>
      <c r="J380">
        <v>14.5728349423305</v>
      </c>
      <c r="K380">
        <v>823.01013722379503</v>
      </c>
      <c r="L380">
        <v>313.496435960317</v>
      </c>
      <c r="M380">
        <v>53.256424200546299</v>
      </c>
      <c r="N380">
        <v>261.69617642540999</v>
      </c>
      <c r="O380">
        <v>150.76930612055</v>
      </c>
      <c r="P380">
        <v>103.082565387637</v>
      </c>
      <c r="Q380">
        <v>84.865639800629793</v>
      </c>
      <c r="R380">
        <v>119.333315858361</v>
      </c>
      <c r="S380">
        <v>3127.8339211336502</v>
      </c>
      <c r="T380">
        <v>0</v>
      </c>
      <c r="U380">
        <v>0</v>
      </c>
      <c r="V380">
        <v>8.5205694912213907</v>
      </c>
      <c r="W380">
        <v>199.488648574753</v>
      </c>
    </row>
    <row r="381" spans="1:23" x14ac:dyDescent="0.3">
      <c r="A381" t="s">
        <v>272</v>
      </c>
      <c r="B381" t="s">
        <v>37</v>
      </c>
      <c r="C381" t="s">
        <v>0</v>
      </c>
      <c r="D381" t="s">
        <v>254</v>
      </c>
      <c r="E381" t="s">
        <v>64</v>
      </c>
      <c r="F381">
        <v>845.81232236563903</v>
      </c>
      <c r="G381">
        <v>840.852794975096</v>
      </c>
      <c r="H381">
        <v>47.207888695841</v>
      </c>
      <c r="I381">
        <v>5.42972022455369</v>
      </c>
      <c r="J381">
        <v>14.029200353649999</v>
      </c>
      <c r="K381">
        <v>766.89234362525599</v>
      </c>
      <c r="L381">
        <v>280.95836708712699</v>
      </c>
      <c r="M381">
        <v>52.444046411283203</v>
      </c>
      <c r="N381">
        <v>260.90306707088598</v>
      </c>
      <c r="O381">
        <v>153.96110405086901</v>
      </c>
      <c r="P381">
        <v>99.076378503849895</v>
      </c>
      <c r="Q381">
        <v>80.593655899767498</v>
      </c>
      <c r="R381">
        <v>115.85445145423</v>
      </c>
      <c r="S381">
        <v>3127.8339211336502</v>
      </c>
      <c r="T381">
        <v>0</v>
      </c>
      <c r="U381">
        <v>0</v>
      </c>
      <c r="V381">
        <v>9.6039405920032301</v>
      </c>
      <c r="W381">
        <v>216.091556474181</v>
      </c>
    </row>
    <row r="382" spans="1:23" x14ac:dyDescent="0.3">
      <c r="A382" t="s">
        <v>272</v>
      </c>
      <c r="B382" t="s">
        <v>37</v>
      </c>
      <c r="C382" t="s">
        <v>0</v>
      </c>
      <c r="D382" t="s">
        <v>254</v>
      </c>
      <c r="E382" t="s">
        <v>65</v>
      </c>
      <c r="F382">
        <v>876.315121269928</v>
      </c>
      <c r="G382">
        <v>871.19390029221404</v>
      </c>
      <c r="H382">
        <v>41.5970864367046</v>
      </c>
      <c r="I382">
        <v>6.0036240731701804</v>
      </c>
      <c r="J382">
        <v>14.372381328231301</v>
      </c>
      <c r="K382">
        <v>861.91747310759797</v>
      </c>
      <c r="L382">
        <v>296.48022366832203</v>
      </c>
      <c r="M382">
        <v>53.125787890448201</v>
      </c>
      <c r="N382">
        <v>263.52900164964802</v>
      </c>
      <c r="O382">
        <v>159.050051708182</v>
      </c>
      <c r="P382">
        <v>103.629192386502</v>
      </c>
      <c r="Q382">
        <v>84.982390758290606</v>
      </c>
      <c r="R382">
        <v>120.447584817316</v>
      </c>
      <c r="S382">
        <v>3127.8339211336502</v>
      </c>
      <c r="T382">
        <v>0</v>
      </c>
      <c r="U382">
        <v>0</v>
      </c>
      <c r="V382">
        <v>10.270800200641601</v>
      </c>
      <c r="W382">
        <v>216.35451218150999</v>
      </c>
    </row>
    <row r="383" spans="1:23" x14ac:dyDescent="0.3">
      <c r="A383" t="s">
        <v>272</v>
      </c>
      <c r="B383" t="s">
        <v>37</v>
      </c>
      <c r="C383" t="s">
        <v>0</v>
      </c>
      <c r="D383" t="s">
        <v>254</v>
      </c>
      <c r="E383" t="s">
        <v>66</v>
      </c>
      <c r="F383">
        <v>931.92151220631001</v>
      </c>
      <c r="G383">
        <v>926.56675130454005</v>
      </c>
      <c r="H383">
        <v>41.639583761204698</v>
      </c>
      <c r="I383">
        <v>6.7886257662088596</v>
      </c>
      <c r="J383">
        <v>15.2836125925642</v>
      </c>
      <c r="K383">
        <v>960.89899097839304</v>
      </c>
      <c r="L383">
        <v>301.00238211029603</v>
      </c>
      <c r="M383">
        <v>53.8506388082032</v>
      </c>
      <c r="N383">
        <v>267.199143590353</v>
      </c>
      <c r="O383">
        <v>171.84458257730699</v>
      </c>
      <c r="P383">
        <v>104.356669823614</v>
      </c>
      <c r="Q383">
        <v>85.527320628337094</v>
      </c>
      <c r="R383">
        <v>121.248455408015</v>
      </c>
      <c r="S383">
        <v>3127.8339211336502</v>
      </c>
      <c r="T383">
        <v>0</v>
      </c>
      <c r="U383">
        <v>0</v>
      </c>
      <c r="V383">
        <v>10.277566871146099</v>
      </c>
      <c r="W383">
        <v>213.18547813280799</v>
      </c>
    </row>
    <row r="384" spans="1:23" x14ac:dyDescent="0.3">
      <c r="A384" t="s">
        <v>272</v>
      </c>
      <c r="B384" t="s">
        <v>37</v>
      </c>
      <c r="C384" t="s">
        <v>0</v>
      </c>
      <c r="D384" t="s">
        <v>255</v>
      </c>
      <c r="E384" t="s">
        <v>67</v>
      </c>
      <c r="F384">
        <v>886.89169663618998</v>
      </c>
      <c r="G384">
        <v>882.45807832682794</v>
      </c>
      <c r="H384">
        <v>40.838510527848598</v>
      </c>
      <c r="I384">
        <v>5.62124453383929</v>
      </c>
      <c r="J384">
        <v>13.5491944507352</v>
      </c>
      <c r="K384">
        <v>838.13851866595201</v>
      </c>
      <c r="L384">
        <v>258.472730328068</v>
      </c>
      <c r="M384">
        <v>49.5793747793644</v>
      </c>
      <c r="N384">
        <v>236.52373365856599</v>
      </c>
      <c r="O384">
        <v>142.44777818350701</v>
      </c>
      <c r="P384">
        <v>94.123384236576499</v>
      </c>
      <c r="Q384">
        <v>75.753441084953096</v>
      </c>
      <c r="R384">
        <v>109.268783134941</v>
      </c>
      <c r="S384">
        <v>2564.6110632734799</v>
      </c>
      <c r="T384">
        <v>0</v>
      </c>
      <c r="U384">
        <v>0</v>
      </c>
      <c r="V384">
        <v>8.9254180345737097</v>
      </c>
      <c r="W384">
        <v>189.13523542504399</v>
      </c>
    </row>
    <row r="385" spans="1:23" x14ac:dyDescent="0.3">
      <c r="A385" t="s">
        <v>272</v>
      </c>
      <c r="B385" t="s">
        <v>37</v>
      </c>
      <c r="C385" t="s">
        <v>0</v>
      </c>
      <c r="D385" t="s">
        <v>255</v>
      </c>
      <c r="E385" t="s">
        <v>68</v>
      </c>
      <c r="F385">
        <v>856.19150499309706</v>
      </c>
      <c r="G385">
        <v>851.87807553040102</v>
      </c>
      <c r="H385">
        <v>43.6834442322819</v>
      </c>
      <c r="I385">
        <v>5.2529378341032897</v>
      </c>
      <c r="J385">
        <v>12.7424954780252</v>
      </c>
      <c r="K385">
        <v>778.96207055158504</v>
      </c>
      <c r="L385">
        <v>264.75834838362698</v>
      </c>
      <c r="M385">
        <v>49.593274223828701</v>
      </c>
      <c r="N385">
        <v>234.62344264445301</v>
      </c>
      <c r="O385">
        <v>139.679108072091</v>
      </c>
      <c r="P385">
        <v>95.366208669552293</v>
      </c>
      <c r="Q385">
        <v>76.950967299722706</v>
      </c>
      <c r="R385">
        <v>110.67653422626</v>
      </c>
      <c r="S385">
        <v>2564.6110632734799</v>
      </c>
      <c r="T385">
        <v>0</v>
      </c>
      <c r="U385">
        <v>0</v>
      </c>
      <c r="V385">
        <v>13.3726550351049</v>
      </c>
      <c r="W385">
        <v>195.95519018668799</v>
      </c>
    </row>
    <row r="386" spans="1:23" x14ac:dyDescent="0.3">
      <c r="A386" t="s">
        <v>272</v>
      </c>
      <c r="B386" t="s">
        <v>37</v>
      </c>
      <c r="C386" t="s">
        <v>0</v>
      </c>
      <c r="D386" t="s">
        <v>255</v>
      </c>
      <c r="E386" t="s">
        <v>69</v>
      </c>
      <c r="F386">
        <v>893.83645329391902</v>
      </c>
      <c r="G386">
        <v>889.30830787416096</v>
      </c>
      <c r="H386">
        <v>48.6149038169265</v>
      </c>
      <c r="I386">
        <v>5.8492932395199304</v>
      </c>
      <c r="J386">
        <v>14.7668445718654</v>
      </c>
      <c r="K386">
        <v>865.70511444045997</v>
      </c>
      <c r="L386">
        <v>270.40251550304799</v>
      </c>
      <c r="M386">
        <v>50.579880831132698</v>
      </c>
      <c r="N386">
        <v>237.35080457731499</v>
      </c>
      <c r="O386">
        <v>160.26375001056201</v>
      </c>
      <c r="P386">
        <v>96.965072391179703</v>
      </c>
      <c r="Q386">
        <v>78.432631070289403</v>
      </c>
      <c r="R386">
        <v>112.269712619956</v>
      </c>
      <c r="S386">
        <v>2564.6110632734799</v>
      </c>
      <c r="T386">
        <v>0</v>
      </c>
      <c r="U386">
        <v>0</v>
      </c>
      <c r="V386">
        <v>15.5799171414886</v>
      </c>
      <c r="W386">
        <v>195.97900754668399</v>
      </c>
    </row>
    <row r="387" spans="1:23" x14ac:dyDescent="0.3">
      <c r="A387" t="s">
        <v>272</v>
      </c>
      <c r="B387" t="s">
        <v>37</v>
      </c>
      <c r="C387" t="s">
        <v>0</v>
      </c>
      <c r="D387" t="s">
        <v>255</v>
      </c>
      <c r="E387" t="s">
        <v>70</v>
      </c>
      <c r="F387">
        <v>924.75845804475898</v>
      </c>
      <c r="G387">
        <v>920.24593320199995</v>
      </c>
      <c r="H387">
        <v>33.005741454399001</v>
      </c>
      <c r="I387">
        <v>5.93810823339183</v>
      </c>
      <c r="J387">
        <v>13.368396344160301</v>
      </c>
      <c r="K387">
        <v>903.113767656307</v>
      </c>
      <c r="L387">
        <v>296.12487554978298</v>
      </c>
      <c r="M387">
        <v>51.243631336431697</v>
      </c>
      <c r="N387">
        <v>237.549311502123</v>
      </c>
      <c r="O387">
        <v>157.28417017096999</v>
      </c>
      <c r="P387">
        <v>99.456765251266205</v>
      </c>
      <c r="Q387">
        <v>80.757755402789897</v>
      </c>
      <c r="R387">
        <v>114.91608014271699</v>
      </c>
      <c r="S387">
        <v>2564.6110632734799</v>
      </c>
      <c r="T387">
        <v>0</v>
      </c>
      <c r="U387">
        <v>0</v>
      </c>
      <c r="V387">
        <v>15.942941186663701</v>
      </c>
      <c r="W387">
        <v>197.30794374205999</v>
      </c>
    </row>
    <row r="388" spans="1:23" x14ac:dyDescent="0.3">
      <c r="A388" t="s">
        <v>272</v>
      </c>
      <c r="B388" t="s">
        <v>37</v>
      </c>
      <c r="C388" t="s">
        <v>0</v>
      </c>
      <c r="D388" t="s">
        <v>256</v>
      </c>
      <c r="E388" t="s">
        <v>71</v>
      </c>
      <c r="F388">
        <v>785.44874852799796</v>
      </c>
      <c r="G388">
        <v>781.00515199961205</v>
      </c>
      <c r="H388">
        <v>54.563159811218803</v>
      </c>
      <c r="I388">
        <v>4.7548719634799603</v>
      </c>
      <c r="J388">
        <v>14.0957785146944</v>
      </c>
      <c r="K388">
        <v>647.04826129423805</v>
      </c>
      <c r="L388">
        <v>256.45349098213302</v>
      </c>
      <c r="M388">
        <v>47.910112909292998</v>
      </c>
      <c r="N388">
        <v>203.23652379463101</v>
      </c>
      <c r="O388">
        <v>134.021578196691</v>
      </c>
      <c r="P388">
        <v>93.502758197081704</v>
      </c>
      <c r="Q388">
        <v>75.176282424382705</v>
      </c>
      <c r="R388">
        <v>109.360298189952</v>
      </c>
      <c r="S388">
        <v>2788.8736596527901</v>
      </c>
      <c r="T388">
        <v>0</v>
      </c>
      <c r="U388">
        <v>0</v>
      </c>
      <c r="V388">
        <v>15.1979229536872</v>
      </c>
      <c r="W388">
        <v>182.036931703102</v>
      </c>
    </row>
    <row r="389" spans="1:23" x14ac:dyDescent="0.3">
      <c r="A389" t="s">
        <v>272</v>
      </c>
      <c r="B389" t="s">
        <v>37</v>
      </c>
      <c r="C389" t="s">
        <v>0</v>
      </c>
      <c r="D389" t="s">
        <v>256</v>
      </c>
      <c r="E389" t="s">
        <v>72</v>
      </c>
      <c r="F389">
        <v>829.09478680556401</v>
      </c>
      <c r="G389">
        <v>824.374953917742</v>
      </c>
      <c r="H389">
        <v>56.525754329020103</v>
      </c>
      <c r="I389">
        <v>5.6730438734525999</v>
      </c>
      <c r="J389">
        <v>15.2715214894205</v>
      </c>
      <c r="K389">
        <v>777.65071849271897</v>
      </c>
      <c r="L389">
        <v>294.70564949058002</v>
      </c>
      <c r="M389">
        <v>49.344809126260799</v>
      </c>
      <c r="N389">
        <v>207.371180038631</v>
      </c>
      <c r="O389">
        <v>153.19060104637401</v>
      </c>
      <c r="P389">
        <v>99.247155992146602</v>
      </c>
      <c r="Q389">
        <v>80.221446857843603</v>
      </c>
      <c r="R389">
        <v>115.700760336112</v>
      </c>
      <c r="S389">
        <v>2788.8736596527901</v>
      </c>
      <c r="T389">
        <v>0</v>
      </c>
      <c r="U389">
        <v>0</v>
      </c>
      <c r="V389">
        <v>18.274068706223701</v>
      </c>
      <c r="W389">
        <v>197.54775317481199</v>
      </c>
    </row>
    <row r="390" spans="1:23" x14ac:dyDescent="0.3">
      <c r="A390" t="s">
        <v>272</v>
      </c>
      <c r="B390" t="s">
        <v>37</v>
      </c>
      <c r="C390" t="s">
        <v>0</v>
      </c>
      <c r="D390" t="s">
        <v>256</v>
      </c>
      <c r="E390" t="s">
        <v>73</v>
      </c>
      <c r="F390">
        <v>801.92724974709597</v>
      </c>
      <c r="G390">
        <v>797.42160542411705</v>
      </c>
      <c r="H390">
        <v>39.862322975233603</v>
      </c>
      <c r="I390">
        <v>5.0829859951383103</v>
      </c>
      <c r="J390">
        <v>13.2064062362071</v>
      </c>
      <c r="K390">
        <v>732.36350380857903</v>
      </c>
      <c r="L390">
        <v>275.19610482524899</v>
      </c>
      <c r="M390">
        <v>48.789018446638401</v>
      </c>
      <c r="N390">
        <v>204.96330829354201</v>
      </c>
      <c r="O390">
        <v>145.266121373218</v>
      </c>
      <c r="P390">
        <v>97.785170957801</v>
      </c>
      <c r="Q390">
        <v>78.875459990120305</v>
      </c>
      <c r="R390">
        <v>114.21247873052501</v>
      </c>
      <c r="S390">
        <v>2788.8736596527901</v>
      </c>
      <c r="T390">
        <v>0</v>
      </c>
      <c r="U390">
        <v>0</v>
      </c>
      <c r="V390">
        <v>19.934988670005598</v>
      </c>
      <c r="W390">
        <v>197.92167735373499</v>
      </c>
    </row>
    <row r="391" spans="1:23" x14ac:dyDescent="0.3">
      <c r="A391" t="s">
        <v>272</v>
      </c>
      <c r="B391" t="s">
        <v>37</v>
      </c>
      <c r="C391" t="s">
        <v>0</v>
      </c>
      <c r="D391" t="s">
        <v>256</v>
      </c>
      <c r="E391" t="s">
        <v>74</v>
      </c>
      <c r="F391">
        <v>832.53900399346003</v>
      </c>
      <c r="G391">
        <v>827.83768020902096</v>
      </c>
      <c r="H391">
        <v>50.893794675414703</v>
      </c>
      <c r="I391">
        <v>5.69766130964498</v>
      </c>
      <c r="J391">
        <v>14.377495633215499</v>
      </c>
      <c r="K391">
        <v>792.13390488860398</v>
      </c>
      <c r="L391">
        <v>286.35980479796302</v>
      </c>
      <c r="M391">
        <v>48.972318227921903</v>
      </c>
      <c r="N391">
        <v>207.645646359229</v>
      </c>
      <c r="O391">
        <v>144.41040571316699</v>
      </c>
      <c r="P391">
        <v>97.856079877710101</v>
      </c>
      <c r="Q391">
        <v>79.006811747699103</v>
      </c>
      <c r="R391">
        <v>114.167830473154</v>
      </c>
      <c r="S391">
        <v>2788.8736596527901</v>
      </c>
      <c r="T391">
        <v>0</v>
      </c>
      <c r="U391">
        <v>0</v>
      </c>
      <c r="V391">
        <v>20.2011352094922</v>
      </c>
      <c r="W391">
        <v>192.457039053209</v>
      </c>
    </row>
    <row r="392" spans="1:23" x14ac:dyDescent="0.3">
      <c r="A392" t="s">
        <v>272</v>
      </c>
      <c r="B392" t="s">
        <v>37</v>
      </c>
      <c r="C392" t="s">
        <v>0</v>
      </c>
      <c r="D392" t="s">
        <v>257</v>
      </c>
      <c r="E392" t="s">
        <v>75</v>
      </c>
      <c r="F392">
        <v>768.86038384240101</v>
      </c>
      <c r="G392">
        <v>764.52383709584001</v>
      </c>
      <c r="H392">
        <v>44.800452460140399</v>
      </c>
      <c r="I392">
        <v>4.8954070185482204</v>
      </c>
      <c r="J392">
        <v>12.8786716911104</v>
      </c>
      <c r="K392">
        <v>725.02882707277297</v>
      </c>
      <c r="L392">
        <v>214.32833605556399</v>
      </c>
      <c r="M392">
        <v>38.870271996503398</v>
      </c>
      <c r="N392">
        <v>179.945249628559</v>
      </c>
      <c r="O392">
        <v>134.38504830154301</v>
      </c>
      <c r="P392">
        <v>87.520824649865901</v>
      </c>
      <c r="Q392">
        <v>70.185472232307703</v>
      </c>
      <c r="R392">
        <v>102.46074499128</v>
      </c>
      <c r="S392">
        <v>2678.6610792950401</v>
      </c>
      <c r="T392">
        <v>0</v>
      </c>
      <c r="U392">
        <v>0</v>
      </c>
      <c r="V392">
        <v>26.2652941441793</v>
      </c>
      <c r="W392">
        <v>187.63220363535399</v>
      </c>
    </row>
    <row r="393" spans="1:23" x14ac:dyDescent="0.3">
      <c r="A393" t="s">
        <v>272</v>
      </c>
      <c r="B393" t="s">
        <v>37</v>
      </c>
      <c r="C393" t="s">
        <v>0</v>
      </c>
      <c r="D393" t="s">
        <v>257</v>
      </c>
      <c r="E393" t="s">
        <v>76</v>
      </c>
      <c r="F393">
        <v>815.88991263666196</v>
      </c>
      <c r="G393">
        <v>811.33969737475297</v>
      </c>
      <c r="H393">
        <v>36.823884376570703</v>
      </c>
      <c r="I393">
        <v>5.5537404827404799</v>
      </c>
      <c r="J393">
        <v>14.2790340959896</v>
      </c>
      <c r="K393">
        <v>851.90376338790998</v>
      </c>
      <c r="L393">
        <v>239.07979138218801</v>
      </c>
      <c r="M393">
        <v>39.877191963632299</v>
      </c>
      <c r="N393">
        <v>183.319781082529</v>
      </c>
      <c r="O393">
        <v>154.143986892199</v>
      </c>
      <c r="P393">
        <v>89.990069672355204</v>
      </c>
      <c r="Q393">
        <v>71.991880499959194</v>
      </c>
      <c r="R393">
        <v>105.521734294228</v>
      </c>
      <c r="S393">
        <v>2678.6610792950401</v>
      </c>
      <c r="T393">
        <v>0</v>
      </c>
      <c r="U393">
        <v>0</v>
      </c>
      <c r="V393">
        <v>31.501739990611998</v>
      </c>
      <c r="W393">
        <v>205.346303275499</v>
      </c>
    </row>
    <row r="394" spans="1:23" x14ac:dyDescent="0.3">
      <c r="A394" t="s">
        <v>272</v>
      </c>
      <c r="B394" t="s">
        <v>37</v>
      </c>
      <c r="C394" t="s">
        <v>0</v>
      </c>
      <c r="D394" t="s">
        <v>257</v>
      </c>
      <c r="E394" t="s">
        <v>77</v>
      </c>
      <c r="F394">
        <v>766.87159191684202</v>
      </c>
      <c r="G394">
        <v>762.55662016271503</v>
      </c>
      <c r="H394">
        <v>35.256073577970099</v>
      </c>
      <c r="I394">
        <v>4.8223968140068401</v>
      </c>
      <c r="J394">
        <v>12.7991256828501</v>
      </c>
      <c r="K394">
        <v>736.51576793485106</v>
      </c>
      <c r="L394">
        <v>229.13306318758299</v>
      </c>
      <c r="M394">
        <v>39.282780367577203</v>
      </c>
      <c r="N394">
        <v>179.725877134402</v>
      </c>
      <c r="O394">
        <v>143.55335590265099</v>
      </c>
      <c r="P394">
        <v>89.672139826540601</v>
      </c>
      <c r="Q394">
        <v>71.745423560546399</v>
      </c>
      <c r="R394">
        <v>105.173230893636</v>
      </c>
      <c r="S394">
        <v>2678.6610792950401</v>
      </c>
      <c r="T394">
        <v>0</v>
      </c>
      <c r="U394">
        <v>0</v>
      </c>
      <c r="V394">
        <v>32.681418783062597</v>
      </c>
      <c r="W394">
        <v>205.22527303664501</v>
      </c>
    </row>
    <row r="395" spans="1:23" x14ac:dyDescent="0.3">
      <c r="A395" t="s">
        <v>272</v>
      </c>
      <c r="B395" t="s">
        <v>37</v>
      </c>
      <c r="C395" t="s">
        <v>0</v>
      </c>
      <c r="D395" t="s">
        <v>257</v>
      </c>
      <c r="E395" t="s">
        <v>78</v>
      </c>
      <c r="F395">
        <v>837.09718745379405</v>
      </c>
      <c r="G395">
        <v>832.34096944280702</v>
      </c>
      <c r="H395">
        <v>54.952241817364602</v>
      </c>
      <c r="I395">
        <v>6.0916747601005596</v>
      </c>
      <c r="J395">
        <v>16.545111438062801</v>
      </c>
      <c r="K395">
        <v>916.44679934537896</v>
      </c>
      <c r="L395">
        <v>246.34358080270701</v>
      </c>
      <c r="M395">
        <v>40.343295557824398</v>
      </c>
      <c r="N395">
        <v>185.18825423918801</v>
      </c>
      <c r="O395">
        <v>156.96264816416701</v>
      </c>
      <c r="P395">
        <v>91.019100706922202</v>
      </c>
      <c r="Q395">
        <v>72.879794673315203</v>
      </c>
      <c r="R395">
        <v>106.629869144444</v>
      </c>
      <c r="S395">
        <v>2678.6610792950401</v>
      </c>
      <c r="T395">
        <v>0</v>
      </c>
      <c r="U395">
        <v>0</v>
      </c>
      <c r="V395">
        <v>30.963056815463499</v>
      </c>
      <c r="W395">
        <v>205.743284818452</v>
      </c>
    </row>
    <row r="396" spans="1:23" x14ac:dyDescent="0.3">
      <c r="A396" t="s">
        <v>272</v>
      </c>
      <c r="B396" t="s">
        <v>37</v>
      </c>
      <c r="C396" t="s">
        <v>0</v>
      </c>
      <c r="D396" t="s">
        <v>258</v>
      </c>
      <c r="E396" t="s">
        <v>79</v>
      </c>
      <c r="F396">
        <v>799.71288452076499</v>
      </c>
      <c r="G396">
        <v>795.49761605406695</v>
      </c>
      <c r="H396">
        <v>45.184038594476398</v>
      </c>
      <c r="I396">
        <v>4.7998475120054298</v>
      </c>
      <c r="J396">
        <v>14.113468649365901</v>
      </c>
      <c r="K396">
        <v>678.84315336267798</v>
      </c>
      <c r="L396">
        <v>236.45090285117701</v>
      </c>
      <c r="M396">
        <v>34.912577303755903</v>
      </c>
      <c r="N396">
        <v>173.20289236460201</v>
      </c>
      <c r="O396">
        <v>130.63479535830101</v>
      </c>
      <c r="P396">
        <v>80.9983250810117</v>
      </c>
      <c r="Q396">
        <v>65.191650315138105</v>
      </c>
      <c r="R396">
        <v>94.710488300747798</v>
      </c>
      <c r="S396">
        <v>2548.13175383424</v>
      </c>
      <c r="T396">
        <v>0</v>
      </c>
      <c r="U396">
        <v>0</v>
      </c>
      <c r="V396">
        <v>25.2786468593753</v>
      </c>
      <c r="W396">
        <v>165.18524579887699</v>
      </c>
    </row>
    <row r="397" spans="1:23" x14ac:dyDescent="0.3">
      <c r="A397" t="s">
        <v>272</v>
      </c>
      <c r="B397" t="s">
        <v>37</v>
      </c>
      <c r="C397" t="s">
        <v>0</v>
      </c>
      <c r="D397" t="s">
        <v>258</v>
      </c>
      <c r="E397" t="s">
        <v>80</v>
      </c>
      <c r="F397">
        <v>864.88126586851104</v>
      </c>
      <c r="G397">
        <v>860.25070571889296</v>
      </c>
      <c r="H397">
        <v>52.921578444724297</v>
      </c>
      <c r="I397">
        <v>5.9877459401711501</v>
      </c>
      <c r="J397">
        <v>17.702704344198199</v>
      </c>
      <c r="K397">
        <v>847.304929735477</v>
      </c>
      <c r="L397">
        <v>258.93419659620099</v>
      </c>
      <c r="M397">
        <v>35.847077798282299</v>
      </c>
      <c r="N397">
        <v>179.28985940402001</v>
      </c>
      <c r="O397">
        <v>150.40882614517</v>
      </c>
      <c r="P397">
        <v>83.231539694148097</v>
      </c>
      <c r="Q397">
        <v>67.004980817740801</v>
      </c>
      <c r="R397">
        <v>97.314316478002794</v>
      </c>
      <c r="S397">
        <v>2548.13175383424</v>
      </c>
      <c r="T397">
        <v>0</v>
      </c>
      <c r="U397">
        <v>0</v>
      </c>
      <c r="V397">
        <v>32.547918963284999</v>
      </c>
      <c r="W397">
        <v>175.994220473848</v>
      </c>
    </row>
    <row r="398" spans="1:23" x14ac:dyDescent="0.3">
      <c r="A398" t="s">
        <v>272</v>
      </c>
      <c r="B398" t="s">
        <v>37</v>
      </c>
      <c r="C398" t="s">
        <v>0</v>
      </c>
      <c r="D398" t="s">
        <v>258</v>
      </c>
      <c r="E398" t="s">
        <v>140</v>
      </c>
      <c r="F398">
        <v>825.07827780729497</v>
      </c>
      <c r="G398">
        <v>820.68106891826994</v>
      </c>
      <c r="H398">
        <v>48.4915006150122</v>
      </c>
      <c r="I398">
        <v>5.3723143326315101</v>
      </c>
      <c r="J398">
        <v>15.1933513229956</v>
      </c>
      <c r="K398">
        <v>768.71592137990297</v>
      </c>
      <c r="L398">
        <v>254.56973732507501</v>
      </c>
      <c r="M398">
        <v>35.6463741123925</v>
      </c>
      <c r="N398">
        <v>175.98806947224099</v>
      </c>
      <c r="O398">
        <v>140.979075057156</v>
      </c>
      <c r="P398">
        <v>83.801974939306604</v>
      </c>
      <c r="Q398">
        <v>67.664657387205807</v>
      </c>
      <c r="R398">
        <v>97.784348347962194</v>
      </c>
      <c r="S398">
        <v>2548.13175383424</v>
      </c>
      <c r="T398">
        <v>0</v>
      </c>
      <c r="U398">
        <v>0</v>
      </c>
      <c r="V398">
        <v>38.427105068716003</v>
      </c>
      <c r="W398">
        <v>174.30356573467401</v>
      </c>
    </row>
    <row r="399" spans="1:23" x14ac:dyDescent="0.3">
      <c r="A399" t="s">
        <v>272</v>
      </c>
      <c r="B399" t="s">
        <v>37</v>
      </c>
      <c r="C399" t="s">
        <v>0</v>
      </c>
      <c r="D399" t="s">
        <v>258</v>
      </c>
      <c r="E399" t="s">
        <v>141</v>
      </c>
      <c r="F399">
        <v>853.28323960530395</v>
      </c>
      <c r="G399">
        <v>848.63540887716897</v>
      </c>
      <c r="H399">
        <v>65.046584986895695</v>
      </c>
      <c r="I399">
        <v>5.9349056096085002</v>
      </c>
      <c r="J399">
        <v>18.819606705492099</v>
      </c>
      <c r="K399">
        <v>821.72211962918095</v>
      </c>
      <c r="L399">
        <v>257.78901097738401</v>
      </c>
      <c r="M399">
        <v>35.984642388548302</v>
      </c>
      <c r="N399">
        <v>178.368933260034</v>
      </c>
      <c r="O399">
        <v>151.68804992096699</v>
      </c>
      <c r="P399">
        <v>83.430111192771605</v>
      </c>
      <c r="Q399">
        <v>67.169442964334095</v>
      </c>
      <c r="R399">
        <v>97.548448930802607</v>
      </c>
      <c r="S399">
        <v>2548.13175383424</v>
      </c>
      <c r="T399">
        <v>0</v>
      </c>
      <c r="U399">
        <v>0</v>
      </c>
      <c r="V399">
        <v>34.522659402222303</v>
      </c>
      <c r="W399">
        <v>175.79763446046701</v>
      </c>
    </row>
    <row r="400" spans="1:23" x14ac:dyDescent="0.3">
      <c r="A400" t="s">
        <v>272</v>
      </c>
      <c r="B400" t="s">
        <v>37</v>
      </c>
      <c r="C400" t="s">
        <v>0</v>
      </c>
      <c r="D400" t="s">
        <v>259</v>
      </c>
      <c r="E400" t="s">
        <v>154</v>
      </c>
      <c r="F400">
        <v>817.03187986523199</v>
      </c>
      <c r="G400">
        <v>812.555981870751</v>
      </c>
      <c r="H400">
        <v>77.653116975217998</v>
      </c>
      <c r="I400">
        <v>5.2681810259049699</v>
      </c>
      <c r="J400">
        <v>19.3182713168319</v>
      </c>
      <c r="K400">
        <v>555.36990486622403</v>
      </c>
      <c r="L400">
        <v>211.35782788077901</v>
      </c>
      <c r="M400">
        <v>36.961415460753798</v>
      </c>
      <c r="N400">
        <v>185.86526003543099</v>
      </c>
      <c r="O400">
        <v>133.06682539945001</v>
      </c>
      <c r="P400">
        <v>80.520761817072199</v>
      </c>
      <c r="Q400">
        <v>64.026525731341195</v>
      </c>
      <c r="R400">
        <v>94.527386049475894</v>
      </c>
      <c r="S400">
        <v>2538.9184257453699</v>
      </c>
      <c r="T400">
        <v>0</v>
      </c>
      <c r="U400">
        <v>0</v>
      </c>
      <c r="V400">
        <v>44.129657376074398</v>
      </c>
      <c r="W400">
        <v>169.41709400123699</v>
      </c>
    </row>
    <row r="401" spans="1:23" x14ac:dyDescent="0.3">
      <c r="A401" t="s">
        <v>272</v>
      </c>
      <c r="B401" t="s">
        <v>37</v>
      </c>
      <c r="C401" t="s">
        <v>0</v>
      </c>
      <c r="D401" t="s">
        <v>259</v>
      </c>
      <c r="E401" t="s">
        <v>156</v>
      </c>
      <c r="F401">
        <v>861.96956761336298</v>
      </c>
      <c r="G401">
        <v>857.50397851159596</v>
      </c>
      <c r="H401">
        <v>48.2277952475104</v>
      </c>
      <c r="I401">
        <v>5.4550251006309702</v>
      </c>
      <c r="J401">
        <v>17.181750869825301</v>
      </c>
      <c r="K401">
        <v>630.17914099019004</v>
      </c>
      <c r="L401">
        <v>254.52498955693201</v>
      </c>
      <c r="M401">
        <v>38.473225808209598</v>
      </c>
      <c r="N401">
        <v>186.80707214936501</v>
      </c>
      <c r="O401">
        <v>143.33532210452901</v>
      </c>
      <c r="P401">
        <v>85.360457782951798</v>
      </c>
      <c r="Q401">
        <v>68.134086986614705</v>
      </c>
      <c r="R401">
        <v>100.03512866753999</v>
      </c>
      <c r="S401">
        <v>2538.9184257453699</v>
      </c>
      <c r="T401">
        <v>0</v>
      </c>
      <c r="U401">
        <v>0</v>
      </c>
      <c r="V401">
        <v>50.159692747620902</v>
      </c>
      <c r="W401">
        <v>187.165891656144</v>
      </c>
    </row>
    <row r="402" spans="1:23" x14ac:dyDescent="0.3">
      <c r="A402" t="s">
        <v>272</v>
      </c>
      <c r="B402" t="s">
        <v>37</v>
      </c>
      <c r="C402" t="s">
        <v>0</v>
      </c>
      <c r="D402" t="s">
        <v>259</v>
      </c>
      <c r="E402" t="s">
        <v>157</v>
      </c>
      <c r="F402">
        <v>840.45184559818802</v>
      </c>
      <c r="G402">
        <v>836.138619796895</v>
      </c>
      <c r="H402">
        <v>31.420749706764202</v>
      </c>
      <c r="I402">
        <v>5.20675623127799</v>
      </c>
      <c r="J402">
        <v>14.089891937802699</v>
      </c>
      <c r="K402">
        <v>632.62737733538199</v>
      </c>
      <c r="L402">
        <v>228.31805539332899</v>
      </c>
      <c r="M402">
        <v>37.751766370877696</v>
      </c>
      <c r="N402">
        <v>186.12417140385</v>
      </c>
      <c r="O402">
        <v>136.08379871480801</v>
      </c>
      <c r="P402">
        <v>84.251563783533101</v>
      </c>
      <c r="Q402">
        <v>67.002936644145706</v>
      </c>
      <c r="R402">
        <v>99.075925728712605</v>
      </c>
      <c r="S402">
        <v>2538.9184257453699</v>
      </c>
      <c r="T402">
        <v>0</v>
      </c>
      <c r="U402">
        <v>0</v>
      </c>
      <c r="V402">
        <v>48.917692354304201</v>
      </c>
      <c r="W402">
        <v>191.444642848716</v>
      </c>
    </row>
    <row r="403" spans="1:23" x14ac:dyDescent="0.3">
      <c r="A403" t="s">
        <v>272</v>
      </c>
      <c r="B403" t="s">
        <v>37</v>
      </c>
      <c r="C403" t="s">
        <v>0</v>
      </c>
      <c r="D403" t="s">
        <v>259</v>
      </c>
      <c r="E403" t="s">
        <v>159</v>
      </c>
      <c r="F403">
        <v>902.25035545088701</v>
      </c>
      <c r="G403">
        <v>897.58626754631905</v>
      </c>
      <c r="H403">
        <v>46.1827879015311</v>
      </c>
      <c r="I403">
        <v>6.09785722031459</v>
      </c>
      <c r="J403">
        <v>18.187046979982998</v>
      </c>
      <c r="K403">
        <v>711.14439974309005</v>
      </c>
      <c r="L403">
        <v>242.413523704125</v>
      </c>
      <c r="M403">
        <v>38.2316228019005</v>
      </c>
      <c r="N403">
        <v>190.418650628714</v>
      </c>
      <c r="O403">
        <v>152.45340748234301</v>
      </c>
      <c r="P403">
        <v>83.343667687503896</v>
      </c>
      <c r="Q403">
        <v>65.997582245995602</v>
      </c>
      <c r="R403">
        <v>98.214265828452696</v>
      </c>
      <c r="S403">
        <v>2538.9184257453699</v>
      </c>
      <c r="T403">
        <v>0</v>
      </c>
      <c r="U403">
        <v>0</v>
      </c>
      <c r="V403">
        <v>53.412717611067301</v>
      </c>
      <c r="W403">
        <v>190.790299186922</v>
      </c>
    </row>
    <row r="404" spans="1:23" x14ac:dyDescent="0.3">
      <c r="A404" t="s">
        <v>272</v>
      </c>
      <c r="B404" t="s">
        <v>37</v>
      </c>
      <c r="C404" t="s">
        <v>0</v>
      </c>
      <c r="D404" t="s">
        <v>260</v>
      </c>
      <c r="E404" t="s">
        <v>160</v>
      </c>
      <c r="F404">
        <v>817.20555915877401</v>
      </c>
      <c r="G404">
        <v>813.01777077166503</v>
      </c>
      <c r="H404">
        <v>39.0886060578162</v>
      </c>
      <c r="I404">
        <v>5.1508683527803898</v>
      </c>
      <c r="J404">
        <v>14.3866552715588</v>
      </c>
      <c r="K404">
        <v>579.22985344540098</v>
      </c>
      <c r="L404">
        <v>245.395625449672</v>
      </c>
      <c r="M404">
        <v>38.930184375929102</v>
      </c>
      <c r="N404">
        <v>141.96017209799001</v>
      </c>
      <c r="O404">
        <v>128.83323248907001</v>
      </c>
      <c r="P404">
        <v>86.007521248847794</v>
      </c>
      <c r="Q404">
        <v>67.798090928981296</v>
      </c>
      <c r="R404">
        <v>100.674519012804</v>
      </c>
      <c r="S404">
        <v>2419.98192601852</v>
      </c>
      <c r="T404">
        <v>0</v>
      </c>
      <c r="U404">
        <v>0</v>
      </c>
      <c r="V404">
        <v>46.824991512922303</v>
      </c>
      <c r="W404">
        <v>160.96467447776999</v>
      </c>
    </row>
    <row r="405" spans="1:23" x14ac:dyDescent="0.3">
      <c r="A405" t="s">
        <v>272</v>
      </c>
      <c r="B405" t="s">
        <v>37</v>
      </c>
      <c r="C405" t="s">
        <v>0</v>
      </c>
      <c r="D405" t="s">
        <v>260</v>
      </c>
      <c r="E405" t="s">
        <v>164</v>
      </c>
      <c r="F405">
        <v>863.64769571393197</v>
      </c>
      <c r="G405">
        <v>858.97013635251005</v>
      </c>
      <c r="H405">
        <v>70.057635537959598</v>
      </c>
      <c r="I405">
        <v>6.4133479796508999</v>
      </c>
      <c r="J405">
        <v>19.930007885573399</v>
      </c>
      <c r="K405">
        <v>681.13931939656402</v>
      </c>
      <c r="L405">
        <v>262.38035708065701</v>
      </c>
      <c r="M405">
        <v>39.8747199243656</v>
      </c>
      <c r="N405">
        <v>147.726896223973</v>
      </c>
      <c r="O405">
        <v>154.18179936592301</v>
      </c>
      <c r="P405">
        <v>88.085625303640001</v>
      </c>
      <c r="Q405">
        <v>69.231763524519906</v>
      </c>
      <c r="R405">
        <v>103.392151853588</v>
      </c>
      <c r="S405">
        <v>2419.98192601852</v>
      </c>
      <c r="T405">
        <v>0</v>
      </c>
      <c r="U405">
        <v>0</v>
      </c>
      <c r="V405">
        <v>50.782183754345198</v>
      </c>
      <c r="W405">
        <v>176.62079781785599</v>
      </c>
    </row>
    <row r="406" spans="1:23" x14ac:dyDescent="0.3">
      <c r="A406" t="s">
        <v>272</v>
      </c>
      <c r="B406" t="s">
        <v>37</v>
      </c>
      <c r="C406" t="s">
        <v>0</v>
      </c>
      <c r="D406" t="s">
        <v>260</v>
      </c>
      <c r="E406" t="s">
        <v>167</v>
      </c>
      <c r="F406">
        <v>843.26533691255804</v>
      </c>
      <c r="G406">
        <v>838.79005625466903</v>
      </c>
      <c r="H406">
        <v>53.422745265127503</v>
      </c>
      <c r="I406">
        <v>5.8513832707969504</v>
      </c>
      <c r="J406">
        <v>18.0243630396307</v>
      </c>
      <c r="K406">
        <v>642.66794073788503</v>
      </c>
      <c r="L406">
        <v>265.91762257561197</v>
      </c>
      <c r="M406">
        <v>39.847443118950203</v>
      </c>
      <c r="N406">
        <v>144.80311235378599</v>
      </c>
      <c r="O406">
        <v>145.115006774504</v>
      </c>
      <c r="P406">
        <v>89.147833214702999</v>
      </c>
      <c r="Q406">
        <v>70.298066666625104</v>
      </c>
      <c r="R406">
        <v>104.424983112123</v>
      </c>
      <c r="S406">
        <v>2419.98192601852</v>
      </c>
      <c r="T406">
        <v>0</v>
      </c>
      <c r="U406">
        <v>0</v>
      </c>
      <c r="V406">
        <v>52.537584589018401</v>
      </c>
      <c r="W406">
        <v>176.343847895153</v>
      </c>
    </row>
    <row r="407" spans="1:23" x14ac:dyDescent="0.3">
      <c r="A407" t="s">
        <v>272</v>
      </c>
      <c r="B407" t="s">
        <v>37</v>
      </c>
      <c r="C407" t="s">
        <v>0</v>
      </c>
      <c r="D407" t="s">
        <v>260</v>
      </c>
      <c r="E407" t="s">
        <v>168</v>
      </c>
      <c r="F407">
        <v>857.08939309237201</v>
      </c>
      <c r="G407">
        <v>852.40029841041098</v>
      </c>
      <c r="H407">
        <v>75.645854812116596</v>
      </c>
      <c r="I407">
        <v>6.3587222711902101</v>
      </c>
      <c r="J407">
        <v>20.8589769313513</v>
      </c>
      <c r="K407">
        <v>661.737194844074</v>
      </c>
      <c r="L407">
        <v>259.84403453656103</v>
      </c>
      <c r="M407">
        <v>39.660029419045998</v>
      </c>
      <c r="N407">
        <v>147.20731193533501</v>
      </c>
      <c r="O407">
        <v>149.97543861408801</v>
      </c>
      <c r="P407">
        <v>87.345232710015495</v>
      </c>
      <c r="Q407">
        <v>68.643305718867197</v>
      </c>
      <c r="R407">
        <v>102.50724756869801</v>
      </c>
      <c r="S407">
        <v>2419.98192601852</v>
      </c>
      <c r="T407">
        <v>0</v>
      </c>
      <c r="U407">
        <v>0</v>
      </c>
      <c r="V407">
        <v>57.606175206575799</v>
      </c>
      <c r="W407">
        <v>172.34327680557001</v>
      </c>
    </row>
    <row r="408" spans="1:23" x14ac:dyDescent="0.3">
      <c r="A408" t="s">
        <v>272</v>
      </c>
      <c r="B408" t="s">
        <v>37</v>
      </c>
      <c r="C408" t="s">
        <v>0</v>
      </c>
      <c r="D408" t="s">
        <v>261</v>
      </c>
      <c r="E408" t="s">
        <v>185</v>
      </c>
      <c r="F408">
        <v>842.61216965613403</v>
      </c>
      <c r="G408">
        <v>838.21656626835295</v>
      </c>
      <c r="H408">
        <v>83.635979411662206</v>
      </c>
      <c r="I408">
        <v>5.6576895909658198</v>
      </c>
      <c r="J408">
        <v>20.423364903781899</v>
      </c>
      <c r="K408">
        <v>567.03364166201004</v>
      </c>
      <c r="L408">
        <v>258.38930673376098</v>
      </c>
      <c r="M408">
        <v>39.559767037991399</v>
      </c>
      <c r="N408">
        <v>163.732545827949</v>
      </c>
      <c r="O408">
        <v>133.31194722221201</v>
      </c>
      <c r="P408">
        <v>78.889432130875804</v>
      </c>
      <c r="Q408">
        <v>62.294925413365597</v>
      </c>
      <c r="R408">
        <v>92.635906650464804</v>
      </c>
      <c r="S408">
        <v>2324.4614288691901</v>
      </c>
      <c r="T408">
        <v>0</v>
      </c>
      <c r="U408">
        <v>0</v>
      </c>
      <c r="V408">
        <v>46.982631286123798</v>
      </c>
      <c r="W408">
        <v>146.859700117719</v>
      </c>
    </row>
    <row r="409" spans="1:23" x14ac:dyDescent="0.3">
      <c r="A409" t="s">
        <v>272</v>
      </c>
      <c r="B409" t="s">
        <v>37</v>
      </c>
      <c r="C409" t="s">
        <v>0</v>
      </c>
      <c r="D409" t="s">
        <v>261</v>
      </c>
      <c r="E409" t="s">
        <v>189</v>
      </c>
      <c r="F409">
        <v>879.05708832658297</v>
      </c>
      <c r="G409">
        <v>874.42703892049599</v>
      </c>
      <c r="H409">
        <v>84.892059895174597</v>
      </c>
      <c r="I409">
        <v>6.3871804307222098</v>
      </c>
      <c r="J409">
        <v>21.892327252750299</v>
      </c>
      <c r="K409">
        <v>648.76363141055401</v>
      </c>
      <c r="L409">
        <v>271.53814917347103</v>
      </c>
      <c r="M409">
        <v>40.275259347572799</v>
      </c>
      <c r="N409">
        <v>167.40395402633399</v>
      </c>
      <c r="O409">
        <v>149.58465390254099</v>
      </c>
      <c r="P409">
        <v>80.946426574637599</v>
      </c>
      <c r="Q409">
        <v>63.577135470845299</v>
      </c>
      <c r="R409">
        <v>95.560927209332704</v>
      </c>
      <c r="S409">
        <v>2324.4614288691901</v>
      </c>
      <c r="T409">
        <v>0</v>
      </c>
      <c r="U409">
        <v>0</v>
      </c>
      <c r="V409">
        <v>57.646104136556502</v>
      </c>
      <c r="W409">
        <v>166.484084482095</v>
      </c>
    </row>
    <row r="410" spans="1:23" x14ac:dyDescent="0.3">
      <c r="A410" t="s">
        <v>272</v>
      </c>
      <c r="B410" t="s">
        <v>37</v>
      </c>
      <c r="C410" t="s">
        <v>0</v>
      </c>
      <c r="D410" t="s">
        <v>261</v>
      </c>
      <c r="E410" t="s">
        <v>190</v>
      </c>
      <c r="F410">
        <v>842.63944054281296</v>
      </c>
      <c r="G410">
        <v>838.39050978694002</v>
      </c>
      <c r="H410">
        <v>44.729755448138697</v>
      </c>
      <c r="I410">
        <v>5.5056116596195803</v>
      </c>
      <c r="J410">
        <v>16.624365614459698</v>
      </c>
      <c r="K410">
        <v>599.89395453279303</v>
      </c>
      <c r="L410">
        <v>254.58008096908901</v>
      </c>
      <c r="M410">
        <v>39.443074517581898</v>
      </c>
      <c r="N410">
        <v>163.81269624531501</v>
      </c>
      <c r="O410">
        <v>132.01211093136101</v>
      </c>
      <c r="P410">
        <v>80.523078090251701</v>
      </c>
      <c r="Q410">
        <v>63.222205482847897</v>
      </c>
      <c r="R410">
        <v>95.130829080933907</v>
      </c>
      <c r="S410">
        <v>2324.4614288691901</v>
      </c>
      <c r="T410">
        <v>0</v>
      </c>
      <c r="U410">
        <v>0</v>
      </c>
      <c r="V410">
        <v>53.380571424121896</v>
      </c>
      <c r="W410">
        <v>167.315219650676</v>
      </c>
    </row>
    <row r="411" spans="1:23" x14ac:dyDescent="0.3">
      <c r="A411" t="s">
        <v>272</v>
      </c>
      <c r="B411" t="s">
        <v>37</v>
      </c>
      <c r="C411" t="s">
        <v>0</v>
      </c>
      <c r="D411" t="s">
        <v>261</v>
      </c>
      <c r="E411" t="s">
        <v>195</v>
      </c>
      <c r="F411">
        <v>891.32865882280805</v>
      </c>
      <c r="G411">
        <v>886.76037871611004</v>
      </c>
      <c r="H411">
        <v>65.798129920517496</v>
      </c>
      <c r="I411">
        <v>6.38646410717344</v>
      </c>
      <c r="J411">
        <v>19.693060336697801</v>
      </c>
      <c r="K411">
        <v>689.59244378381595</v>
      </c>
      <c r="L411">
        <v>265.65896303185298</v>
      </c>
      <c r="M411">
        <v>40.317839580683398</v>
      </c>
      <c r="N411">
        <v>167.81862728706199</v>
      </c>
      <c r="O411">
        <v>147.186592178019</v>
      </c>
      <c r="P411">
        <v>80.7332525059863</v>
      </c>
      <c r="Q411">
        <v>63.610275825442002</v>
      </c>
      <c r="R411">
        <v>95.061190959667002</v>
      </c>
      <c r="S411">
        <v>2324.4614288691901</v>
      </c>
      <c r="T411">
        <v>0</v>
      </c>
      <c r="U411">
        <v>0</v>
      </c>
      <c r="V411">
        <v>55.510973508328</v>
      </c>
      <c r="W411">
        <v>159.665577971109</v>
      </c>
    </row>
    <row r="412" spans="1:23" x14ac:dyDescent="0.3">
      <c r="A412" t="s">
        <v>272</v>
      </c>
      <c r="B412" t="s">
        <v>37</v>
      </c>
      <c r="C412" t="s">
        <v>0</v>
      </c>
      <c r="D412" t="s">
        <v>262</v>
      </c>
      <c r="E412" t="s">
        <v>196</v>
      </c>
      <c r="F412">
        <v>745.77227086171104</v>
      </c>
      <c r="G412">
        <v>742.21664241101496</v>
      </c>
      <c r="H412">
        <v>56.920067480780098</v>
      </c>
      <c r="I412">
        <v>5.1662402817344102</v>
      </c>
      <c r="J412">
        <v>16.790568270967</v>
      </c>
      <c r="K412">
        <v>514.90071213067904</v>
      </c>
      <c r="L412">
        <v>213.152595794386</v>
      </c>
      <c r="M412">
        <v>42.1623027823711</v>
      </c>
      <c r="N412">
        <v>170.092553717676</v>
      </c>
      <c r="O412">
        <v>119.785591074256</v>
      </c>
      <c r="P412">
        <v>72.178542552385693</v>
      </c>
      <c r="Q412">
        <v>56.137910416323997</v>
      </c>
      <c r="R412">
        <v>85.421778555288498</v>
      </c>
      <c r="S412">
        <v>1716.4388644494099</v>
      </c>
      <c r="T412">
        <v>0</v>
      </c>
      <c r="U412">
        <v>0</v>
      </c>
      <c r="V412">
        <v>45.713928237093597</v>
      </c>
      <c r="W412">
        <v>152.92173389295101</v>
      </c>
    </row>
    <row r="413" spans="1:23" x14ac:dyDescent="0.3">
      <c r="A413" t="s">
        <v>272</v>
      </c>
      <c r="B413" t="s">
        <v>37</v>
      </c>
      <c r="C413" t="s">
        <v>0</v>
      </c>
      <c r="D413" t="s">
        <v>262</v>
      </c>
      <c r="E413" t="s">
        <v>197</v>
      </c>
      <c r="F413">
        <v>765.25941160600996</v>
      </c>
      <c r="G413">
        <v>761.610390625214</v>
      </c>
      <c r="H413">
        <v>62.270999697220198</v>
      </c>
      <c r="I413">
        <v>5.35140983661476</v>
      </c>
      <c r="J413">
        <v>18.3735182015728</v>
      </c>
      <c r="K413">
        <v>538.42601851318398</v>
      </c>
      <c r="L413">
        <v>247.48870009182099</v>
      </c>
      <c r="M413">
        <v>43.403391353518202</v>
      </c>
      <c r="N413">
        <v>170.21343166772499</v>
      </c>
      <c r="O413">
        <v>131.958082536598</v>
      </c>
      <c r="P413">
        <v>75.101250768208004</v>
      </c>
      <c r="Q413">
        <v>58.048248430893103</v>
      </c>
      <c r="R413">
        <v>89.201626169700504</v>
      </c>
      <c r="S413">
        <v>1716.4388644494099</v>
      </c>
      <c r="T413">
        <v>0</v>
      </c>
      <c r="U413">
        <v>0</v>
      </c>
      <c r="V413">
        <v>56.076823821393702</v>
      </c>
      <c r="W413">
        <v>173.37854391460999</v>
      </c>
    </row>
    <row r="414" spans="1:23" x14ac:dyDescent="0.3">
      <c r="A414" t="s">
        <v>272</v>
      </c>
      <c r="B414" t="s">
        <v>37</v>
      </c>
      <c r="C414" t="s">
        <v>0</v>
      </c>
      <c r="D414" t="s">
        <v>262</v>
      </c>
      <c r="E414" t="s">
        <v>198</v>
      </c>
      <c r="F414">
        <v>732.053677359527</v>
      </c>
      <c r="G414">
        <v>728.65198201623798</v>
      </c>
      <c r="H414">
        <v>46.414235590392003</v>
      </c>
      <c r="I414">
        <v>4.7739479858007403</v>
      </c>
      <c r="J414">
        <v>15.005723664371599</v>
      </c>
      <c r="K414">
        <v>486.90512208251403</v>
      </c>
      <c r="L414">
        <v>227.70286732707299</v>
      </c>
      <c r="M414">
        <v>42.4008051846413</v>
      </c>
      <c r="N414">
        <v>168.27550748516899</v>
      </c>
      <c r="O414">
        <v>119.988412785268</v>
      </c>
      <c r="P414">
        <v>74.087844162367304</v>
      </c>
      <c r="Q414">
        <v>57.200452087690103</v>
      </c>
      <c r="R414">
        <v>88.175155920575605</v>
      </c>
      <c r="S414">
        <v>1716.4388644494099</v>
      </c>
      <c r="T414">
        <v>0</v>
      </c>
      <c r="U414">
        <v>0</v>
      </c>
      <c r="V414">
        <v>51.924418284695903</v>
      </c>
      <c r="W414">
        <v>174.283852333602</v>
      </c>
    </row>
    <row r="415" spans="1:23" x14ac:dyDescent="0.3">
      <c r="A415" t="s">
        <v>272</v>
      </c>
      <c r="B415" t="s">
        <v>37</v>
      </c>
      <c r="C415" t="s">
        <v>0</v>
      </c>
      <c r="D415" t="s">
        <v>262</v>
      </c>
      <c r="E415" t="s">
        <v>200</v>
      </c>
      <c r="F415">
        <v>762.30156935508296</v>
      </c>
      <c r="G415">
        <v>758.64447819443501</v>
      </c>
      <c r="H415">
        <v>65.441159658041698</v>
      </c>
      <c r="I415">
        <v>5.3244215408618798</v>
      </c>
      <c r="J415">
        <v>18.917163852485299</v>
      </c>
      <c r="K415">
        <v>521.58629132182398</v>
      </c>
      <c r="L415">
        <v>249.97290913148899</v>
      </c>
      <c r="M415">
        <v>43.3398317640508</v>
      </c>
      <c r="N415">
        <v>169.906423473947</v>
      </c>
      <c r="O415">
        <v>129.46014247479599</v>
      </c>
      <c r="P415">
        <v>74.638627814843005</v>
      </c>
      <c r="Q415">
        <v>57.837950176219103</v>
      </c>
      <c r="R415">
        <v>88.459627060043402</v>
      </c>
      <c r="S415">
        <v>1716.4388644494099</v>
      </c>
      <c r="T415">
        <v>0</v>
      </c>
      <c r="U415">
        <v>0</v>
      </c>
      <c r="V415">
        <v>53.995214568440602</v>
      </c>
      <c r="W415">
        <v>166.25783776772599</v>
      </c>
    </row>
    <row r="416" spans="1:23" x14ac:dyDescent="0.3">
      <c r="A416" t="s">
        <v>272</v>
      </c>
      <c r="B416" t="s">
        <v>37</v>
      </c>
      <c r="C416" t="s">
        <v>0</v>
      </c>
      <c r="D416" t="s">
        <v>263</v>
      </c>
      <c r="E416" t="s">
        <v>202</v>
      </c>
      <c r="F416">
        <v>674.00369394832296</v>
      </c>
      <c r="G416">
        <v>670.76627278700198</v>
      </c>
      <c r="H416">
        <v>56.9661374812665</v>
      </c>
      <c r="I416">
        <v>4.3397971651027198</v>
      </c>
      <c r="J416">
        <v>16.758213298930499</v>
      </c>
      <c r="K416">
        <v>389.189969869452</v>
      </c>
      <c r="L416">
        <v>224.72436699547401</v>
      </c>
      <c r="M416">
        <v>36.159483623470997</v>
      </c>
      <c r="N416">
        <v>177.539718428627</v>
      </c>
      <c r="O416">
        <v>110.643412906203</v>
      </c>
      <c r="P416">
        <v>80.525185911650297</v>
      </c>
      <c r="Q416">
        <v>63.376237601478003</v>
      </c>
      <c r="R416">
        <v>94.991356994916302</v>
      </c>
      <c r="S416">
        <v>1618.1449401985001</v>
      </c>
      <c r="T416">
        <v>0</v>
      </c>
      <c r="U416">
        <v>0</v>
      </c>
      <c r="V416">
        <v>59.0104863701388</v>
      </c>
      <c r="W416">
        <v>162.736327370807</v>
      </c>
    </row>
    <row r="417" spans="1:23" x14ac:dyDescent="0.3">
      <c r="A417" t="s">
        <v>272</v>
      </c>
      <c r="B417" t="s">
        <v>37</v>
      </c>
      <c r="C417" t="s">
        <v>0</v>
      </c>
      <c r="D417" t="s">
        <v>263</v>
      </c>
      <c r="E417" t="s">
        <v>204</v>
      </c>
      <c r="F417">
        <v>750.008196601029</v>
      </c>
      <c r="G417">
        <v>746.37014428652697</v>
      </c>
      <c r="H417">
        <v>64.896434670178195</v>
      </c>
      <c r="I417">
        <v>5.4990794577455704</v>
      </c>
      <c r="J417">
        <v>20.0946899285751</v>
      </c>
      <c r="K417">
        <v>513.27222397841194</v>
      </c>
      <c r="L417">
        <v>274.031302753435</v>
      </c>
      <c r="M417">
        <v>38.230186954108397</v>
      </c>
      <c r="N417">
        <v>182.16047511671999</v>
      </c>
      <c r="O417">
        <v>130.41316143524301</v>
      </c>
      <c r="P417">
        <v>83.126848043173993</v>
      </c>
      <c r="Q417">
        <v>65.556881852252005</v>
      </c>
      <c r="R417">
        <v>97.607530336271495</v>
      </c>
      <c r="S417">
        <v>1618.1449401985001</v>
      </c>
      <c r="T417">
        <v>0</v>
      </c>
      <c r="U417">
        <v>0</v>
      </c>
      <c r="V417">
        <v>58.439090350471403</v>
      </c>
      <c r="W417">
        <v>163.061423173111</v>
      </c>
    </row>
    <row r="418" spans="1:23" x14ac:dyDescent="0.3">
      <c r="A418" t="s">
        <v>272</v>
      </c>
      <c r="B418" t="s">
        <v>37</v>
      </c>
      <c r="C418" t="s">
        <v>0</v>
      </c>
      <c r="D418" t="s">
        <v>263</v>
      </c>
      <c r="E418" t="s">
        <v>205</v>
      </c>
      <c r="F418">
        <v>689.20115283333098</v>
      </c>
      <c r="G418">
        <v>685.96522239586398</v>
      </c>
      <c r="H418">
        <v>45.742952378064203</v>
      </c>
      <c r="I418">
        <v>4.4318368765235698</v>
      </c>
      <c r="J418">
        <v>15.8338830353585</v>
      </c>
      <c r="K418">
        <v>413.44543987400903</v>
      </c>
      <c r="L418">
        <v>248.30017184752199</v>
      </c>
      <c r="M418">
        <v>36.796340185879501</v>
      </c>
      <c r="N418">
        <v>177.99436408259399</v>
      </c>
      <c r="O418">
        <v>114.180690584695</v>
      </c>
      <c r="P418">
        <v>82.2433698219251</v>
      </c>
      <c r="Q418">
        <v>64.591956830438207</v>
      </c>
      <c r="R418">
        <v>97.0703589097253</v>
      </c>
      <c r="S418">
        <v>1618.1449401985001</v>
      </c>
      <c r="T418">
        <v>0</v>
      </c>
      <c r="U418">
        <v>0</v>
      </c>
      <c r="V418">
        <v>57.966883645062801</v>
      </c>
      <c r="W418">
        <v>173.22655491790701</v>
      </c>
    </row>
    <row r="419" spans="1:23" x14ac:dyDescent="0.3">
      <c r="A419" t="s">
        <v>272</v>
      </c>
      <c r="B419" t="s">
        <v>37</v>
      </c>
      <c r="C419" t="s">
        <v>0</v>
      </c>
      <c r="D419" t="s">
        <v>263</v>
      </c>
      <c r="E419" t="s">
        <v>207</v>
      </c>
      <c r="F419">
        <v>725.06110769168299</v>
      </c>
      <c r="G419">
        <v>721.54800875237697</v>
      </c>
      <c r="H419">
        <v>61.003054923340898</v>
      </c>
      <c r="I419">
        <v>5.0573881675835803</v>
      </c>
      <c r="J419">
        <v>19.812361953490502</v>
      </c>
      <c r="K419">
        <v>474.98031894308002</v>
      </c>
      <c r="L419">
        <v>261.21648611663301</v>
      </c>
      <c r="M419">
        <v>37.858839803944498</v>
      </c>
      <c r="N419">
        <v>179.92005088872</v>
      </c>
      <c r="O419">
        <v>121.95933957979</v>
      </c>
      <c r="P419">
        <v>83.613500886202004</v>
      </c>
      <c r="Q419">
        <v>65.617826105713206</v>
      </c>
      <c r="R419">
        <v>98.634453104677903</v>
      </c>
      <c r="S419">
        <v>1618.1449401985001</v>
      </c>
      <c r="T419">
        <v>0</v>
      </c>
      <c r="U419">
        <v>0</v>
      </c>
      <c r="V419">
        <v>46.519107895957497</v>
      </c>
      <c r="W419">
        <v>174.52301831617299</v>
      </c>
    </row>
    <row r="420" spans="1:23" x14ac:dyDescent="0.3">
      <c r="A420" t="s">
        <v>272</v>
      </c>
      <c r="B420" t="s">
        <v>37</v>
      </c>
      <c r="C420" t="s">
        <v>0</v>
      </c>
      <c r="D420" t="s">
        <v>264</v>
      </c>
      <c r="E420" t="s">
        <v>208</v>
      </c>
      <c r="F420">
        <v>680.71991541779596</v>
      </c>
      <c r="G420">
        <v>678.43496160871405</v>
      </c>
      <c r="H420">
        <v>73.127664061346707</v>
      </c>
      <c r="I420">
        <v>4.7600680363814698</v>
      </c>
      <c r="J420">
        <v>18.879634226640999</v>
      </c>
      <c r="K420">
        <v>415.45877501016599</v>
      </c>
      <c r="L420">
        <v>246.29582748549601</v>
      </c>
      <c r="M420">
        <v>52.574453816876698</v>
      </c>
      <c r="N420">
        <v>167.26183586910901</v>
      </c>
      <c r="O420">
        <v>112.125005671531</v>
      </c>
      <c r="P420">
        <v>88.427932853643597</v>
      </c>
      <c r="Q420">
        <v>70.722596374247999</v>
      </c>
      <c r="R420">
        <v>102.622801411395</v>
      </c>
      <c r="S420">
        <v>494.90602109541999</v>
      </c>
      <c r="T420">
        <v>0</v>
      </c>
      <c r="U420">
        <v>0</v>
      </c>
      <c r="V420">
        <v>48.275860430388697</v>
      </c>
      <c r="W420">
        <v>143.501746222452</v>
      </c>
    </row>
    <row r="421" spans="1:23" x14ac:dyDescent="0.3">
      <c r="A421" t="s">
        <v>272</v>
      </c>
      <c r="B421" t="s">
        <v>37</v>
      </c>
      <c r="C421" t="s">
        <v>0</v>
      </c>
      <c r="D421" t="s">
        <v>264</v>
      </c>
      <c r="E421" t="s">
        <v>209</v>
      </c>
      <c r="F421">
        <v>748.06031460449799</v>
      </c>
      <c r="G421">
        <v>745.45926955536095</v>
      </c>
      <c r="H421">
        <v>63.462976711115303</v>
      </c>
      <c r="I421">
        <v>5.6664335139665303</v>
      </c>
      <c r="J421">
        <v>21.590505244331901</v>
      </c>
      <c r="K421">
        <v>535.23266747607602</v>
      </c>
      <c r="L421">
        <v>287.71285047720301</v>
      </c>
      <c r="M421">
        <v>54.471267366301703</v>
      </c>
      <c r="N421">
        <v>171.16853757506701</v>
      </c>
      <c r="O421">
        <v>138.84874908666899</v>
      </c>
      <c r="P421">
        <v>93.425967696538905</v>
      </c>
      <c r="Q421">
        <v>74.648609401694202</v>
      </c>
      <c r="R421">
        <v>108.507775097809</v>
      </c>
      <c r="S421">
        <v>494.90602109541999</v>
      </c>
      <c r="T421">
        <v>0</v>
      </c>
      <c r="U421">
        <v>0</v>
      </c>
      <c r="V421">
        <v>49.088322520594303</v>
      </c>
      <c r="W421">
        <v>166.00042267287199</v>
      </c>
    </row>
    <row r="422" spans="1:23" x14ac:dyDescent="0.3">
      <c r="A422" t="s">
        <v>272</v>
      </c>
      <c r="B422" t="s">
        <v>37</v>
      </c>
      <c r="C422" t="s">
        <v>0</v>
      </c>
      <c r="D422" t="s">
        <v>264</v>
      </c>
      <c r="E422" t="s">
        <v>212</v>
      </c>
      <c r="F422">
        <v>663.56686108130998</v>
      </c>
      <c r="G422">
        <v>661.56345499347299</v>
      </c>
      <c r="H422">
        <v>44.686694360623001</v>
      </c>
      <c r="I422">
        <v>4.2223089919902597</v>
      </c>
      <c r="J422">
        <v>13.9138637094497</v>
      </c>
      <c r="K422">
        <v>404.597589719589</v>
      </c>
      <c r="L422">
        <v>241.483627192689</v>
      </c>
      <c r="M422">
        <v>52.487968734727801</v>
      </c>
      <c r="N422">
        <v>165.40850592700599</v>
      </c>
      <c r="O422">
        <v>112.718715096067</v>
      </c>
      <c r="P422">
        <v>90.182984200343697</v>
      </c>
      <c r="Q422">
        <v>71.855081359519104</v>
      </c>
      <c r="R422">
        <v>105.06118090875</v>
      </c>
      <c r="S422">
        <v>494.90602109541999</v>
      </c>
      <c r="T422">
        <v>0</v>
      </c>
      <c r="U422">
        <v>0</v>
      </c>
      <c r="V422">
        <v>57.107594285877703</v>
      </c>
      <c r="W422">
        <v>163.725431147314</v>
      </c>
    </row>
    <row r="423" spans="1:23" x14ac:dyDescent="0.3">
      <c r="A423" t="s">
        <v>272</v>
      </c>
      <c r="B423" t="s">
        <v>37</v>
      </c>
      <c r="C423" t="s">
        <v>0</v>
      </c>
      <c r="D423" t="s">
        <v>264</v>
      </c>
      <c r="E423" t="s">
        <v>214</v>
      </c>
      <c r="F423">
        <v>720.14048990084302</v>
      </c>
      <c r="G423">
        <v>717.55325731547498</v>
      </c>
      <c r="H423">
        <v>87.449770981156703</v>
      </c>
      <c r="I423">
        <v>5.6489862421402002</v>
      </c>
      <c r="J423">
        <v>21.262328932341301</v>
      </c>
      <c r="K423">
        <v>497.28333515044102</v>
      </c>
      <c r="L423">
        <v>271.44873043098499</v>
      </c>
      <c r="M423">
        <v>53.716465714658099</v>
      </c>
      <c r="N423">
        <v>170.05743534974499</v>
      </c>
      <c r="O423">
        <v>126.447118398244</v>
      </c>
      <c r="P423">
        <v>91.652636989377299</v>
      </c>
      <c r="Q423">
        <v>73.346764221131707</v>
      </c>
      <c r="R423">
        <v>106.317224412065</v>
      </c>
      <c r="S423">
        <v>494.90602109541999</v>
      </c>
      <c r="T423">
        <v>0</v>
      </c>
      <c r="U423">
        <v>0</v>
      </c>
      <c r="V423">
        <v>56.881594988887301</v>
      </c>
      <c r="W423">
        <v>155.39509430090001</v>
      </c>
    </row>
    <row r="424" spans="1:23" x14ac:dyDescent="0.3">
      <c r="A424" t="s">
        <v>272</v>
      </c>
      <c r="B424" t="s">
        <v>37</v>
      </c>
      <c r="C424" t="s">
        <v>0</v>
      </c>
      <c r="D424" t="s">
        <v>265</v>
      </c>
      <c r="E424" t="s">
        <v>215</v>
      </c>
      <c r="F424">
        <v>644.02947844171899</v>
      </c>
      <c r="G424">
        <v>642.00382099298304</v>
      </c>
      <c r="H424">
        <v>74.049845633599105</v>
      </c>
      <c r="I424">
        <v>4.2487797525743201</v>
      </c>
      <c r="J424">
        <v>17.045772423957501</v>
      </c>
      <c r="K424">
        <v>392.21895766999302</v>
      </c>
      <c r="L424">
        <v>216.70585531009499</v>
      </c>
      <c r="M424">
        <v>52.099531073246297</v>
      </c>
      <c r="N424">
        <v>164.13315993726499</v>
      </c>
      <c r="O424">
        <v>107.408835509814</v>
      </c>
      <c r="P424">
        <v>87.305075874048001</v>
      </c>
      <c r="Q424">
        <v>69.974706377535796</v>
      </c>
      <c r="R424">
        <v>101.122341692535</v>
      </c>
      <c r="S424">
        <v>494.90602109541999</v>
      </c>
      <c r="T424">
        <v>0</v>
      </c>
      <c r="U424">
        <v>0</v>
      </c>
      <c r="V424">
        <v>52.8852137582534</v>
      </c>
      <c r="W424">
        <v>134.943100802207</v>
      </c>
    </row>
    <row r="425" spans="1:23" x14ac:dyDescent="0.3">
      <c r="A425" t="s">
        <v>272</v>
      </c>
      <c r="B425" t="s">
        <v>37</v>
      </c>
      <c r="C425" t="s">
        <v>0</v>
      </c>
      <c r="D425" t="s">
        <v>265</v>
      </c>
      <c r="E425" t="s">
        <v>216</v>
      </c>
      <c r="F425">
        <v>719.55848790191999</v>
      </c>
      <c r="G425">
        <v>716.99846628802004</v>
      </c>
      <c r="H425">
        <v>83.158235778777097</v>
      </c>
      <c r="I425">
        <v>5.7313722735663397</v>
      </c>
      <c r="J425">
        <v>22.098527677539099</v>
      </c>
      <c r="K425">
        <v>542.65976468786198</v>
      </c>
      <c r="L425">
        <v>251.51850498847199</v>
      </c>
      <c r="M425">
        <v>53.920448851809503</v>
      </c>
      <c r="N425">
        <v>169.84490494916301</v>
      </c>
      <c r="O425">
        <v>134.50728981398001</v>
      </c>
      <c r="P425">
        <v>90.139828218409207</v>
      </c>
      <c r="Q425">
        <v>72.601347049090094</v>
      </c>
      <c r="R425">
        <v>103.946449144529</v>
      </c>
      <c r="S425">
        <v>494.90602109541999</v>
      </c>
      <c r="T425">
        <v>0</v>
      </c>
      <c r="U425">
        <v>0</v>
      </c>
      <c r="V425">
        <v>62.223943347530799</v>
      </c>
      <c r="W425">
        <v>136.24272145379899</v>
      </c>
    </row>
    <row r="426" spans="1:23" x14ac:dyDescent="0.3">
      <c r="A426" t="s">
        <v>272</v>
      </c>
      <c r="B426" t="s">
        <v>37</v>
      </c>
      <c r="C426" t="s">
        <v>0</v>
      </c>
      <c r="D426" t="s">
        <v>265</v>
      </c>
      <c r="E426" t="s">
        <v>217</v>
      </c>
      <c r="F426">
        <v>653.30805585562496</v>
      </c>
      <c r="G426">
        <v>651.15384834849601</v>
      </c>
      <c r="H426">
        <v>81.689688501709099</v>
      </c>
      <c r="I426">
        <v>4.60079894973207</v>
      </c>
      <c r="J426">
        <v>18.3052356791428</v>
      </c>
      <c r="K426">
        <v>410.88335516784599</v>
      </c>
      <c r="L426">
        <v>234.43329536428499</v>
      </c>
      <c r="M426">
        <v>52.693773292035203</v>
      </c>
      <c r="N426">
        <v>164.63309631223899</v>
      </c>
      <c r="O426">
        <v>111.79537975330599</v>
      </c>
      <c r="P426">
        <v>88.818010780577296</v>
      </c>
      <c r="Q426">
        <v>71.369856527245602</v>
      </c>
      <c r="R426">
        <v>102.623509235318</v>
      </c>
      <c r="S426">
        <v>494.90602109541999</v>
      </c>
      <c r="T426">
        <v>0</v>
      </c>
      <c r="U426">
        <v>0</v>
      </c>
      <c r="V426">
        <v>63.358439248900098</v>
      </c>
      <c r="W426">
        <v>137.43801308481599</v>
      </c>
    </row>
    <row r="427" spans="1:23" x14ac:dyDescent="0.3">
      <c r="A427" t="s">
        <v>272</v>
      </c>
      <c r="B427" t="s">
        <v>37</v>
      </c>
      <c r="C427" t="s">
        <v>0</v>
      </c>
      <c r="D427" t="s">
        <v>265</v>
      </c>
      <c r="E427" t="s">
        <v>226</v>
      </c>
      <c r="F427">
        <v>682.13589771923603</v>
      </c>
      <c r="G427">
        <v>679.60704438584798</v>
      </c>
      <c r="H427">
        <v>119.28104097036299</v>
      </c>
      <c r="I427">
        <v>5.6028093367399396</v>
      </c>
      <c r="J427">
        <v>22.202131168527</v>
      </c>
      <c r="K427">
        <v>474.808824233851</v>
      </c>
      <c r="L427">
        <v>241.599389577165</v>
      </c>
      <c r="M427">
        <v>53.2124424971718</v>
      </c>
      <c r="N427">
        <v>167.09919031234099</v>
      </c>
      <c r="O427">
        <v>122.19438395122501</v>
      </c>
      <c r="P427">
        <v>89.407964818474994</v>
      </c>
      <c r="Q427">
        <v>71.790369084328105</v>
      </c>
      <c r="R427">
        <v>103.365758915277</v>
      </c>
      <c r="S427">
        <v>494.90602109541999</v>
      </c>
      <c r="T427">
        <v>0</v>
      </c>
      <c r="U427">
        <v>0</v>
      </c>
      <c r="V427">
        <v>57.521519298795901</v>
      </c>
      <c r="W427">
        <v>138.95303328924999</v>
      </c>
    </row>
    <row r="428" spans="1:23" x14ac:dyDescent="0.3">
      <c r="A428" t="s">
        <v>272</v>
      </c>
      <c r="B428" t="s">
        <v>37</v>
      </c>
      <c r="C428" t="s">
        <v>0</v>
      </c>
      <c r="D428" t="s">
        <v>266</v>
      </c>
      <c r="E428" t="s">
        <v>227</v>
      </c>
      <c r="F428">
        <v>617.64463227540205</v>
      </c>
      <c r="G428">
        <v>3644.4612179537198</v>
      </c>
      <c r="H428">
        <v>122.359210564796</v>
      </c>
      <c r="I428">
        <v>4.1237891913201699</v>
      </c>
      <c r="J428">
        <v>7.69785797838402</v>
      </c>
      <c r="K428">
        <v>473.93257026543199</v>
      </c>
      <c r="L428">
        <v>377.098724881762</v>
      </c>
      <c r="M428">
        <v>49.129252355672101</v>
      </c>
      <c r="N428">
        <v>151.25614556844701</v>
      </c>
      <c r="O428">
        <v>98.291651263976703</v>
      </c>
      <c r="P428">
        <v>109.139089146754</v>
      </c>
      <c r="Q428">
        <v>92.584308716238397</v>
      </c>
      <c r="R428">
        <v>122.166606781724</v>
      </c>
      <c r="S428">
        <v>448.62980080148901</v>
      </c>
      <c r="T428">
        <v>0</v>
      </c>
      <c r="U428">
        <v>0</v>
      </c>
      <c r="V428">
        <v>57.703657994028198</v>
      </c>
      <c r="W428">
        <v>132.87999984715901</v>
      </c>
    </row>
    <row r="429" spans="1:23" x14ac:dyDescent="0.3">
      <c r="A429" t="s">
        <v>273</v>
      </c>
      <c r="B429" t="s">
        <v>38</v>
      </c>
      <c r="C429" t="s">
        <v>0</v>
      </c>
      <c r="D429" t="s">
        <v>251</v>
      </c>
      <c r="E429" t="s">
        <v>51</v>
      </c>
      <c r="F429">
        <v>1614.8039072142301</v>
      </c>
      <c r="G429">
        <v>1523.6719096557199</v>
      </c>
      <c r="H429">
        <v>11.520066105866199</v>
      </c>
      <c r="I429">
        <v>5.22957954740692</v>
      </c>
      <c r="J429">
        <v>15.0742459521315</v>
      </c>
      <c r="K429">
        <v>1143.5806692436099</v>
      </c>
      <c r="L429">
        <v>1685.91093826633</v>
      </c>
      <c r="M429">
        <v>7.7268845304524101</v>
      </c>
      <c r="N429">
        <v>134.91909883161901</v>
      </c>
      <c r="O429">
        <v>2502.8887268220901</v>
      </c>
      <c r="P429">
        <v>353.83192713856101</v>
      </c>
      <c r="Q429">
        <v>183.46745377278501</v>
      </c>
      <c r="R429">
        <v>585.63382862838796</v>
      </c>
      <c r="S429">
        <v>1844.2744851694799</v>
      </c>
      <c r="T429">
        <v>75420.585781141795</v>
      </c>
      <c r="U429">
        <v>11757.685210658799</v>
      </c>
      <c r="V429">
        <v>6.4954320370844201</v>
      </c>
      <c r="W429">
        <v>3980.1523840742502</v>
      </c>
    </row>
    <row r="430" spans="1:23" x14ac:dyDescent="0.3">
      <c r="A430" t="s">
        <v>273</v>
      </c>
      <c r="B430" t="s">
        <v>38</v>
      </c>
      <c r="C430" t="s">
        <v>0</v>
      </c>
      <c r="D430" t="s">
        <v>251</v>
      </c>
      <c r="E430" t="s">
        <v>52</v>
      </c>
      <c r="F430">
        <v>1587.97904946366</v>
      </c>
      <c r="G430">
        <v>1496.8975840081</v>
      </c>
      <c r="H430">
        <v>4.5708367556218397</v>
      </c>
      <c r="I430">
        <v>5.0911114937101001</v>
      </c>
      <c r="J430">
        <v>14.5800292122375</v>
      </c>
      <c r="K430">
        <v>1128.55183658597</v>
      </c>
      <c r="L430">
        <v>1664.75105837709</v>
      </c>
      <c r="M430">
        <v>7.9386777484377999</v>
      </c>
      <c r="N430">
        <v>138.85971986451901</v>
      </c>
      <c r="O430">
        <v>2533.1123874001501</v>
      </c>
      <c r="P430">
        <v>354.65856304036203</v>
      </c>
      <c r="Q430">
        <v>183.14771916444599</v>
      </c>
      <c r="R430">
        <v>585.08903772823305</v>
      </c>
      <c r="S430">
        <v>1844.2744851694799</v>
      </c>
      <c r="T430">
        <v>75420.585781141795</v>
      </c>
      <c r="U430">
        <v>11757.685210658799</v>
      </c>
      <c r="V430">
        <v>22.395873197907299</v>
      </c>
      <c r="W430">
        <v>4052.7591242045</v>
      </c>
    </row>
    <row r="431" spans="1:23" x14ac:dyDescent="0.3">
      <c r="A431" t="s">
        <v>273</v>
      </c>
      <c r="B431" t="s">
        <v>38</v>
      </c>
      <c r="C431" t="s">
        <v>0</v>
      </c>
      <c r="D431" t="s">
        <v>251</v>
      </c>
      <c r="E431" t="s">
        <v>53</v>
      </c>
      <c r="F431">
        <v>1521.4495135469101</v>
      </c>
      <c r="G431">
        <v>1430.5015837312301</v>
      </c>
      <c r="H431">
        <v>1.7400836112014599</v>
      </c>
      <c r="I431">
        <v>4.7287148443065297</v>
      </c>
      <c r="J431">
        <v>13.240724648458899</v>
      </c>
      <c r="K431">
        <v>1038.04770616307</v>
      </c>
      <c r="L431">
        <v>1629.9150153596499</v>
      </c>
      <c r="M431">
        <v>7.7031884651114799</v>
      </c>
      <c r="N431">
        <v>136.821509622641</v>
      </c>
      <c r="O431">
        <v>2521.9642635758601</v>
      </c>
      <c r="P431">
        <v>348.48039256493399</v>
      </c>
      <c r="Q431">
        <v>178.95698300119301</v>
      </c>
      <c r="R431">
        <v>572.22498921091506</v>
      </c>
      <c r="S431">
        <v>1844.2744851694799</v>
      </c>
      <c r="T431">
        <v>75420.585781141795</v>
      </c>
      <c r="U431">
        <v>11757.685210658799</v>
      </c>
      <c r="V431">
        <v>23.044993720098301</v>
      </c>
      <c r="W431">
        <v>4031.2599282583101</v>
      </c>
    </row>
    <row r="432" spans="1:23" x14ac:dyDescent="0.3">
      <c r="A432" t="s">
        <v>273</v>
      </c>
      <c r="B432" t="s">
        <v>38</v>
      </c>
      <c r="C432" t="s">
        <v>0</v>
      </c>
      <c r="D432" t="s">
        <v>251</v>
      </c>
      <c r="E432" t="s">
        <v>54</v>
      </c>
      <c r="F432">
        <v>1498.5270758941999</v>
      </c>
      <c r="G432">
        <v>1407.48577422325</v>
      </c>
      <c r="H432">
        <v>9.3632947137754492</v>
      </c>
      <c r="I432">
        <v>5.0589698001512202</v>
      </c>
      <c r="J432">
        <v>13.449806504367199</v>
      </c>
      <c r="K432">
        <v>1072.92601576578</v>
      </c>
      <c r="L432">
        <v>1667.9563179434999</v>
      </c>
      <c r="M432">
        <v>7.2974452293200303</v>
      </c>
      <c r="N432">
        <v>135.392320942586</v>
      </c>
      <c r="O432">
        <v>2497.7971330908099</v>
      </c>
      <c r="P432">
        <v>354.54360708298401</v>
      </c>
      <c r="Q432">
        <v>183.17526532651499</v>
      </c>
      <c r="R432">
        <v>585.33173388993703</v>
      </c>
      <c r="S432">
        <v>1844.2744851694799</v>
      </c>
      <c r="T432">
        <v>75420.585781141795</v>
      </c>
      <c r="U432">
        <v>11757.685210658799</v>
      </c>
      <c r="V432">
        <v>23.933804672028199</v>
      </c>
      <c r="W432">
        <v>4031.4903329236599</v>
      </c>
    </row>
    <row r="433" spans="1:23" x14ac:dyDescent="0.3">
      <c r="A433" t="s">
        <v>273</v>
      </c>
      <c r="B433" t="s">
        <v>38</v>
      </c>
      <c r="C433" t="s">
        <v>0</v>
      </c>
      <c r="D433" t="s">
        <v>252</v>
      </c>
      <c r="E433" t="s">
        <v>55</v>
      </c>
      <c r="F433">
        <v>952.245350465309</v>
      </c>
      <c r="G433">
        <v>932.79637057095294</v>
      </c>
      <c r="H433">
        <v>4.6101070171889598</v>
      </c>
      <c r="I433">
        <v>4.8815166379056096</v>
      </c>
      <c r="J433">
        <v>10.6387275855315</v>
      </c>
      <c r="K433">
        <v>921.05931015993201</v>
      </c>
      <c r="L433">
        <v>1442.9095342473299</v>
      </c>
      <c r="M433">
        <v>6.5377788149493101</v>
      </c>
      <c r="N433">
        <v>97.647049988206803</v>
      </c>
      <c r="O433">
        <v>1926.7238661174299</v>
      </c>
      <c r="P433">
        <v>209.38069575000799</v>
      </c>
      <c r="Q433">
        <v>113.56589785288701</v>
      </c>
      <c r="R433">
        <v>377.02662117179102</v>
      </c>
      <c r="S433">
        <v>1621.8676363577999</v>
      </c>
      <c r="T433">
        <v>8869.0216396567503</v>
      </c>
      <c r="U433">
        <v>7181.8014148719703</v>
      </c>
      <c r="V433">
        <v>21.108669852628299</v>
      </c>
      <c r="W433">
        <v>2931.0425501694999</v>
      </c>
    </row>
    <row r="434" spans="1:23" x14ac:dyDescent="0.3">
      <c r="A434" t="s">
        <v>273</v>
      </c>
      <c r="B434" t="s">
        <v>38</v>
      </c>
      <c r="C434" t="s">
        <v>0</v>
      </c>
      <c r="D434" t="s">
        <v>252</v>
      </c>
      <c r="E434" t="s">
        <v>56</v>
      </c>
      <c r="F434">
        <v>854.93451715857395</v>
      </c>
      <c r="G434">
        <v>835.63812257376298</v>
      </c>
      <c r="H434">
        <v>2.8538587311338599</v>
      </c>
      <c r="I434">
        <v>4.4509249202676404</v>
      </c>
      <c r="J434">
        <v>9.2644952865458094</v>
      </c>
      <c r="K434">
        <v>842.85550984158397</v>
      </c>
      <c r="L434">
        <v>1359.99851432899</v>
      </c>
      <c r="M434">
        <v>6.3742751222738203</v>
      </c>
      <c r="N434">
        <v>99.169837292378006</v>
      </c>
      <c r="O434">
        <v>1947.54381199004</v>
      </c>
      <c r="P434">
        <v>202.98916605551901</v>
      </c>
      <c r="Q434">
        <v>108.157711781725</v>
      </c>
      <c r="R434">
        <v>360.88763722030802</v>
      </c>
      <c r="S434">
        <v>1621.8676363577999</v>
      </c>
      <c r="T434">
        <v>8869.0216396567503</v>
      </c>
      <c r="U434">
        <v>7181.8014148719703</v>
      </c>
      <c r="V434">
        <v>25.482321658009798</v>
      </c>
      <c r="W434">
        <v>2988.1973948841801</v>
      </c>
    </row>
    <row r="435" spans="1:23" x14ac:dyDescent="0.3">
      <c r="A435" t="s">
        <v>273</v>
      </c>
      <c r="B435" t="s">
        <v>38</v>
      </c>
      <c r="C435" t="s">
        <v>0</v>
      </c>
      <c r="D435" t="s">
        <v>252</v>
      </c>
      <c r="E435" t="s">
        <v>57</v>
      </c>
      <c r="F435">
        <v>749.29866332745803</v>
      </c>
      <c r="G435">
        <v>730.14879944708196</v>
      </c>
      <c r="H435">
        <v>1.79043157423935</v>
      </c>
      <c r="I435">
        <v>4.0634226081506002</v>
      </c>
      <c r="J435">
        <v>7.6986884392459602</v>
      </c>
      <c r="K435">
        <v>747.31428461322002</v>
      </c>
      <c r="L435">
        <v>1278.1132620941401</v>
      </c>
      <c r="M435">
        <v>5.82239043043481</v>
      </c>
      <c r="N435">
        <v>97.103743369162004</v>
      </c>
      <c r="O435">
        <v>1938.2003058718501</v>
      </c>
      <c r="P435">
        <v>196.17161102021799</v>
      </c>
      <c r="Q435">
        <v>103.081647647442</v>
      </c>
      <c r="R435">
        <v>345.51576066111198</v>
      </c>
      <c r="S435">
        <v>1621.8676363577999</v>
      </c>
      <c r="T435">
        <v>8869.0216396567503</v>
      </c>
      <c r="U435">
        <v>7181.8014148719703</v>
      </c>
      <c r="V435">
        <v>23.714592384727698</v>
      </c>
      <c r="W435">
        <v>2990.4453319173099</v>
      </c>
    </row>
    <row r="436" spans="1:23" x14ac:dyDescent="0.3">
      <c r="A436" t="s">
        <v>273</v>
      </c>
      <c r="B436" t="s">
        <v>38</v>
      </c>
      <c r="C436" t="s">
        <v>0</v>
      </c>
      <c r="D436" t="s">
        <v>252</v>
      </c>
      <c r="E436" t="s">
        <v>58</v>
      </c>
      <c r="F436">
        <v>1072.59762493638</v>
      </c>
      <c r="G436">
        <v>1053.16288406888</v>
      </c>
      <c r="H436">
        <v>3.8492148627184899</v>
      </c>
      <c r="I436">
        <v>4.8111911817554898</v>
      </c>
      <c r="J436">
        <v>10.7957711220803</v>
      </c>
      <c r="K436">
        <v>943.17653266756702</v>
      </c>
      <c r="L436">
        <v>1398.62115681506</v>
      </c>
      <c r="M436">
        <v>6.9547637591253997</v>
      </c>
      <c r="N436">
        <v>100.32608901534</v>
      </c>
      <c r="O436">
        <v>1946.0904593052601</v>
      </c>
      <c r="P436">
        <v>207.75105911428199</v>
      </c>
      <c r="Q436">
        <v>111.73142338049701</v>
      </c>
      <c r="R436">
        <v>371.29788153355997</v>
      </c>
      <c r="S436">
        <v>1621.8676363577999</v>
      </c>
      <c r="T436">
        <v>8869.0216396567503</v>
      </c>
      <c r="U436">
        <v>7181.8014148719703</v>
      </c>
      <c r="V436">
        <v>23.4612068218246</v>
      </c>
      <c r="W436">
        <v>2986.7486890968698</v>
      </c>
    </row>
    <row r="437" spans="1:23" x14ac:dyDescent="0.3">
      <c r="A437" t="s">
        <v>273</v>
      </c>
      <c r="B437" t="s">
        <v>38</v>
      </c>
      <c r="C437" t="s">
        <v>0</v>
      </c>
      <c r="D437" t="s">
        <v>253</v>
      </c>
      <c r="E437" t="s">
        <v>59</v>
      </c>
      <c r="F437">
        <v>1542.44927720549</v>
      </c>
      <c r="G437">
        <v>1489.31428710676</v>
      </c>
      <c r="H437">
        <v>4.7155449833051204</v>
      </c>
      <c r="I437">
        <v>4.9517906469467103</v>
      </c>
      <c r="J437">
        <v>12.502085341775</v>
      </c>
      <c r="K437">
        <v>1051.8296196041799</v>
      </c>
      <c r="L437">
        <v>1473.4103394726999</v>
      </c>
      <c r="M437">
        <v>6.6655750115771299</v>
      </c>
      <c r="N437">
        <v>115.710030466304</v>
      </c>
      <c r="O437">
        <v>2655.63839663622</v>
      </c>
      <c r="P437">
        <v>282.130828041249</v>
      </c>
      <c r="Q437">
        <v>152.67323719399801</v>
      </c>
      <c r="R437">
        <v>498.17826147585799</v>
      </c>
      <c r="S437">
        <v>1434.7321443984399</v>
      </c>
      <c r="T437">
        <v>41451.455417953002</v>
      </c>
      <c r="U437">
        <v>8422.2999431694207</v>
      </c>
      <c r="V437">
        <v>22.167994991956601</v>
      </c>
      <c r="W437">
        <v>3944.6677929488701</v>
      </c>
    </row>
    <row r="438" spans="1:23" x14ac:dyDescent="0.3">
      <c r="A438" t="s">
        <v>273</v>
      </c>
      <c r="B438" t="s">
        <v>38</v>
      </c>
      <c r="C438" t="s">
        <v>0</v>
      </c>
      <c r="D438" t="s">
        <v>253</v>
      </c>
      <c r="E438" t="s">
        <v>60</v>
      </c>
      <c r="F438">
        <v>1582.66229260501</v>
      </c>
      <c r="G438">
        <v>1529.6196360854101</v>
      </c>
      <c r="H438">
        <v>2.7872219514204599</v>
      </c>
      <c r="I438">
        <v>4.65328095738868</v>
      </c>
      <c r="J438">
        <v>12.0296385060094</v>
      </c>
      <c r="K438">
        <v>1025.4095491565299</v>
      </c>
      <c r="L438">
        <v>1431.46765028609</v>
      </c>
      <c r="M438">
        <v>7.01204505724907</v>
      </c>
      <c r="N438">
        <v>117.99045097910999</v>
      </c>
      <c r="O438">
        <v>2680.34057917269</v>
      </c>
      <c r="P438">
        <v>278.81733039746899</v>
      </c>
      <c r="Q438">
        <v>149.65492877056801</v>
      </c>
      <c r="R438">
        <v>488.70171789262798</v>
      </c>
      <c r="S438">
        <v>1434.7321443984399</v>
      </c>
      <c r="T438">
        <v>41451.455417953002</v>
      </c>
      <c r="U438">
        <v>8422.2999431694207</v>
      </c>
      <c r="V438">
        <v>23.7566073597959</v>
      </c>
      <c r="W438">
        <v>3992.3344567394402</v>
      </c>
    </row>
    <row r="439" spans="1:23" x14ac:dyDescent="0.3">
      <c r="A439" t="s">
        <v>273</v>
      </c>
      <c r="B439" t="s">
        <v>38</v>
      </c>
      <c r="C439" t="s">
        <v>0</v>
      </c>
      <c r="D439" t="s">
        <v>253</v>
      </c>
      <c r="E439" t="s">
        <v>61</v>
      </c>
      <c r="F439">
        <v>1350.2582174714801</v>
      </c>
      <c r="G439">
        <v>1297.3544061776299</v>
      </c>
      <c r="H439">
        <v>2.2858651872889402</v>
      </c>
      <c r="I439">
        <v>4.3637377582115304</v>
      </c>
      <c r="J439">
        <v>9.8112000074064998</v>
      </c>
      <c r="K439">
        <v>901.22807190046296</v>
      </c>
      <c r="L439">
        <v>1348.7539447101401</v>
      </c>
      <c r="M439">
        <v>6.0845303922417502</v>
      </c>
      <c r="N439">
        <v>115.86778970780099</v>
      </c>
      <c r="O439">
        <v>2665.0121099323501</v>
      </c>
      <c r="P439">
        <v>274.03795308702303</v>
      </c>
      <c r="Q439">
        <v>145.67417085906999</v>
      </c>
      <c r="R439">
        <v>477.16797853598098</v>
      </c>
      <c r="S439">
        <v>1434.7321443984399</v>
      </c>
      <c r="T439">
        <v>41451.455417953002</v>
      </c>
      <c r="U439">
        <v>8422.2999431694207</v>
      </c>
      <c r="V439">
        <v>24.525034728877301</v>
      </c>
      <c r="W439">
        <v>4001.12286789575</v>
      </c>
    </row>
    <row r="440" spans="1:23" x14ac:dyDescent="0.3">
      <c r="A440" t="s">
        <v>273</v>
      </c>
      <c r="B440" t="s">
        <v>38</v>
      </c>
      <c r="C440" t="s">
        <v>0</v>
      </c>
      <c r="D440" t="s">
        <v>253</v>
      </c>
      <c r="E440" t="s">
        <v>62</v>
      </c>
      <c r="F440">
        <v>1449.579409723</v>
      </c>
      <c r="G440">
        <v>1396.47962887066</v>
      </c>
      <c r="H440">
        <v>4.31707415009227</v>
      </c>
      <c r="I440">
        <v>4.90788389928802</v>
      </c>
      <c r="J440">
        <v>11.660158260947201</v>
      </c>
      <c r="K440">
        <v>1042.76647635072</v>
      </c>
      <c r="L440">
        <v>1404.2941803866399</v>
      </c>
      <c r="M440">
        <v>6.3050278676154701</v>
      </c>
      <c r="N440">
        <v>117.003352525704</v>
      </c>
      <c r="O440">
        <v>2668.09385597664</v>
      </c>
      <c r="P440">
        <v>282.44267102903802</v>
      </c>
      <c r="Q440">
        <v>151.66856949369301</v>
      </c>
      <c r="R440">
        <v>495.73712383574502</v>
      </c>
      <c r="S440">
        <v>1434.7321443984399</v>
      </c>
      <c r="T440">
        <v>41451.455417953002</v>
      </c>
      <c r="U440">
        <v>8422.2999431694207</v>
      </c>
      <c r="V440">
        <v>26.210284366220701</v>
      </c>
      <c r="W440">
        <v>4024.3667676833002</v>
      </c>
    </row>
    <row r="441" spans="1:23" x14ac:dyDescent="0.3">
      <c r="A441" t="s">
        <v>273</v>
      </c>
      <c r="B441" t="s">
        <v>38</v>
      </c>
      <c r="C441" t="s">
        <v>0</v>
      </c>
      <c r="D441" t="s">
        <v>254</v>
      </c>
      <c r="E441" t="s">
        <v>63</v>
      </c>
      <c r="F441">
        <v>1449.52480620388</v>
      </c>
      <c r="G441">
        <v>1392.05468368884</v>
      </c>
      <c r="H441">
        <v>4.9146704472106304</v>
      </c>
      <c r="I441">
        <v>4.88816275150129</v>
      </c>
      <c r="J441">
        <v>12.2059834698439</v>
      </c>
      <c r="K441">
        <v>1060.14277180918</v>
      </c>
      <c r="L441">
        <v>1557.4112417267399</v>
      </c>
      <c r="M441">
        <v>6.3321764779886296</v>
      </c>
      <c r="N441">
        <v>117.756295697363</v>
      </c>
      <c r="O441">
        <v>2972.5591387268601</v>
      </c>
      <c r="P441">
        <v>297.503347479252</v>
      </c>
      <c r="Q441">
        <v>164.01007946101799</v>
      </c>
      <c r="R441">
        <v>493.37888446099498</v>
      </c>
      <c r="S441">
        <v>1349.1304125383499</v>
      </c>
      <c r="T441">
        <v>47831.959110927499</v>
      </c>
      <c r="U441">
        <v>6455.1834420327996</v>
      </c>
      <c r="V441">
        <v>26.537046136166001</v>
      </c>
      <c r="W441">
        <v>4040.0628981520599</v>
      </c>
    </row>
    <row r="442" spans="1:23" x14ac:dyDescent="0.3">
      <c r="A442" t="s">
        <v>273</v>
      </c>
      <c r="B442" t="s">
        <v>38</v>
      </c>
      <c r="C442" t="s">
        <v>0</v>
      </c>
      <c r="D442" t="s">
        <v>254</v>
      </c>
      <c r="E442" t="s">
        <v>64</v>
      </c>
      <c r="F442">
        <v>1485.18595231575</v>
      </c>
      <c r="G442">
        <v>1427.7978648180999</v>
      </c>
      <c r="H442">
        <v>3.14169763402171</v>
      </c>
      <c r="I442">
        <v>4.6391223139935196</v>
      </c>
      <c r="J442">
        <v>11.6331512752778</v>
      </c>
      <c r="K442">
        <v>1030.61121591388</v>
      </c>
      <c r="L442">
        <v>1520.1834107278</v>
      </c>
      <c r="M442">
        <v>6.6004000109760703</v>
      </c>
      <c r="N442">
        <v>120.013231648889</v>
      </c>
      <c r="O442">
        <v>2995.2580619478099</v>
      </c>
      <c r="P442">
        <v>294.81471404944199</v>
      </c>
      <c r="Q442">
        <v>161.97443295151101</v>
      </c>
      <c r="R442">
        <v>486.999468456697</v>
      </c>
      <c r="S442">
        <v>1349.1304125383499</v>
      </c>
      <c r="T442">
        <v>47831.959110927499</v>
      </c>
      <c r="U442">
        <v>6455.1834420327996</v>
      </c>
      <c r="V442">
        <v>29.953165476164902</v>
      </c>
      <c r="W442">
        <v>4093.25617178109</v>
      </c>
    </row>
    <row r="443" spans="1:23" x14ac:dyDescent="0.3">
      <c r="A443" t="s">
        <v>273</v>
      </c>
      <c r="B443" t="s">
        <v>38</v>
      </c>
      <c r="C443" t="s">
        <v>0</v>
      </c>
      <c r="D443" t="s">
        <v>254</v>
      </c>
      <c r="E443" t="s">
        <v>65</v>
      </c>
      <c r="F443">
        <v>1264.1015558101101</v>
      </c>
      <c r="G443">
        <v>1206.8824785649899</v>
      </c>
      <c r="H443">
        <v>3.1176941821158701</v>
      </c>
      <c r="I443">
        <v>4.2220947602216201</v>
      </c>
      <c r="J443">
        <v>9.5439387474203699</v>
      </c>
      <c r="K443">
        <v>893.31019783949898</v>
      </c>
      <c r="L443">
        <v>1461.90604777723</v>
      </c>
      <c r="M443">
        <v>5.7730068632650404</v>
      </c>
      <c r="N443">
        <v>116.90468524619899</v>
      </c>
      <c r="O443">
        <v>2974.0146340690299</v>
      </c>
      <c r="P443">
        <v>286.94444302727402</v>
      </c>
      <c r="Q443">
        <v>156.84685712045601</v>
      </c>
      <c r="R443">
        <v>471.27212613658497</v>
      </c>
      <c r="S443">
        <v>1349.1304125383499</v>
      </c>
      <c r="T443">
        <v>47831.959110927499</v>
      </c>
      <c r="U443">
        <v>6455.1834420327996</v>
      </c>
      <c r="V443">
        <v>32.066299315002297</v>
      </c>
      <c r="W443">
        <v>4094.1245000818299</v>
      </c>
    </row>
    <row r="444" spans="1:23" x14ac:dyDescent="0.3">
      <c r="A444" t="s">
        <v>273</v>
      </c>
      <c r="B444" t="s">
        <v>38</v>
      </c>
      <c r="C444" t="s">
        <v>0</v>
      </c>
      <c r="D444" t="s">
        <v>254</v>
      </c>
      <c r="E444" t="s">
        <v>66</v>
      </c>
      <c r="F444">
        <v>1322.69171729955</v>
      </c>
      <c r="G444">
        <v>1265.3797139917001</v>
      </c>
      <c r="H444">
        <v>4.3294781295875104</v>
      </c>
      <c r="I444">
        <v>4.4922034309625003</v>
      </c>
      <c r="J444">
        <v>10.3063410684132</v>
      </c>
      <c r="K444">
        <v>953.44780897086196</v>
      </c>
      <c r="L444">
        <v>1473.6037581339399</v>
      </c>
      <c r="M444">
        <v>5.7673776446149496</v>
      </c>
      <c r="N444">
        <v>116.274338726487</v>
      </c>
      <c r="O444">
        <v>2963.2676293053701</v>
      </c>
      <c r="P444">
        <v>290.36846476911597</v>
      </c>
      <c r="Q444">
        <v>159.01843066556</v>
      </c>
      <c r="R444">
        <v>478.18870879337499</v>
      </c>
      <c r="S444">
        <v>1349.1304125383499</v>
      </c>
      <c r="T444">
        <v>47831.959110927499</v>
      </c>
      <c r="U444">
        <v>6455.1834420327996</v>
      </c>
      <c r="V444">
        <v>32.035608309253902</v>
      </c>
      <c r="W444">
        <v>4083.6157883681599</v>
      </c>
    </row>
    <row r="445" spans="1:23" x14ac:dyDescent="0.3">
      <c r="A445" t="s">
        <v>273</v>
      </c>
      <c r="B445" t="s">
        <v>38</v>
      </c>
      <c r="C445" t="s">
        <v>0</v>
      </c>
      <c r="D445" t="s">
        <v>255</v>
      </c>
      <c r="E445" t="s">
        <v>67</v>
      </c>
      <c r="F445">
        <v>1238.3947685790199</v>
      </c>
      <c r="G445">
        <v>1211.6922789268201</v>
      </c>
      <c r="H445">
        <v>6.1320208344324296</v>
      </c>
      <c r="I445">
        <v>4.7870477638073803</v>
      </c>
      <c r="J445">
        <v>14.1042954640999</v>
      </c>
      <c r="K445">
        <v>1014.9442430348701</v>
      </c>
      <c r="L445">
        <v>1679.4668568470599</v>
      </c>
      <c r="M445">
        <v>6.0092469386712901</v>
      </c>
      <c r="N445">
        <v>106.449660778994</v>
      </c>
      <c r="O445">
        <v>3583.6861707829999</v>
      </c>
      <c r="P445">
        <v>258.49044474115101</v>
      </c>
      <c r="Q445">
        <v>148.543185921863</v>
      </c>
      <c r="R445">
        <v>426.22817460530803</v>
      </c>
      <c r="S445">
        <v>1245.71862396137</v>
      </c>
      <c r="T445">
        <v>17294.332669935699</v>
      </c>
      <c r="U445">
        <v>6298.2921108734499</v>
      </c>
      <c r="V445">
        <v>29.654102412923798</v>
      </c>
      <c r="W445">
        <v>3449.6620798111499</v>
      </c>
    </row>
    <row r="446" spans="1:23" x14ac:dyDescent="0.3">
      <c r="A446" t="s">
        <v>273</v>
      </c>
      <c r="B446" t="s">
        <v>38</v>
      </c>
      <c r="C446" t="s">
        <v>0</v>
      </c>
      <c r="D446" t="s">
        <v>255</v>
      </c>
      <c r="E446" t="s">
        <v>68</v>
      </c>
      <c r="F446">
        <v>1236.4732767078699</v>
      </c>
      <c r="G446">
        <v>1209.8698038293601</v>
      </c>
      <c r="H446">
        <v>5.2890704424380104</v>
      </c>
      <c r="I446">
        <v>4.4983098648643596</v>
      </c>
      <c r="J446">
        <v>13.300680090182601</v>
      </c>
      <c r="K446">
        <v>965.89528054995799</v>
      </c>
      <c r="L446">
        <v>1649.43143176846</v>
      </c>
      <c r="M446">
        <v>6.0597079649873704</v>
      </c>
      <c r="N446">
        <v>106.752666091855</v>
      </c>
      <c r="O446">
        <v>3591.41656039706</v>
      </c>
      <c r="P446">
        <v>254.76350485697299</v>
      </c>
      <c r="Q446">
        <v>145.279775549645</v>
      </c>
      <c r="R446">
        <v>417.28273897153201</v>
      </c>
      <c r="S446">
        <v>1245.71862396137</v>
      </c>
      <c r="T446">
        <v>17294.332669935699</v>
      </c>
      <c r="U446">
        <v>6298.2921108734499</v>
      </c>
      <c r="V446">
        <v>44.488593732594602</v>
      </c>
      <c r="W446">
        <v>3472.9199430332001</v>
      </c>
    </row>
    <row r="447" spans="1:23" x14ac:dyDescent="0.3">
      <c r="A447" t="s">
        <v>273</v>
      </c>
      <c r="B447" t="s">
        <v>38</v>
      </c>
      <c r="C447" t="s">
        <v>0</v>
      </c>
      <c r="D447" t="s">
        <v>255</v>
      </c>
      <c r="E447" t="s">
        <v>69</v>
      </c>
      <c r="F447">
        <v>1064.43054189079</v>
      </c>
      <c r="G447">
        <v>1037.94979665503</v>
      </c>
      <c r="H447">
        <v>5.1817457660863502</v>
      </c>
      <c r="I447">
        <v>4.2074359598362596</v>
      </c>
      <c r="J447">
        <v>11.6704637357713</v>
      </c>
      <c r="K447">
        <v>878.58613285751403</v>
      </c>
      <c r="L447">
        <v>1598.67734657708</v>
      </c>
      <c r="M447">
        <v>5.3175498066860802</v>
      </c>
      <c r="N447">
        <v>104.293166815655</v>
      </c>
      <c r="O447">
        <v>3577.5475466753901</v>
      </c>
      <c r="P447">
        <v>249.92685451904001</v>
      </c>
      <c r="Q447">
        <v>141.22946164864501</v>
      </c>
      <c r="R447">
        <v>406.52073080563002</v>
      </c>
      <c r="S447">
        <v>1245.71862396137</v>
      </c>
      <c r="T447">
        <v>17294.332669935699</v>
      </c>
      <c r="U447">
        <v>6298.2921108734499</v>
      </c>
      <c r="V447">
        <v>51.850202615554998</v>
      </c>
      <c r="W447">
        <v>3473.1401332437999</v>
      </c>
    </row>
    <row r="448" spans="1:23" x14ac:dyDescent="0.3">
      <c r="A448" t="s">
        <v>273</v>
      </c>
      <c r="B448" t="s">
        <v>38</v>
      </c>
      <c r="C448" t="s">
        <v>0</v>
      </c>
      <c r="D448" t="s">
        <v>255</v>
      </c>
      <c r="E448" t="s">
        <v>70</v>
      </c>
      <c r="F448">
        <v>1173.7762963493001</v>
      </c>
      <c r="G448">
        <v>1147.1147469689899</v>
      </c>
      <c r="H448">
        <v>7.5303070578364304</v>
      </c>
      <c r="I448">
        <v>4.7226389892927001</v>
      </c>
      <c r="J448">
        <v>13.2517259412593</v>
      </c>
      <c r="K448">
        <v>974.89195194288197</v>
      </c>
      <c r="L448">
        <v>1664.8121251103</v>
      </c>
      <c r="M448">
        <v>5.6396355725679097</v>
      </c>
      <c r="N448">
        <v>106.18033223100799</v>
      </c>
      <c r="O448">
        <v>3578.1875587947602</v>
      </c>
      <c r="P448">
        <v>259.01454203403102</v>
      </c>
      <c r="Q448">
        <v>148.387198730894</v>
      </c>
      <c r="R448">
        <v>426.50603106665102</v>
      </c>
      <c r="S448">
        <v>1245.71862396137</v>
      </c>
      <c r="T448">
        <v>17294.332669935699</v>
      </c>
      <c r="U448">
        <v>6298.2921108734499</v>
      </c>
      <c r="V448">
        <v>53.051090525596798</v>
      </c>
      <c r="W448">
        <v>3477.12449620599</v>
      </c>
    </row>
    <row r="449" spans="1:23" x14ac:dyDescent="0.3">
      <c r="A449" t="s">
        <v>273</v>
      </c>
      <c r="B449" t="s">
        <v>38</v>
      </c>
      <c r="C449" t="s">
        <v>0</v>
      </c>
      <c r="D449" t="s">
        <v>256</v>
      </c>
      <c r="E449" t="s">
        <v>71</v>
      </c>
      <c r="F449">
        <v>1192.5296597564</v>
      </c>
      <c r="G449">
        <v>1175.56524481417</v>
      </c>
      <c r="H449">
        <v>8.2066740536770695</v>
      </c>
      <c r="I449">
        <v>4.5152207640987401</v>
      </c>
      <c r="J449">
        <v>10.641936432736101</v>
      </c>
      <c r="K449">
        <v>944.84262760341801</v>
      </c>
      <c r="L449">
        <v>1339.4497945200901</v>
      </c>
      <c r="M449">
        <v>5.3751806557593502</v>
      </c>
      <c r="N449">
        <v>101.854859763928</v>
      </c>
      <c r="O449">
        <v>3496.65765286652</v>
      </c>
      <c r="P449">
        <v>263.13976540596099</v>
      </c>
      <c r="Q449">
        <v>147.25913824983201</v>
      </c>
      <c r="R449">
        <v>437.36071367053199</v>
      </c>
      <c r="S449">
        <v>1151.77872293468</v>
      </c>
      <c r="T449">
        <v>11201.5643630962</v>
      </c>
      <c r="U449">
        <v>2883.97120309092</v>
      </c>
      <c r="V449">
        <v>48.6837994560588</v>
      </c>
      <c r="W449">
        <v>3432.6841885966301</v>
      </c>
    </row>
    <row r="450" spans="1:23" x14ac:dyDescent="0.3">
      <c r="A450" t="s">
        <v>273</v>
      </c>
      <c r="B450" t="s">
        <v>38</v>
      </c>
      <c r="C450" t="s">
        <v>0</v>
      </c>
      <c r="D450" t="s">
        <v>256</v>
      </c>
      <c r="E450" t="s">
        <v>72</v>
      </c>
      <c r="F450">
        <v>1221.61206410368</v>
      </c>
      <c r="G450">
        <v>1204.71152355707</v>
      </c>
      <c r="H450">
        <v>5.59096596483782</v>
      </c>
      <c r="I450">
        <v>4.3196171481220196</v>
      </c>
      <c r="J450">
        <v>10.211956526117</v>
      </c>
      <c r="K450">
        <v>936.654786219485</v>
      </c>
      <c r="L450">
        <v>1317.2666715051</v>
      </c>
      <c r="M450">
        <v>5.56968868574097</v>
      </c>
      <c r="N450">
        <v>103.605916687819</v>
      </c>
      <c r="O450">
        <v>3518.47533174821</v>
      </c>
      <c r="P450">
        <v>262.66271922590897</v>
      </c>
      <c r="Q450">
        <v>146.10217276484499</v>
      </c>
      <c r="R450">
        <v>434.77703706978599</v>
      </c>
      <c r="S450">
        <v>1151.77872293468</v>
      </c>
      <c r="T450">
        <v>11201.5643630962</v>
      </c>
      <c r="U450">
        <v>2883.97120309092</v>
      </c>
      <c r="V450">
        <v>58.5721039646698</v>
      </c>
      <c r="W450">
        <v>3483.6040890014401</v>
      </c>
    </row>
    <row r="451" spans="1:23" x14ac:dyDescent="0.3">
      <c r="A451" t="s">
        <v>273</v>
      </c>
      <c r="B451" t="s">
        <v>38</v>
      </c>
      <c r="C451" t="s">
        <v>0</v>
      </c>
      <c r="D451" t="s">
        <v>256</v>
      </c>
      <c r="E451" t="s">
        <v>73</v>
      </c>
      <c r="F451">
        <v>1140.1678755733501</v>
      </c>
      <c r="G451">
        <v>1123.3441325638701</v>
      </c>
      <c r="H451">
        <v>6.4937575434632304</v>
      </c>
      <c r="I451">
        <v>4.1313658912108098</v>
      </c>
      <c r="J451">
        <v>9.2508510241497497</v>
      </c>
      <c r="K451">
        <v>873.67068661058499</v>
      </c>
      <c r="L451">
        <v>1285.6030555100299</v>
      </c>
      <c r="M451">
        <v>5.2335974619197696</v>
      </c>
      <c r="N451">
        <v>102.48514623833999</v>
      </c>
      <c r="O451">
        <v>3510.93309331614</v>
      </c>
      <c r="P451">
        <v>259.17446103804201</v>
      </c>
      <c r="Q451">
        <v>143.32546254146399</v>
      </c>
      <c r="R451">
        <v>427.005565776536</v>
      </c>
      <c r="S451">
        <v>1151.77872293468</v>
      </c>
      <c r="T451">
        <v>11201.5643630962</v>
      </c>
      <c r="U451">
        <v>2883.97120309092</v>
      </c>
      <c r="V451">
        <v>63.924944284856601</v>
      </c>
      <c r="W451">
        <v>3485.1129767187499</v>
      </c>
    </row>
    <row r="452" spans="1:23" x14ac:dyDescent="0.3">
      <c r="A452" t="s">
        <v>273</v>
      </c>
      <c r="B452" t="s">
        <v>38</v>
      </c>
      <c r="C452" t="s">
        <v>0</v>
      </c>
      <c r="D452" t="s">
        <v>256</v>
      </c>
      <c r="E452" t="s">
        <v>74</v>
      </c>
      <c r="F452">
        <v>1221.6333019548699</v>
      </c>
      <c r="G452">
        <v>1204.7239558664901</v>
      </c>
      <c r="H452">
        <v>7.9274894416951698</v>
      </c>
      <c r="I452">
        <v>4.3578350795128404</v>
      </c>
      <c r="J452">
        <v>10.164734738418099</v>
      </c>
      <c r="K452">
        <v>926.26844880581905</v>
      </c>
      <c r="L452">
        <v>1303.90040972731</v>
      </c>
      <c r="M452">
        <v>5.4056603272098398</v>
      </c>
      <c r="N452">
        <v>102.43636728368</v>
      </c>
      <c r="O452">
        <v>3503.96334344978</v>
      </c>
      <c r="P452">
        <v>261.429408098274</v>
      </c>
      <c r="Q452">
        <v>145.33733458528701</v>
      </c>
      <c r="R452">
        <v>432.41446933789899</v>
      </c>
      <c r="S452">
        <v>1151.77872293468</v>
      </c>
      <c r="T452">
        <v>11201.5643630962</v>
      </c>
      <c r="U452">
        <v>2883.97120309092</v>
      </c>
      <c r="V452">
        <v>64.756797698671093</v>
      </c>
      <c r="W452">
        <v>3466.50400401146</v>
      </c>
    </row>
    <row r="453" spans="1:23" x14ac:dyDescent="0.3">
      <c r="A453" t="s">
        <v>273</v>
      </c>
      <c r="B453" t="s">
        <v>38</v>
      </c>
      <c r="C453" t="s">
        <v>0</v>
      </c>
      <c r="D453" t="s">
        <v>257</v>
      </c>
      <c r="E453" t="s">
        <v>75</v>
      </c>
      <c r="F453">
        <v>1242.2531627855601</v>
      </c>
      <c r="G453">
        <v>1217.11986381935</v>
      </c>
      <c r="H453">
        <v>8.9885337110951493</v>
      </c>
      <c r="I453">
        <v>4.3238869431028304</v>
      </c>
      <c r="J453">
        <v>10.249968699983601</v>
      </c>
      <c r="K453">
        <v>929.04733105979096</v>
      </c>
      <c r="L453">
        <v>1342.2830512502001</v>
      </c>
      <c r="M453">
        <v>5.2850403953171696</v>
      </c>
      <c r="N453">
        <v>96.813666864474001</v>
      </c>
      <c r="O453">
        <v>3737.01213767223</v>
      </c>
      <c r="P453">
        <v>277.37010157094602</v>
      </c>
      <c r="Q453">
        <v>151.803769367652</v>
      </c>
      <c r="R453">
        <v>442.76977464266201</v>
      </c>
      <c r="S453">
        <v>1136.00332995646</v>
      </c>
      <c r="T453">
        <v>18184.934916398299</v>
      </c>
      <c r="U453">
        <v>4057.9335271527498</v>
      </c>
      <c r="V453">
        <v>74.669883727652007</v>
      </c>
      <c r="W453">
        <v>3557.8570196011801</v>
      </c>
    </row>
    <row r="454" spans="1:23" x14ac:dyDescent="0.3">
      <c r="A454" t="s">
        <v>273</v>
      </c>
      <c r="B454" t="s">
        <v>38</v>
      </c>
      <c r="C454" t="s">
        <v>0</v>
      </c>
      <c r="D454" t="s">
        <v>257</v>
      </c>
      <c r="E454" t="s">
        <v>76</v>
      </c>
      <c r="F454">
        <v>1234.4358108931201</v>
      </c>
      <c r="G454">
        <v>1209.3525926388099</v>
      </c>
      <c r="H454">
        <v>7.7307039857259499</v>
      </c>
      <c r="I454">
        <v>4.1754393178431597</v>
      </c>
      <c r="J454">
        <v>9.8663225857441805</v>
      </c>
      <c r="K454">
        <v>925.77309172834896</v>
      </c>
      <c r="L454">
        <v>1331.2674790239701</v>
      </c>
      <c r="M454">
        <v>5.42550200286363</v>
      </c>
      <c r="N454">
        <v>98.634073825838499</v>
      </c>
      <c r="O454">
        <v>3761.0577176091101</v>
      </c>
      <c r="P454">
        <v>276.834372294937</v>
      </c>
      <c r="Q454">
        <v>150.613237584589</v>
      </c>
      <c r="R454">
        <v>440.65810255810197</v>
      </c>
      <c r="S454">
        <v>1136.00332995646</v>
      </c>
      <c r="T454">
        <v>18184.934916398299</v>
      </c>
      <c r="U454">
        <v>4057.9335271527498</v>
      </c>
      <c r="V454">
        <v>89.5632790235329</v>
      </c>
      <c r="W454">
        <v>3610.6241620108699</v>
      </c>
    </row>
    <row r="455" spans="1:23" x14ac:dyDescent="0.3">
      <c r="A455" t="s">
        <v>273</v>
      </c>
      <c r="B455" t="s">
        <v>38</v>
      </c>
      <c r="C455" t="s">
        <v>0</v>
      </c>
      <c r="D455" t="s">
        <v>257</v>
      </c>
      <c r="E455" t="s">
        <v>77</v>
      </c>
      <c r="F455">
        <v>1120.97686969036</v>
      </c>
      <c r="G455">
        <v>1096.0400939820099</v>
      </c>
      <c r="H455">
        <v>8.4037173997104802</v>
      </c>
      <c r="I455">
        <v>3.78681886551353</v>
      </c>
      <c r="J455">
        <v>8.3142466535752497</v>
      </c>
      <c r="K455">
        <v>823.04062218377805</v>
      </c>
      <c r="L455">
        <v>1274.35693727325</v>
      </c>
      <c r="M455">
        <v>4.9682369957685797</v>
      </c>
      <c r="N455">
        <v>96.397919119435997</v>
      </c>
      <c r="O455">
        <v>3746.9143282115501</v>
      </c>
      <c r="P455">
        <v>268.455074928133</v>
      </c>
      <c r="Q455">
        <v>144.00182947213</v>
      </c>
      <c r="R455">
        <v>423.68579568907103</v>
      </c>
      <c r="S455">
        <v>1136.00332995646</v>
      </c>
      <c r="T455">
        <v>18184.934916398299</v>
      </c>
      <c r="U455">
        <v>4057.9335271527498</v>
      </c>
      <c r="V455">
        <v>92.9195360286311</v>
      </c>
      <c r="W455">
        <v>3610.63953622793</v>
      </c>
    </row>
    <row r="456" spans="1:23" x14ac:dyDescent="0.3">
      <c r="A456" t="s">
        <v>273</v>
      </c>
      <c r="B456" t="s">
        <v>38</v>
      </c>
      <c r="C456" t="s">
        <v>0</v>
      </c>
      <c r="D456" t="s">
        <v>257</v>
      </c>
      <c r="E456" t="s">
        <v>78</v>
      </c>
      <c r="F456">
        <v>1247.7964750224801</v>
      </c>
      <c r="G456">
        <v>1222.6536466117</v>
      </c>
      <c r="H456">
        <v>9.3040764476602096</v>
      </c>
      <c r="I456">
        <v>4.35575172346259</v>
      </c>
      <c r="J456">
        <v>10.2887286202405</v>
      </c>
      <c r="K456">
        <v>948.52354606778601</v>
      </c>
      <c r="L456">
        <v>1348.8960911736399</v>
      </c>
      <c r="M456">
        <v>5.4747963903166497</v>
      </c>
      <c r="N456">
        <v>98.928944238286704</v>
      </c>
      <c r="O456">
        <v>3757.3657937980101</v>
      </c>
      <c r="P456">
        <v>277.670653893105</v>
      </c>
      <c r="Q456">
        <v>151.196782786189</v>
      </c>
      <c r="R456">
        <v>442.24423040061703</v>
      </c>
      <c r="S456">
        <v>1136.00332995646</v>
      </c>
      <c r="T456">
        <v>18184.934916398299</v>
      </c>
      <c r="U456">
        <v>4057.9335271527498</v>
      </c>
      <c r="V456">
        <v>88.026274435800701</v>
      </c>
      <c r="W456">
        <v>3610.6899337564801</v>
      </c>
    </row>
    <row r="457" spans="1:23" x14ac:dyDescent="0.3">
      <c r="A457" t="s">
        <v>273</v>
      </c>
      <c r="B457" t="s">
        <v>38</v>
      </c>
      <c r="C457" t="s">
        <v>0</v>
      </c>
      <c r="D457" t="s">
        <v>258</v>
      </c>
      <c r="E457" t="s">
        <v>79</v>
      </c>
      <c r="F457">
        <v>1325.76786462783</v>
      </c>
      <c r="G457">
        <v>1310.7966523912301</v>
      </c>
      <c r="H457">
        <v>15.9503240091599</v>
      </c>
      <c r="I457">
        <v>4.2305254254601303</v>
      </c>
      <c r="J457">
        <v>10.7053760723633</v>
      </c>
      <c r="K457">
        <v>907.01174099120999</v>
      </c>
      <c r="L457">
        <v>1129.87964599716</v>
      </c>
      <c r="M457">
        <v>5.6282286644613801</v>
      </c>
      <c r="N457">
        <v>99.085796625791801</v>
      </c>
      <c r="O457">
        <v>3342.3573687489602</v>
      </c>
      <c r="P457">
        <v>240.187850980522</v>
      </c>
      <c r="Q457">
        <v>123.20640408465199</v>
      </c>
      <c r="R457">
        <v>380.36162334719398</v>
      </c>
      <c r="S457">
        <v>1091.4968048860401</v>
      </c>
      <c r="T457">
        <v>7689.0883910197499</v>
      </c>
      <c r="U457">
        <v>4438.04602715275</v>
      </c>
      <c r="V457">
        <v>94.153758298398103</v>
      </c>
      <c r="W457">
        <v>3384.75222423184</v>
      </c>
    </row>
    <row r="458" spans="1:23" x14ac:dyDescent="0.3">
      <c r="A458" t="s">
        <v>273</v>
      </c>
      <c r="B458" t="s">
        <v>38</v>
      </c>
      <c r="C458" t="s">
        <v>0</v>
      </c>
      <c r="D458" t="s">
        <v>258</v>
      </c>
      <c r="E458" t="s">
        <v>80</v>
      </c>
      <c r="F458">
        <v>1342.72910184998</v>
      </c>
      <c r="G458">
        <v>1327.78915457569</v>
      </c>
      <c r="H458">
        <v>12.2230763049103</v>
      </c>
      <c r="I458">
        <v>4.1297625340702897</v>
      </c>
      <c r="J458">
        <v>10.5424190690284</v>
      </c>
      <c r="K458">
        <v>913.21549959459799</v>
      </c>
      <c r="L458">
        <v>1127.6984789621199</v>
      </c>
      <c r="M458">
        <v>5.8690380317482402</v>
      </c>
      <c r="N458">
        <v>100.81600318581</v>
      </c>
      <c r="O458">
        <v>3364.1870639908798</v>
      </c>
      <c r="P458">
        <v>240.28853968373599</v>
      </c>
      <c r="Q458">
        <v>123.020138565189</v>
      </c>
      <c r="R458">
        <v>379.83942182324</v>
      </c>
      <c r="S458">
        <v>1091.4968048860401</v>
      </c>
      <c r="T458">
        <v>7689.0883910197499</v>
      </c>
      <c r="U458">
        <v>4438.04602715275</v>
      </c>
      <c r="V458">
        <v>121.210963830362</v>
      </c>
      <c r="W458">
        <v>3421.3193174979401</v>
      </c>
    </row>
    <row r="459" spans="1:23" x14ac:dyDescent="0.3">
      <c r="A459" t="s">
        <v>273</v>
      </c>
      <c r="B459" t="s">
        <v>38</v>
      </c>
      <c r="C459" t="s">
        <v>0</v>
      </c>
      <c r="D459" t="s">
        <v>258</v>
      </c>
      <c r="E459" t="s">
        <v>140</v>
      </c>
      <c r="F459">
        <v>1192.09780822927</v>
      </c>
      <c r="G459">
        <v>1177.2631323355199</v>
      </c>
      <c r="H459">
        <v>11.7592491878386</v>
      </c>
      <c r="I459">
        <v>3.8804457463244999</v>
      </c>
      <c r="J459">
        <v>9.1423322198644499</v>
      </c>
      <c r="K459">
        <v>835.96644148623398</v>
      </c>
      <c r="L459">
        <v>1105.72299207472</v>
      </c>
      <c r="M459">
        <v>5.3123534932265102</v>
      </c>
      <c r="N459">
        <v>98.642142155762201</v>
      </c>
      <c r="O459">
        <v>3349.9645768877399</v>
      </c>
      <c r="P459">
        <v>237.87638440567699</v>
      </c>
      <c r="Q459">
        <v>121.33617695373501</v>
      </c>
      <c r="R459">
        <v>375.068437461511</v>
      </c>
      <c r="S459">
        <v>1091.4968048860401</v>
      </c>
      <c r="T459">
        <v>7689.0883910197499</v>
      </c>
      <c r="U459">
        <v>4438.04602715275</v>
      </c>
      <c r="V459">
        <v>140.810598150787</v>
      </c>
      <c r="W459">
        <v>3415.7473281416301</v>
      </c>
    </row>
    <row r="460" spans="1:23" x14ac:dyDescent="0.3">
      <c r="A460" t="s">
        <v>273</v>
      </c>
      <c r="B460" t="s">
        <v>38</v>
      </c>
      <c r="C460" t="s">
        <v>0</v>
      </c>
      <c r="D460" t="s">
        <v>258</v>
      </c>
      <c r="E460" t="s">
        <v>141</v>
      </c>
      <c r="F460">
        <v>1196.2876309344799</v>
      </c>
      <c r="G460">
        <v>1181.36488583305</v>
      </c>
      <c r="H460">
        <v>16.595333663300998</v>
      </c>
      <c r="I460">
        <v>4.1416599441325896</v>
      </c>
      <c r="J460">
        <v>9.8154552646780004</v>
      </c>
      <c r="K460">
        <v>872.974076661965</v>
      </c>
      <c r="L460">
        <v>1127.9676894239501</v>
      </c>
      <c r="M460">
        <v>5.3464790113088201</v>
      </c>
      <c r="N460">
        <v>99.145508065137804</v>
      </c>
      <c r="O460">
        <v>3347.7677824603702</v>
      </c>
      <c r="P460">
        <v>238.410468170819</v>
      </c>
      <c r="Q460">
        <v>121.607248365218</v>
      </c>
      <c r="R460">
        <v>375.98148789991399</v>
      </c>
      <c r="S460">
        <v>1091.4968048860401</v>
      </c>
      <c r="T460">
        <v>7689.0883910197499</v>
      </c>
      <c r="U460">
        <v>4438.04602715275</v>
      </c>
      <c r="V460">
        <v>125.667924826968</v>
      </c>
      <c r="W460">
        <v>3420.5221061848902</v>
      </c>
    </row>
    <row r="461" spans="1:23" x14ac:dyDescent="0.3">
      <c r="A461" t="s">
        <v>273</v>
      </c>
      <c r="B461" t="s">
        <v>38</v>
      </c>
      <c r="C461" t="s">
        <v>0</v>
      </c>
      <c r="D461" t="s">
        <v>259</v>
      </c>
      <c r="E461" t="s">
        <v>154</v>
      </c>
      <c r="F461">
        <v>1275.6671633559799</v>
      </c>
      <c r="G461">
        <v>1260.9766488502</v>
      </c>
      <c r="H461">
        <v>17.6366565937875</v>
      </c>
      <c r="I461">
        <v>4.2340845470538104</v>
      </c>
      <c r="J461">
        <v>10.697900855799301</v>
      </c>
      <c r="K461">
        <v>830.57120233767296</v>
      </c>
      <c r="L461">
        <v>1243.99972618889</v>
      </c>
      <c r="M461">
        <v>5.5263074674682002</v>
      </c>
      <c r="N461">
        <v>90.293470773970199</v>
      </c>
      <c r="O461">
        <v>3632.1237525969</v>
      </c>
      <c r="P461">
        <v>234.758857298224</v>
      </c>
      <c r="Q461">
        <v>120.461892217337</v>
      </c>
      <c r="R461">
        <v>373.45779213104402</v>
      </c>
      <c r="S461">
        <v>1005.62728801456</v>
      </c>
      <c r="T461">
        <v>6846.5017391334704</v>
      </c>
      <c r="U461">
        <v>5101.92102715275</v>
      </c>
      <c r="V461">
        <v>137.46348266588501</v>
      </c>
      <c r="W461">
        <v>3613.2922973036998</v>
      </c>
    </row>
    <row r="462" spans="1:23" x14ac:dyDescent="0.3">
      <c r="A462" t="s">
        <v>273</v>
      </c>
      <c r="B462" t="s">
        <v>38</v>
      </c>
      <c r="C462" t="s">
        <v>0</v>
      </c>
      <c r="D462" t="s">
        <v>259</v>
      </c>
      <c r="E462" t="s">
        <v>156</v>
      </c>
      <c r="F462">
        <v>1289.3421767482901</v>
      </c>
      <c r="G462">
        <v>1274.69799862583</v>
      </c>
      <c r="H462">
        <v>14.3728470851518</v>
      </c>
      <c r="I462">
        <v>4.1034519110799401</v>
      </c>
      <c r="J462">
        <v>10.2793746132976</v>
      </c>
      <c r="K462">
        <v>825.84300120094997</v>
      </c>
      <c r="L462">
        <v>1230.5617639623199</v>
      </c>
      <c r="M462">
        <v>5.6989311417863604</v>
      </c>
      <c r="N462">
        <v>92.116728735404905</v>
      </c>
      <c r="O462">
        <v>3654.4439375504899</v>
      </c>
      <c r="P462">
        <v>233.92749116896999</v>
      </c>
      <c r="Q462">
        <v>119.081233825301</v>
      </c>
      <c r="R462">
        <v>372.12123253291799</v>
      </c>
      <c r="S462">
        <v>1005.62728801456</v>
      </c>
      <c r="T462">
        <v>6846.5017391334704</v>
      </c>
      <c r="U462">
        <v>5101.92102715275</v>
      </c>
      <c r="V462">
        <v>157.09970200884899</v>
      </c>
      <c r="W462">
        <v>3668.5256354481298</v>
      </c>
    </row>
    <row r="463" spans="1:23" x14ac:dyDescent="0.3">
      <c r="A463" t="s">
        <v>273</v>
      </c>
      <c r="B463" t="s">
        <v>38</v>
      </c>
      <c r="C463" t="s">
        <v>0</v>
      </c>
      <c r="D463" t="s">
        <v>259</v>
      </c>
      <c r="E463" t="s">
        <v>157</v>
      </c>
      <c r="F463">
        <v>1223.9507173862301</v>
      </c>
      <c r="G463">
        <v>1209.37809711364</v>
      </c>
      <c r="H463">
        <v>13.1184195135727</v>
      </c>
      <c r="I463">
        <v>3.9348242059752598</v>
      </c>
      <c r="J463">
        <v>9.3196778982061499</v>
      </c>
      <c r="K463">
        <v>774.36147960413405</v>
      </c>
      <c r="L463">
        <v>1218.3935241157999</v>
      </c>
      <c r="M463">
        <v>5.3870919535085102</v>
      </c>
      <c r="N463">
        <v>91.377894783606095</v>
      </c>
      <c r="O463">
        <v>3648.1534172789802</v>
      </c>
      <c r="P463">
        <v>232.415171902705</v>
      </c>
      <c r="Q463">
        <v>117.670416860777</v>
      </c>
      <c r="R463">
        <v>369.66116011080902</v>
      </c>
      <c r="S463">
        <v>1005.62728801456</v>
      </c>
      <c r="T463">
        <v>6846.5017391334704</v>
      </c>
      <c r="U463">
        <v>5101.92102715275</v>
      </c>
      <c r="V463">
        <v>153.51550950093801</v>
      </c>
      <c r="W463">
        <v>3681.8339240955402</v>
      </c>
    </row>
    <row r="464" spans="1:23" x14ac:dyDescent="0.3">
      <c r="A464" t="s">
        <v>273</v>
      </c>
      <c r="B464" t="s">
        <v>38</v>
      </c>
      <c r="C464" t="s">
        <v>0</v>
      </c>
      <c r="D464" t="s">
        <v>259</v>
      </c>
      <c r="E464" t="s">
        <v>159</v>
      </c>
      <c r="F464">
        <v>1255.6661167873899</v>
      </c>
      <c r="G464">
        <v>1240.9429614161099</v>
      </c>
      <c r="H464">
        <v>19.262478421149002</v>
      </c>
      <c r="I464">
        <v>4.3736397324813803</v>
      </c>
      <c r="J464">
        <v>10.5428559043329</v>
      </c>
      <c r="K464">
        <v>843.703965125374</v>
      </c>
      <c r="L464">
        <v>1231.9653996648101</v>
      </c>
      <c r="M464">
        <v>5.4885869759899499</v>
      </c>
      <c r="N464">
        <v>92.296330775366499</v>
      </c>
      <c r="O464">
        <v>3650.38985914249</v>
      </c>
      <c r="P464">
        <v>236.708743930661</v>
      </c>
      <c r="Q464">
        <v>120.825621803659</v>
      </c>
      <c r="R464">
        <v>376.71261075515503</v>
      </c>
      <c r="S464">
        <v>1005.62728801456</v>
      </c>
      <c r="T464">
        <v>6846.5017391334704</v>
      </c>
      <c r="U464">
        <v>5101.92102715275</v>
      </c>
      <c r="V464">
        <v>165.48064689662399</v>
      </c>
      <c r="W464">
        <v>3679.2948570640801</v>
      </c>
    </row>
    <row r="465" spans="1:23" x14ac:dyDescent="0.3">
      <c r="A465" t="s">
        <v>273</v>
      </c>
      <c r="B465" t="s">
        <v>38</v>
      </c>
      <c r="C465" t="s">
        <v>0</v>
      </c>
      <c r="D465" t="s">
        <v>260</v>
      </c>
      <c r="E465" t="s">
        <v>160</v>
      </c>
      <c r="F465">
        <v>1232.31495305875</v>
      </c>
      <c r="G465">
        <v>1218.3118908752299</v>
      </c>
      <c r="H465">
        <v>14.359259022572701</v>
      </c>
      <c r="I465">
        <v>4.0138399307794197</v>
      </c>
      <c r="J465">
        <v>9.5409962943425697</v>
      </c>
      <c r="K465">
        <v>778.88196779317104</v>
      </c>
      <c r="L465">
        <v>1300.7219650960401</v>
      </c>
      <c r="M465">
        <v>5.1097653259310798</v>
      </c>
      <c r="N465">
        <v>90.340935048896398</v>
      </c>
      <c r="O465">
        <v>3930.3929844313502</v>
      </c>
      <c r="P465">
        <v>214.86177342507199</v>
      </c>
      <c r="Q465">
        <v>111.711591042612</v>
      </c>
      <c r="R465">
        <v>349.429370917114</v>
      </c>
      <c r="S465">
        <v>946.41991571866902</v>
      </c>
      <c r="T465">
        <v>8107.2099189212504</v>
      </c>
      <c r="U465">
        <v>3310.04602715275</v>
      </c>
      <c r="V465">
        <v>153.75307038872501</v>
      </c>
      <c r="W465">
        <v>3391.9591712947599</v>
      </c>
    </row>
    <row r="466" spans="1:23" x14ac:dyDescent="0.3">
      <c r="A466" t="s">
        <v>273</v>
      </c>
      <c r="B466" t="s">
        <v>38</v>
      </c>
      <c r="C466" t="s">
        <v>0</v>
      </c>
      <c r="D466" t="s">
        <v>260</v>
      </c>
      <c r="E466" t="s">
        <v>164</v>
      </c>
      <c r="F466">
        <v>1225.1670699072799</v>
      </c>
      <c r="G466">
        <v>1211.16443467467</v>
      </c>
      <c r="H466">
        <v>13.6244788087968</v>
      </c>
      <c r="I466">
        <v>4.0360605868169204</v>
      </c>
      <c r="J466">
        <v>9.3154454101791995</v>
      </c>
      <c r="K466">
        <v>781.08758730337001</v>
      </c>
      <c r="L466">
        <v>1303.1116886168199</v>
      </c>
      <c r="M466">
        <v>5.2257966898119896</v>
      </c>
      <c r="N466">
        <v>92.319345215891502</v>
      </c>
      <c r="O466">
        <v>3950.46772392713</v>
      </c>
      <c r="P466">
        <v>217.057668657383</v>
      </c>
      <c r="Q466">
        <v>112.625031919213</v>
      </c>
      <c r="R466">
        <v>353.043663076435</v>
      </c>
      <c r="S466">
        <v>946.41991571866902</v>
      </c>
      <c r="T466">
        <v>8107.2099189212504</v>
      </c>
      <c r="U466">
        <v>3310.04602715275</v>
      </c>
      <c r="V466">
        <v>167.885969546403</v>
      </c>
      <c r="W466">
        <v>3443.9339160812101</v>
      </c>
    </row>
    <row r="467" spans="1:23" x14ac:dyDescent="0.3">
      <c r="A467" t="s">
        <v>273</v>
      </c>
      <c r="B467" t="s">
        <v>38</v>
      </c>
      <c r="C467" t="s">
        <v>0</v>
      </c>
      <c r="D467" t="s">
        <v>260</v>
      </c>
      <c r="E467" t="s">
        <v>167</v>
      </c>
      <c r="F467">
        <v>1166.57456153002</v>
      </c>
      <c r="G467">
        <v>1152.64065790522</v>
      </c>
      <c r="H467">
        <v>13.333057466744201</v>
      </c>
      <c r="I467">
        <v>3.8672709177619602</v>
      </c>
      <c r="J467">
        <v>8.4582187849114696</v>
      </c>
      <c r="K467">
        <v>733.59981734634005</v>
      </c>
      <c r="L467">
        <v>1284.90233312284</v>
      </c>
      <c r="M467">
        <v>4.9422601349386301</v>
      </c>
      <c r="N467">
        <v>91.120825425502801</v>
      </c>
      <c r="O467">
        <v>3942.2491490170601</v>
      </c>
      <c r="P467">
        <v>214.347864982358</v>
      </c>
      <c r="Q467">
        <v>110.88182546123799</v>
      </c>
      <c r="R467">
        <v>348.301194421172</v>
      </c>
      <c r="S467">
        <v>946.41991571866902</v>
      </c>
      <c r="T467">
        <v>8107.2099189212504</v>
      </c>
      <c r="U467">
        <v>3310.04602715275</v>
      </c>
      <c r="V467">
        <v>173.02350632964499</v>
      </c>
      <c r="W467">
        <v>3443.1224866409002</v>
      </c>
    </row>
    <row r="468" spans="1:23" x14ac:dyDescent="0.3">
      <c r="A468" t="s">
        <v>273</v>
      </c>
      <c r="B468" t="s">
        <v>38</v>
      </c>
      <c r="C468" t="s">
        <v>0</v>
      </c>
      <c r="D468" t="s">
        <v>260</v>
      </c>
      <c r="E468" t="s">
        <v>168</v>
      </c>
      <c r="F468">
        <v>1237.8964722875601</v>
      </c>
      <c r="G468">
        <v>1223.8667599650501</v>
      </c>
      <c r="H468">
        <v>16.765234380446</v>
      </c>
      <c r="I468">
        <v>4.1163561862909699</v>
      </c>
      <c r="J468">
        <v>9.5225438400989493</v>
      </c>
      <c r="K468">
        <v>786.60746649498799</v>
      </c>
      <c r="L468">
        <v>1296.6403298109301</v>
      </c>
      <c r="M468">
        <v>5.1651507723244601</v>
      </c>
      <c r="N468">
        <v>91.747760472996603</v>
      </c>
      <c r="O468">
        <v>3942.29684702948</v>
      </c>
      <c r="P468">
        <v>216.12827424120599</v>
      </c>
      <c r="Q468">
        <v>112.152136027119</v>
      </c>
      <c r="R468">
        <v>351.49340277496299</v>
      </c>
      <c r="S468">
        <v>946.41991571866902</v>
      </c>
      <c r="T468">
        <v>8107.2099189212504</v>
      </c>
      <c r="U468">
        <v>3310.04602715275</v>
      </c>
      <c r="V468">
        <v>188.27165831479999</v>
      </c>
      <c r="W468">
        <v>3429.5495111670298</v>
      </c>
    </row>
    <row r="469" spans="1:23" x14ac:dyDescent="0.3">
      <c r="A469" t="s">
        <v>273</v>
      </c>
      <c r="B469" t="s">
        <v>38</v>
      </c>
      <c r="C469" t="s">
        <v>0</v>
      </c>
      <c r="D469" t="s">
        <v>261</v>
      </c>
      <c r="E469" t="s">
        <v>185</v>
      </c>
      <c r="F469">
        <v>1178.9177076097601</v>
      </c>
      <c r="G469">
        <v>1162.35871640034</v>
      </c>
      <c r="H469">
        <v>19.127360048270699</v>
      </c>
      <c r="I469">
        <v>4.4230169341407803</v>
      </c>
      <c r="J469">
        <v>10.820840696422</v>
      </c>
      <c r="K469">
        <v>833.09181469669704</v>
      </c>
      <c r="L469">
        <v>1359.43463810244</v>
      </c>
      <c r="M469">
        <v>5.6314975866808998</v>
      </c>
      <c r="N469">
        <v>92.537780350307301</v>
      </c>
      <c r="O469">
        <v>4263.4836725241903</v>
      </c>
      <c r="P469">
        <v>234.13086879582201</v>
      </c>
      <c r="Q469">
        <v>120.695657172107</v>
      </c>
      <c r="R469">
        <v>385.49784511019902</v>
      </c>
      <c r="S469">
        <v>929.04538626706199</v>
      </c>
      <c r="T469">
        <v>13839.6927759551</v>
      </c>
      <c r="U469">
        <v>0</v>
      </c>
      <c r="V469">
        <v>163.88261648464299</v>
      </c>
      <c r="W469">
        <v>3256.9374445306798</v>
      </c>
    </row>
    <row r="470" spans="1:23" x14ac:dyDescent="0.3">
      <c r="A470" t="s">
        <v>273</v>
      </c>
      <c r="B470" t="s">
        <v>38</v>
      </c>
      <c r="C470" t="s">
        <v>0</v>
      </c>
      <c r="D470" t="s">
        <v>261</v>
      </c>
      <c r="E470" t="s">
        <v>189</v>
      </c>
      <c r="F470">
        <v>1218.9868792361799</v>
      </c>
      <c r="G470">
        <v>1202.4711325778101</v>
      </c>
      <c r="H470">
        <v>18.050967552086899</v>
      </c>
      <c r="I470">
        <v>4.3167809543293698</v>
      </c>
      <c r="J470">
        <v>10.281840110593601</v>
      </c>
      <c r="K470">
        <v>817.04266443788197</v>
      </c>
      <c r="L470">
        <v>1338.84494142789</v>
      </c>
      <c r="M470">
        <v>5.8426770418846399</v>
      </c>
      <c r="N470">
        <v>94.509217705726201</v>
      </c>
      <c r="O470">
        <v>4285.3865026002404</v>
      </c>
      <c r="P470">
        <v>234.276832218078</v>
      </c>
      <c r="Q470">
        <v>119.825978539807</v>
      </c>
      <c r="R470">
        <v>384.35909578685499</v>
      </c>
      <c r="S470">
        <v>929.04538626706199</v>
      </c>
      <c r="T470">
        <v>13839.6927759551</v>
      </c>
      <c r="U470">
        <v>0</v>
      </c>
      <c r="V470">
        <v>201.50020517210899</v>
      </c>
      <c r="W470">
        <v>3324.1814765056001</v>
      </c>
    </row>
    <row r="471" spans="1:23" x14ac:dyDescent="0.3">
      <c r="A471" t="s">
        <v>273</v>
      </c>
      <c r="B471" t="s">
        <v>38</v>
      </c>
      <c r="C471" t="s">
        <v>0</v>
      </c>
      <c r="D471" t="s">
        <v>261</v>
      </c>
      <c r="E471" t="s">
        <v>190</v>
      </c>
      <c r="F471">
        <v>1094.55969539546</v>
      </c>
      <c r="G471">
        <v>1078.1476559084999</v>
      </c>
      <c r="H471">
        <v>15.036882887488</v>
      </c>
      <c r="I471">
        <v>4.0796157447200496</v>
      </c>
      <c r="J471">
        <v>8.8226118657483603</v>
      </c>
      <c r="K471">
        <v>747.18511663380696</v>
      </c>
      <c r="L471">
        <v>1336.9692099653</v>
      </c>
      <c r="M471">
        <v>5.3099776028315402</v>
      </c>
      <c r="N471">
        <v>92.911131734879703</v>
      </c>
      <c r="O471">
        <v>4270.8640328260399</v>
      </c>
      <c r="P471">
        <v>233.08988791081401</v>
      </c>
      <c r="Q471">
        <v>118.889888156634</v>
      </c>
      <c r="R471">
        <v>381.82872659799898</v>
      </c>
      <c r="S471">
        <v>929.04538626706199</v>
      </c>
      <c r="T471">
        <v>13839.6927759551</v>
      </c>
      <c r="U471">
        <v>0</v>
      </c>
      <c r="V471">
        <v>187.50737316224499</v>
      </c>
      <c r="W471">
        <v>3327.0352053203001</v>
      </c>
    </row>
    <row r="472" spans="1:23" x14ac:dyDescent="0.3">
      <c r="A472" t="s">
        <v>273</v>
      </c>
      <c r="B472" t="s">
        <v>38</v>
      </c>
      <c r="C472" t="s">
        <v>0</v>
      </c>
      <c r="D472" t="s">
        <v>261</v>
      </c>
      <c r="E472" t="s">
        <v>195</v>
      </c>
      <c r="F472">
        <v>1150.84790314157</v>
      </c>
      <c r="G472">
        <v>1134.3517627578599</v>
      </c>
      <c r="H472">
        <v>19.6237244363613</v>
      </c>
      <c r="I472">
        <v>4.28504495252088</v>
      </c>
      <c r="J472">
        <v>9.8819746038065901</v>
      </c>
      <c r="K472">
        <v>791.88891779458595</v>
      </c>
      <c r="L472">
        <v>1327.09101988867</v>
      </c>
      <c r="M472">
        <v>5.42908550899711</v>
      </c>
      <c r="N472">
        <v>92.695935428700395</v>
      </c>
      <c r="O472">
        <v>4268.5154942081399</v>
      </c>
      <c r="P472">
        <v>232.66860013766899</v>
      </c>
      <c r="Q472">
        <v>118.92413984143801</v>
      </c>
      <c r="R472">
        <v>381.44927513748098</v>
      </c>
      <c r="S472">
        <v>929.04538626706199</v>
      </c>
      <c r="T472">
        <v>13839.6927759551</v>
      </c>
      <c r="U472">
        <v>0</v>
      </c>
      <c r="V472">
        <v>191.85542010383099</v>
      </c>
      <c r="W472">
        <v>3300.8155562423899</v>
      </c>
    </row>
    <row r="473" spans="1:23" x14ac:dyDescent="0.3">
      <c r="A473" t="s">
        <v>273</v>
      </c>
      <c r="B473" t="s">
        <v>38</v>
      </c>
      <c r="C473" t="s">
        <v>0</v>
      </c>
      <c r="D473" t="s">
        <v>262</v>
      </c>
      <c r="E473" t="s">
        <v>196</v>
      </c>
      <c r="F473">
        <v>1558.8682317054399</v>
      </c>
      <c r="G473">
        <v>1545.04521350444</v>
      </c>
      <c r="H473">
        <v>20.721817728305901</v>
      </c>
      <c r="I473">
        <v>4.7150901466786301</v>
      </c>
      <c r="J473">
        <v>12.409903317577101</v>
      </c>
      <c r="K473">
        <v>808.17744099024401</v>
      </c>
      <c r="L473">
        <v>1213.58276310317</v>
      </c>
      <c r="M473">
        <v>5.94996385208528</v>
      </c>
      <c r="N473">
        <v>92.908741458028601</v>
      </c>
      <c r="O473">
        <v>4071.57654174548</v>
      </c>
      <c r="P473">
        <v>223.71034129699001</v>
      </c>
      <c r="Q473">
        <v>111.48682510183799</v>
      </c>
      <c r="R473">
        <v>351.10288266222602</v>
      </c>
      <c r="S473">
        <v>874.70013159104997</v>
      </c>
      <c r="T473">
        <v>11080.4545076876</v>
      </c>
      <c r="U473">
        <v>0</v>
      </c>
      <c r="V473">
        <v>155.533637553094</v>
      </c>
      <c r="W473">
        <v>4051.2150382454302</v>
      </c>
    </row>
    <row r="474" spans="1:23" x14ac:dyDescent="0.3">
      <c r="A474" t="s">
        <v>273</v>
      </c>
      <c r="B474" t="s">
        <v>38</v>
      </c>
      <c r="C474" t="s">
        <v>0</v>
      </c>
      <c r="D474" t="s">
        <v>262</v>
      </c>
      <c r="E474" t="s">
        <v>197</v>
      </c>
      <c r="F474">
        <v>1531.49576507501</v>
      </c>
      <c r="G474">
        <v>1517.76580330411</v>
      </c>
      <c r="H474">
        <v>17.410582868420299</v>
      </c>
      <c r="I474">
        <v>4.47097938232712</v>
      </c>
      <c r="J474">
        <v>11.396793405032</v>
      </c>
      <c r="K474">
        <v>779.39810752735696</v>
      </c>
      <c r="L474">
        <v>1188.8327221314801</v>
      </c>
      <c r="M474">
        <v>5.9200746635445398</v>
      </c>
      <c r="N474">
        <v>93.844549743384604</v>
      </c>
      <c r="O474">
        <v>4089.4482073079298</v>
      </c>
      <c r="P474">
        <v>222.82931298042499</v>
      </c>
      <c r="Q474">
        <v>109.60864002484399</v>
      </c>
      <c r="R474">
        <v>350.23223131084097</v>
      </c>
      <c r="S474">
        <v>874.70013159104997</v>
      </c>
      <c r="T474">
        <v>11080.4545076876</v>
      </c>
      <c r="U474">
        <v>0</v>
      </c>
      <c r="V474">
        <v>191.07432657793001</v>
      </c>
      <c r="W474">
        <v>4120.0527452139704</v>
      </c>
    </row>
    <row r="475" spans="1:23" x14ac:dyDescent="0.3">
      <c r="A475" t="s">
        <v>273</v>
      </c>
      <c r="B475" t="s">
        <v>38</v>
      </c>
      <c r="C475" t="s">
        <v>0</v>
      </c>
      <c r="D475" t="s">
        <v>262</v>
      </c>
      <c r="E475" t="s">
        <v>198</v>
      </c>
      <c r="F475">
        <v>1470.9132863013599</v>
      </c>
      <c r="G475">
        <v>1457.2754791693801</v>
      </c>
      <c r="H475">
        <v>14.7684720336376</v>
      </c>
      <c r="I475">
        <v>4.2216946242464397</v>
      </c>
      <c r="J475">
        <v>10.464858475465601</v>
      </c>
      <c r="K475">
        <v>724.66631867762203</v>
      </c>
      <c r="L475">
        <v>1191.5476388398799</v>
      </c>
      <c r="M475">
        <v>5.6487260979804601</v>
      </c>
      <c r="N475">
        <v>92.928034932525307</v>
      </c>
      <c r="O475">
        <v>4081.4585336071</v>
      </c>
      <c r="P475">
        <v>222.32726592393499</v>
      </c>
      <c r="Q475">
        <v>109.07828128197301</v>
      </c>
      <c r="R475">
        <v>349.44763033287899</v>
      </c>
      <c r="S475">
        <v>874.70013159104997</v>
      </c>
      <c r="T475">
        <v>11080.4545076876</v>
      </c>
      <c r="U475">
        <v>0</v>
      </c>
      <c r="V475">
        <v>177.51862950762001</v>
      </c>
      <c r="W475">
        <v>4122.8945858894203</v>
      </c>
    </row>
    <row r="476" spans="1:23" x14ac:dyDescent="0.3">
      <c r="A476" t="s">
        <v>273</v>
      </c>
      <c r="B476" t="s">
        <v>38</v>
      </c>
      <c r="C476" t="s">
        <v>0</v>
      </c>
      <c r="D476" t="s">
        <v>262</v>
      </c>
      <c r="E476" t="s">
        <v>200</v>
      </c>
      <c r="F476">
        <v>1305.7854249147299</v>
      </c>
      <c r="G476">
        <v>1292.1037507056201</v>
      </c>
      <c r="H476">
        <v>20.0610014745114</v>
      </c>
      <c r="I476">
        <v>4.4023991785099597</v>
      </c>
      <c r="J476">
        <v>10.321300270020201</v>
      </c>
      <c r="K476">
        <v>714.45499710444699</v>
      </c>
      <c r="L476">
        <v>1184.13501571749</v>
      </c>
      <c r="M476">
        <v>5.0417696925645696</v>
      </c>
      <c r="N476">
        <v>91.015992283412999</v>
      </c>
      <c r="O476">
        <v>4062.4242268225998</v>
      </c>
      <c r="P476">
        <v>221.287939102781</v>
      </c>
      <c r="Q476">
        <v>108.403376941595</v>
      </c>
      <c r="R476">
        <v>347.746821351172</v>
      </c>
      <c r="S476">
        <v>874.70013159104997</v>
      </c>
      <c r="T476">
        <v>11080.4545076876</v>
      </c>
      <c r="U476">
        <v>0</v>
      </c>
      <c r="V476">
        <v>182.56223927866699</v>
      </c>
      <c r="W476">
        <v>4096.15956266598</v>
      </c>
    </row>
    <row r="477" spans="1:23" x14ac:dyDescent="0.3">
      <c r="A477" t="s">
        <v>273</v>
      </c>
      <c r="B477" t="s">
        <v>38</v>
      </c>
      <c r="C477" t="s">
        <v>0</v>
      </c>
      <c r="D477" t="s">
        <v>263</v>
      </c>
      <c r="E477" t="s">
        <v>202</v>
      </c>
      <c r="F477">
        <v>1192.4466998345599</v>
      </c>
      <c r="G477">
        <v>1175.2993165369001</v>
      </c>
      <c r="H477">
        <v>31.499273158018099</v>
      </c>
      <c r="I477">
        <v>4.8430783456046003</v>
      </c>
      <c r="J477">
        <v>12.514189189083501</v>
      </c>
      <c r="K477">
        <v>814.00204878808995</v>
      </c>
      <c r="L477">
        <v>1148.4861857841699</v>
      </c>
      <c r="M477">
        <v>5.5911716084212797</v>
      </c>
      <c r="N477">
        <v>78.718489498203894</v>
      </c>
      <c r="O477">
        <v>3974.5833222605202</v>
      </c>
      <c r="P477">
        <v>187.72345569619901</v>
      </c>
      <c r="Q477">
        <v>88.934475322626497</v>
      </c>
      <c r="R477">
        <v>296.78794600543398</v>
      </c>
      <c r="S477">
        <v>592.263592625402</v>
      </c>
      <c r="T477">
        <v>14663.367061957</v>
      </c>
      <c r="U477">
        <v>0</v>
      </c>
      <c r="V477">
        <v>184.316594416833</v>
      </c>
      <c r="W477">
        <v>3297.0398203504001</v>
      </c>
    </row>
    <row r="478" spans="1:23" x14ac:dyDescent="0.3">
      <c r="A478" t="s">
        <v>273</v>
      </c>
      <c r="B478" t="s">
        <v>38</v>
      </c>
      <c r="C478" t="s">
        <v>0</v>
      </c>
      <c r="D478" t="s">
        <v>263</v>
      </c>
      <c r="E478" t="s">
        <v>204</v>
      </c>
      <c r="F478">
        <v>1162.0506647791501</v>
      </c>
      <c r="G478">
        <v>1145.1764586551401</v>
      </c>
      <c r="H478">
        <v>15.7476650485522</v>
      </c>
      <c r="I478">
        <v>4.1833410901485903</v>
      </c>
      <c r="J478">
        <v>9.0018034406311997</v>
      </c>
      <c r="K478">
        <v>657.80843480190299</v>
      </c>
      <c r="L478">
        <v>1139.5829884494999</v>
      </c>
      <c r="M478">
        <v>4.7397045809863902</v>
      </c>
      <c r="N478">
        <v>75.016398591774006</v>
      </c>
      <c r="O478">
        <v>3942.7313902308301</v>
      </c>
      <c r="P478">
        <v>185.035745173126</v>
      </c>
      <c r="Q478">
        <v>86.993422891894596</v>
      </c>
      <c r="R478">
        <v>292.26296506304101</v>
      </c>
      <c r="S478">
        <v>592.263592625402</v>
      </c>
      <c r="T478">
        <v>14663.367061957</v>
      </c>
      <c r="U478">
        <v>0</v>
      </c>
      <c r="V478">
        <v>182.63024350654001</v>
      </c>
      <c r="W478">
        <v>3297.7616363884199</v>
      </c>
    </row>
    <row r="479" spans="1:23" x14ac:dyDescent="0.3">
      <c r="A479" t="s">
        <v>273</v>
      </c>
      <c r="B479" t="s">
        <v>38</v>
      </c>
      <c r="C479" t="s">
        <v>0</v>
      </c>
      <c r="D479" t="s">
        <v>263</v>
      </c>
      <c r="E479" t="s">
        <v>205</v>
      </c>
      <c r="F479">
        <v>997.98951153366102</v>
      </c>
      <c r="G479">
        <v>981.19772797662995</v>
      </c>
      <c r="H479">
        <v>13.7276569814123</v>
      </c>
      <c r="I479">
        <v>4.0290441849244703</v>
      </c>
      <c r="J479">
        <v>7.5184503301202197</v>
      </c>
      <c r="K479">
        <v>600.92487574171696</v>
      </c>
      <c r="L479">
        <v>1115.6391596497201</v>
      </c>
      <c r="M479">
        <v>4.1701168171234597</v>
      </c>
      <c r="N479">
        <v>74.008935931316003</v>
      </c>
      <c r="O479">
        <v>3943.0718037961201</v>
      </c>
      <c r="P479">
        <v>183.332317992627</v>
      </c>
      <c r="Q479">
        <v>85.062650127508704</v>
      </c>
      <c r="R479">
        <v>289.47473590290599</v>
      </c>
      <c r="S479">
        <v>592.263592625402</v>
      </c>
      <c r="T479">
        <v>14663.367061957</v>
      </c>
      <c r="U479">
        <v>0</v>
      </c>
      <c r="V479">
        <v>181.365759119003</v>
      </c>
      <c r="W479">
        <v>3329.7790734871901</v>
      </c>
    </row>
    <row r="480" spans="1:23" x14ac:dyDescent="0.3">
      <c r="A480" t="s">
        <v>273</v>
      </c>
      <c r="B480" t="s">
        <v>38</v>
      </c>
      <c r="C480" t="s">
        <v>0</v>
      </c>
      <c r="D480" t="s">
        <v>263</v>
      </c>
      <c r="E480" t="s">
        <v>207</v>
      </c>
      <c r="F480">
        <v>1219.8199267693701</v>
      </c>
      <c r="G480">
        <v>1202.7520383911601</v>
      </c>
      <c r="H480">
        <v>15.0484053260493</v>
      </c>
      <c r="I480">
        <v>4.7375050892055599</v>
      </c>
      <c r="J480">
        <v>10.6742603853981</v>
      </c>
      <c r="K480">
        <v>731.20387871593698</v>
      </c>
      <c r="L480">
        <v>1144.98253854413</v>
      </c>
      <c r="M480">
        <v>5.1052965961493699</v>
      </c>
      <c r="N480">
        <v>77.992532587002501</v>
      </c>
      <c r="O480">
        <v>3964.3215154070199</v>
      </c>
      <c r="P480">
        <v>189.53295381610101</v>
      </c>
      <c r="Q480">
        <v>89.665378560101004</v>
      </c>
      <c r="R480">
        <v>299.87675721612499</v>
      </c>
      <c r="S480">
        <v>592.263592625402</v>
      </c>
      <c r="T480">
        <v>14663.367061957</v>
      </c>
      <c r="U480">
        <v>0</v>
      </c>
      <c r="V480">
        <v>145.59723227625</v>
      </c>
      <c r="W480">
        <v>3335.1831650945801</v>
      </c>
    </row>
    <row r="481" spans="1:23" x14ac:dyDescent="0.3">
      <c r="A481" t="s">
        <v>273</v>
      </c>
      <c r="B481" t="s">
        <v>38</v>
      </c>
      <c r="C481" t="s">
        <v>0</v>
      </c>
      <c r="D481" t="s">
        <v>264</v>
      </c>
      <c r="E481" t="s">
        <v>208</v>
      </c>
      <c r="F481">
        <v>1249.05614485618</v>
      </c>
      <c r="G481">
        <v>1236.2276650993599</v>
      </c>
      <c r="H481">
        <v>21.746424094795199</v>
      </c>
      <c r="I481">
        <v>4.7054854974040996</v>
      </c>
      <c r="J481">
        <v>11.2823155374245</v>
      </c>
      <c r="K481">
        <v>751.06036332237795</v>
      </c>
      <c r="L481">
        <v>1157.8611160049199</v>
      </c>
      <c r="M481">
        <v>5.09958804746159</v>
      </c>
      <c r="N481">
        <v>78.432474261854097</v>
      </c>
      <c r="O481">
        <v>3429.4403520706401</v>
      </c>
      <c r="P481">
        <v>192.99252561435799</v>
      </c>
      <c r="Q481">
        <v>86.941965033012906</v>
      </c>
      <c r="R481">
        <v>309.22611462778002</v>
      </c>
      <c r="S481">
        <v>558.18940254118297</v>
      </c>
      <c r="T481">
        <v>10421.3573980535</v>
      </c>
      <c r="U481">
        <v>0</v>
      </c>
      <c r="V481">
        <v>168.18929321223899</v>
      </c>
      <c r="W481">
        <v>3451.5327544954698</v>
      </c>
    </row>
    <row r="482" spans="1:23" x14ac:dyDescent="0.3">
      <c r="A482" t="s">
        <v>273</v>
      </c>
      <c r="B482" t="s">
        <v>38</v>
      </c>
      <c r="C482" t="s">
        <v>0</v>
      </c>
      <c r="D482" t="s">
        <v>264</v>
      </c>
      <c r="E482" t="s">
        <v>209</v>
      </c>
      <c r="F482">
        <v>1259.62890029089</v>
      </c>
      <c r="G482">
        <v>1246.8590045595499</v>
      </c>
      <c r="H482">
        <v>16.463831650240401</v>
      </c>
      <c r="I482">
        <v>4.5648983464658599</v>
      </c>
      <c r="J482">
        <v>10.5205858774391</v>
      </c>
      <c r="K482">
        <v>742.87811932051795</v>
      </c>
      <c r="L482">
        <v>1144.0045524959601</v>
      </c>
      <c r="M482">
        <v>5.2273967834749602</v>
      </c>
      <c r="N482">
        <v>79.9168213115084</v>
      </c>
      <c r="O482">
        <v>3452.0027648441601</v>
      </c>
      <c r="P482">
        <v>191.63060643264399</v>
      </c>
      <c r="Q482">
        <v>85.376577949628498</v>
      </c>
      <c r="R482">
        <v>306.99860784063497</v>
      </c>
      <c r="S482">
        <v>558.18940254118297</v>
      </c>
      <c r="T482">
        <v>10421.3573980535</v>
      </c>
      <c r="U482">
        <v>0</v>
      </c>
      <c r="V482">
        <v>171.07642622156999</v>
      </c>
      <c r="W482">
        <v>3529.2030281641601</v>
      </c>
    </row>
    <row r="483" spans="1:23" x14ac:dyDescent="0.3">
      <c r="A483" t="s">
        <v>273</v>
      </c>
      <c r="B483" t="s">
        <v>38</v>
      </c>
      <c r="C483" t="s">
        <v>0</v>
      </c>
      <c r="D483" t="s">
        <v>264</v>
      </c>
      <c r="E483" t="s">
        <v>212</v>
      </c>
      <c r="F483">
        <v>1142.4987650000901</v>
      </c>
      <c r="G483">
        <v>1129.857472747</v>
      </c>
      <c r="H483">
        <v>18.523942073486801</v>
      </c>
      <c r="I483">
        <v>4.24396637462727</v>
      </c>
      <c r="J483">
        <v>8.9649963877529792</v>
      </c>
      <c r="K483">
        <v>676.01304925744796</v>
      </c>
      <c r="L483">
        <v>1105.0334631253399</v>
      </c>
      <c r="M483">
        <v>4.6407198488937897</v>
      </c>
      <c r="N483">
        <v>77.710525767977799</v>
      </c>
      <c r="O483">
        <v>3440.21972120192</v>
      </c>
      <c r="P483">
        <v>188.37295056090801</v>
      </c>
      <c r="Q483">
        <v>83.305378681296702</v>
      </c>
      <c r="R483">
        <v>301.469605514102</v>
      </c>
      <c r="S483">
        <v>558.18940254118297</v>
      </c>
      <c r="T483">
        <v>10421.3573980535</v>
      </c>
      <c r="U483">
        <v>0</v>
      </c>
      <c r="V483">
        <v>199.673173543074</v>
      </c>
      <c r="W483">
        <v>3518.7946482197499</v>
      </c>
    </row>
    <row r="484" spans="1:23" x14ac:dyDescent="0.3">
      <c r="A484" t="s">
        <v>273</v>
      </c>
      <c r="B484" t="s">
        <v>38</v>
      </c>
      <c r="C484" t="s">
        <v>0</v>
      </c>
      <c r="D484" t="s">
        <v>264</v>
      </c>
      <c r="E484" t="s">
        <v>214</v>
      </c>
      <c r="F484">
        <v>1285.3063581518099</v>
      </c>
      <c r="G484">
        <v>1272.4899086719799</v>
      </c>
      <c r="H484">
        <v>24.174633006695501</v>
      </c>
      <c r="I484">
        <v>4.6885417664406797</v>
      </c>
      <c r="J484">
        <v>11.0130230990179</v>
      </c>
      <c r="K484">
        <v>745.119422076506</v>
      </c>
      <c r="L484">
        <v>1152.69374561736</v>
      </c>
      <c r="M484">
        <v>5.2609637616979796</v>
      </c>
      <c r="N484">
        <v>79.664496927983805</v>
      </c>
      <c r="O484">
        <v>3443.009055686</v>
      </c>
      <c r="P484">
        <v>192.480954408695</v>
      </c>
      <c r="Q484">
        <v>86.259499107375802</v>
      </c>
      <c r="R484">
        <v>308.409831439085</v>
      </c>
      <c r="S484">
        <v>558.18940254118297</v>
      </c>
      <c r="T484">
        <v>10421.3573980535</v>
      </c>
      <c r="U484">
        <v>0</v>
      </c>
      <c r="V484">
        <v>199.343629262506</v>
      </c>
      <c r="W484">
        <v>3492.4801518014801</v>
      </c>
    </row>
    <row r="485" spans="1:23" x14ac:dyDescent="0.3">
      <c r="A485" t="s">
        <v>273</v>
      </c>
      <c r="B485" t="s">
        <v>38</v>
      </c>
      <c r="C485" t="s">
        <v>0</v>
      </c>
      <c r="D485" t="s">
        <v>265</v>
      </c>
      <c r="E485" t="s">
        <v>215</v>
      </c>
      <c r="F485">
        <v>1304.5145862486299</v>
      </c>
      <c r="G485">
        <v>1293.6335318461699</v>
      </c>
      <c r="H485">
        <v>24.353505788645201</v>
      </c>
      <c r="I485">
        <v>4.3745280596449598</v>
      </c>
      <c r="J485">
        <v>11.789526963657901</v>
      </c>
      <c r="K485">
        <v>720.35170691811697</v>
      </c>
      <c r="L485">
        <v>1141.9867955591201</v>
      </c>
      <c r="M485">
        <v>8.9205505310636806</v>
      </c>
      <c r="N485">
        <v>75.266789009077698</v>
      </c>
      <c r="O485">
        <v>3422.6570966149102</v>
      </c>
      <c r="P485">
        <v>187.81818603002</v>
      </c>
      <c r="Q485">
        <v>83.856890808830002</v>
      </c>
      <c r="R485">
        <v>300.52269537827101</v>
      </c>
      <c r="S485">
        <v>544.35229580786904</v>
      </c>
      <c r="T485">
        <v>8608.2944593710999</v>
      </c>
      <c r="U485">
        <v>0</v>
      </c>
      <c r="V485">
        <v>184.167001277656</v>
      </c>
      <c r="W485">
        <v>3317.3337725964602</v>
      </c>
    </row>
    <row r="486" spans="1:23" x14ac:dyDescent="0.3">
      <c r="A486" t="s">
        <v>273</v>
      </c>
      <c r="B486" t="s">
        <v>38</v>
      </c>
      <c r="C486" t="s">
        <v>0</v>
      </c>
      <c r="D486" t="s">
        <v>265</v>
      </c>
      <c r="E486" t="s">
        <v>216</v>
      </c>
      <c r="F486">
        <v>1292.05339138668</v>
      </c>
      <c r="G486">
        <v>1281.25211855217</v>
      </c>
      <c r="H486">
        <v>23.870493921970901</v>
      </c>
      <c r="I486">
        <v>4.0702976145065204</v>
      </c>
      <c r="J486">
        <v>10.748259754369199</v>
      </c>
      <c r="K486">
        <v>705.22663030136005</v>
      </c>
      <c r="L486">
        <v>1132.8081336221501</v>
      </c>
      <c r="M486">
        <v>8.8574686382685304</v>
      </c>
      <c r="N486">
        <v>75.678617225192895</v>
      </c>
      <c r="O486">
        <v>3424.7807338735001</v>
      </c>
      <c r="P486">
        <v>187.42599774242501</v>
      </c>
      <c r="Q486">
        <v>83.634622051203607</v>
      </c>
      <c r="R486">
        <v>300.12664657560202</v>
      </c>
      <c r="S486">
        <v>553.72405009195904</v>
      </c>
      <c r="T486">
        <v>8608.2944593710999</v>
      </c>
      <c r="U486">
        <v>0</v>
      </c>
      <c r="V486">
        <v>216.62851355005699</v>
      </c>
      <c r="W486">
        <v>3389.4752433897402</v>
      </c>
    </row>
    <row r="487" spans="1:23" x14ac:dyDescent="0.3">
      <c r="A487" t="s">
        <v>273</v>
      </c>
      <c r="B487" t="s">
        <v>38</v>
      </c>
      <c r="C487" t="s">
        <v>0</v>
      </c>
      <c r="D487" t="s">
        <v>265</v>
      </c>
      <c r="E487" t="s">
        <v>217</v>
      </c>
      <c r="F487">
        <v>1245.64637043824</v>
      </c>
      <c r="G487">
        <v>1234.9153272559699</v>
      </c>
      <c r="H487">
        <v>21.8184664458391</v>
      </c>
      <c r="I487">
        <v>3.8891186904073298</v>
      </c>
      <c r="J487">
        <v>9.4722911108549894</v>
      </c>
      <c r="K487">
        <v>671.115770542826</v>
      </c>
      <c r="L487">
        <v>1132.1481329384801</v>
      </c>
      <c r="M487">
        <v>8.3836075363989195</v>
      </c>
      <c r="N487">
        <v>75.388176618873203</v>
      </c>
      <c r="O487">
        <v>3417.7327596036798</v>
      </c>
      <c r="P487">
        <v>186.990837423171</v>
      </c>
      <c r="Q487">
        <v>83.273785715470297</v>
      </c>
      <c r="R487">
        <v>299.75515780189602</v>
      </c>
      <c r="S487">
        <v>557.94513346940505</v>
      </c>
      <c r="T487">
        <v>8608.2944593710999</v>
      </c>
      <c r="U487">
        <v>0</v>
      </c>
      <c r="V487">
        <v>221.41938998739801</v>
      </c>
      <c r="W487">
        <v>3424.1279100893898</v>
      </c>
    </row>
    <row r="488" spans="1:23" x14ac:dyDescent="0.3">
      <c r="A488" t="s">
        <v>273</v>
      </c>
      <c r="B488" t="s">
        <v>38</v>
      </c>
      <c r="C488" t="s">
        <v>0</v>
      </c>
      <c r="D488" t="s">
        <v>265</v>
      </c>
      <c r="E488" t="s">
        <v>226</v>
      </c>
      <c r="F488">
        <v>1273.87330622893</v>
      </c>
      <c r="G488">
        <v>1262.9296508641701</v>
      </c>
      <c r="H488">
        <v>29.673247719717601</v>
      </c>
      <c r="I488">
        <v>4.4485250249635104</v>
      </c>
      <c r="J488">
        <v>11.1360289636087</v>
      </c>
      <c r="K488">
        <v>705.32338570014201</v>
      </c>
      <c r="L488">
        <v>1136.39926628024</v>
      </c>
      <c r="M488">
        <v>8.7925110981061394</v>
      </c>
      <c r="N488">
        <v>78.212264659345195</v>
      </c>
      <c r="O488">
        <v>3423.2569777775698</v>
      </c>
      <c r="P488">
        <v>188.78146080961</v>
      </c>
      <c r="Q488">
        <v>84.514905841750107</v>
      </c>
      <c r="R488">
        <v>302.02005707298503</v>
      </c>
      <c r="S488">
        <v>563.50190254118297</v>
      </c>
      <c r="T488">
        <v>8608.2944593710999</v>
      </c>
      <c r="U488">
        <v>0</v>
      </c>
      <c r="V488">
        <v>201.55150859225199</v>
      </c>
      <c r="W488">
        <v>3473.3548040077799</v>
      </c>
    </row>
    <row r="489" spans="1:23" x14ac:dyDescent="0.3">
      <c r="A489" t="s">
        <v>273</v>
      </c>
      <c r="B489" t="s">
        <v>38</v>
      </c>
      <c r="C489" t="s">
        <v>0</v>
      </c>
      <c r="D489" t="s">
        <v>266</v>
      </c>
      <c r="E489" t="s">
        <v>227</v>
      </c>
      <c r="F489">
        <v>1316.65264920248</v>
      </c>
      <c r="G489">
        <v>1305.5436371974199</v>
      </c>
      <c r="H489">
        <v>31.078553936847101</v>
      </c>
      <c r="I489">
        <v>4.4052693765531696</v>
      </c>
      <c r="J489">
        <v>11.934797299869301</v>
      </c>
      <c r="K489">
        <v>725.54660744331795</v>
      </c>
      <c r="L489">
        <v>1167.20003466293</v>
      </c>
      <c r="M489">
        <v>8.9521611233078495</v>
      </c>
      <c r="N489">
        <v>76.493823048157495</v>
      </c>
      <c r="O489">
        <v>3501.74493385805</v>
      </c>
      <c r="P489">
        <v>191.42133036337199</v>
      </c>
      <c r="Q489">
        <v>85.493551975368902</v>
      </c>
      <c r="R489">
        <v>306.05091488669302</v>
      </c>
      <c r="S489">
        <v>538.11402642845201</v>
      </c>
      <c r="T489">
        <v>8823.5726360450699</v>
      </c>
      <c r="U489">
        <v>0</v>
      </c>
      <c r="V489">
        <v>200.84229271718601</v>
      </c>
      <c r="W489">
        <v>3380.4057107578601</v>
      </c>
    </row>
    <row r="490" spans="1:23" x14ac:dyDescent="0.3">
      <c r="A490" t="s">
        <v>274</v>
      </c>
      <c r="B490" t="s">
        <v>4</v>
      </c>
      <c r="C490" t="s">
        <v>0</v>
      </c>
      <c r="D490" t="s">
        <v>251</v>
      </c>
      <c r="E490" t="s">
        <v>51</v>
      </c>
      <c r="F490">
        <v>6.6067297027583196</v>
      </c>
      <c r="G490">
        <v>6.3347009040687503</v>
      </c>
      <c r="H490">
        <v>1.22980109715778</v>
      </c>
      <c r="I490">
        <v>0.17958881633562401</v>
      </c>
      <c r="J490">
        <v>0.45716551727190302</v>
      </c>
      <c r="K490">
        <v>21.295233339246899</v>
      </c>
      <c r="L490">
        <v>0.55770029933439602</v>
      </c>
      <c r="M490">
        <v>0.56364424083357401</v>
      </c>
      <c r="N490">
        <v>5.4654046769294702</v>
      </c>
      <c r="O490">
        <v>32.372732990930501</v>
      </c>
      <c r="P490">
        <v>4.1364010857483899</v>
      </c>
      <c r="Q490">
        <v>1.6334748408822599</v>
      </c>
      <c r="R490">
        <v>7.0369420162758303</v>
      </c>
      <c r="S490">
        <v>211.63712787701701</v>
      </c>
      <c r="T490">
        <v>0</v>
      </c>
      <c r="U490">
        <v>0</v>
      </c>
      <c r="V490">
        <v>0.58100065200386697</v>
      </c>
      <c r="W490">
        <v>58.923630912235602</v>
      </c>
    </row>
    <row r="491" spans="1:23" x14ac:dyDescent="0.3">
      <c r="A491" t="s">
        <v>274</v>
      </c>
      <c r="B491" t="s">
        <v>4</v>
      </c>
      <c r="C491" t="s">
        <v>0</v>
      </c>
      <c r="D491" t="s">
        <v>251</v>
      </c>
      <c r="E491" t="s">
        <v>52</v>
      </c>
      <c r="F491">
        <v>6.6045980939760502</v>
      </c>
      <c r="G491">
        <v>6.3455657542074002</v>
      </c>
      <c r="H491">
        <v>0.41274825582821201</v>
      </c>
      <c r="I491">
        <v>0.13941961338966899</v>
      </c>
      <c r="J491">
        <v>0.373179083692048</v>
      </c>
      <c r="K491">
        <v>22.1103285942844</v>
      </c>
      <c r="L491">
        <v>0.33317904997325998</v>
      </c>
      <c r="M491">
        <v>0.62182453756409795</v>
      </c>
      <c r="N491">
        <v>5.9515976761667497</v>
      </c>
      <c r="O491">
        <v>36.282282759195397</v>
      </c>
      <c r="P491">
        <v>4.3489403531421296</v>
      </c>
      <c r="Q491">
        <v>1.6358988002217101</v>
      </c>
      <c r="R491">
        <v>7.5358961314017296</v>
      </c>
      <c r="S491">
        <v>211.63712787701701</v>
      </c>
      <c r="T491">
        <v>0</v>
      </c>
      <c r="U491">
        <v>0</v>
      </c>
      <c r="V491">
        <v>1.6894017227120299</v>
      </c>
      <c r="W491">
        <v>65.966032170772394</v>
      </c>
    </row>
    <row r="492" spans="1:23" x14ac:dyDescent="0.3">
      <c r="A492" t="s">
        <v>274</v>
      </c>
      <c r="B492" t="s">
        <v>4</v>
      </c>
      <c r="C492" t="s">
        <v>0</v>
      </c>
      <c r="D492" t="s">
        <v>251</v>
      </c>
      <c r="E492" t="s">
        <v>53</v>
      </c>
      <c r="F492">
        <v>6.6803237921971101</v>
      </c>
      <c r="G492">
        <v>6.4240795983111001</v>
      </c>
      <c r="H492">
        <v>0.269263411019736</v>
      </c>
      <c r="I492">
        <v>0.12970878128586599</v>
      </c>
      <c r="J492">
        <v>0.36550853458015797</v>
      </c>
      <c r="K492">
        <v>21.5600422625979</v>
      </c>
      <c r="L492">
        <v>0.44168729302377802</v>
      </c>
      <c r="M492">
        <v>0.64000372383627702</v>
      </c>
      <c r="N492">
        <v>5.9734401876182099</v>
      </c>
      <c r="O492">
        <v>36.930430731116502</v>
      </c>
      <c r="P492">
        <v>4.1668792335443401</v>
      </c>
      <c r="Q492">
        <v>1.56770975011547</v>
      </c>
      <c r="R492">
        <v>7.2222086489233401</v>
      </c>
      <c r="S492">
        <v>211.63712787701701</v>
      </c>
      <c r="T492">
        <v>0</v>
      </c>
      <c r="U492">
        <v>0</v>
      </c>
      <c r="V492">
        <v>1.74347436562751</v>
      </c>
      <c r="W492">
        <v>64.977691318109095</v>
      </c>
    </row>
    <row r="493" spans="1:23" x14ac:dyDescent="0.3">
      <c r="A493" t="s">
        <v>274</v>
      </c>
      <c r="B493" t="s">
        <v>4</v>
      </c>
      <c r="C493" t="s">
        <v>0</v>
      </c>
      <c r="D493" t="s">
        <v>251</v>
      </c>
      <c r="E493" t="s">
        <v>54</v>
      </c>
      <c r="F493">
        <v>7.6804038253136504</v>
      </c>
      <c r="G493">
        <v>7.4030343855293701</v>
      </c>
      <c r="H493">
        <v>1.3618589682558699</v>
      </c>
      <c r="I493">
        <v>0.195736564287737</v>
      </c>
      <c r="J493">
        <v>0.495075798964773</v>
      </c>
      <c r="K493">
        <v>23.7255600584954</v>
      </c>
      <c r="L493">
        <v>1.11238512675802</v>
      </c>
      <c r="M493">
        <v>0.59584315594294301</v>
      </c>
      <c r="N493">
        <v>5.7849548825314603</v>
      </c>
      <c r="O493">
        <v>34.056927943022103</v>
      </c>
      <c r="P493">
        <v>4.5498232884628198</v>
      </c>
      <c r="Q493">
        <v>1.8235117168852899</v>
      </c>
      <c r="R493">
        <v>7.6984586652779496</v>
      </c>
      <c r="S493">
        <v>211.63712787701701</v>
      </c>
      <c r="T493">
        <v>0</v>
      </c>
      <c r="U493">
        <v>0</v>
      </c>
      <c r="V493">
        <v>1.82707861171193</v>
      </c>
      <c r="W493">
        <v>63.049759693256803</v>
      </c>
    </row>
    <row r="494" spans="1:23" x14ac:dyDescent="0.3">
      <c r="A494" t="s">
        <v>274</v>
      </c>
      <c r="B494" t="s">
        <v>4</v>
      </c>
      <c r="C494" t="s">
        <v>0</v>
      </c>
      <c r="D494" t="s">
        <v>252</v>
      </c>
      <c r="E494" t="s">
        <v>55</v>
      </c>
      <c r="F494">
        <v>5.4137887032882297</v>
      </c>
      <c r="G494">
        <v>5.1411957067525798</v>
      </c>
      <c r="H494">
        <v>0.346204735792843</v>
      </c>
      <c r="I494">
        <v>0.122647787301793</v>
      </c>
      <c r="J494">
        <v>0.29144437817410701</v>
      </c>
      <c r="K494">
        <v>19.359834290454799</v>
      </c>
      <c r="L494">
        <v>0.26341002227812799</v>
      </c>
      <c r="M494">
        <v>0.457029290466205</v>
      </c>
      <c r="N494">
        <v>4.5579485000126798</v>
      </c>
      <c r="O494">
        <v>28.254220700574098</v>
      </c>
      <c r="P494">
        <v>3.9952885078159501</v>
      </c>
      <c r="Q494">
        <v>1.45538975335278</v>
      </c>
      <c r="R494">
        <v>6.9816692648694199</v>
      </c>
      <c r="S494">
        <v>231.93089031179699</v>
      </c>
      <c r="T494">
        <v>0</v>
      </c>
      <c r="U494">
        <v>0</v>
      </c>
      <c r="V494">
        <v>1.73089671284104</v>
      </c>
      <c r="W494">
        <v>59.024377994886002</v>
      </c>
    </row>
    <row r="495" spans="1:23" x14ac:dyDescent="0.3">
      <c r="A495" t="s">
        <v>274</v>
      </c>
      <c r="B495" t="s">
        <v>4</v>
      </c>
      <c r="C495" t="s">
        <v>0</v>
      </c>
      <c r="D495" t="s">
        <v>252</v>
      </c>
      <c r="E495" t="s">
        <v>56</v>
      </c>
      <c r="F495">
        <v>5.6147926843165896</v>
      </c>
      <c r="G495">
        <v>5.3435295655433501</v>
      </c>
      <c r="H495">
        <v>0.18739626097312501</v>
      </c>
      <c r="I495">
        <v>0.11774593534483099</v>
      </c>
      <c r="J495">
        <v>0.29034127125166498</v>
      </c>
      <c r="K495">
        <v>20.4029762700786</v>
      </c>
      <c r="L495">
        <v>0.14981351196426301</v>
      </c>
      <c r="M495">
        <v>0.52561099315772397</v>
      </c>
      <c r="N495">
        <v>5.1440387693690397</v>
      </c>
      <c r="O495">
        <v>32.502518908748797</v>
      </c>
      <c r="P495">
        <v>4.2484076815204403</v>
      </c>
      <c r="Q495">
        <v>1.52315628557169</v>
      </c>
      <c r="R495">
        <v>7.4631944421440801</v>
      </c>
      <c r="S495">
        <v>231.93089031179699</v>
      </c>
      <c r="T495">
        <v>0</v>
      </c>
      <c r="U495">
        <v>0</v>
      </c>
      <c r="V495">
        <v>2.06846056446114</v>
      </c>
      <c r="W495">
        <v>65.455331518165707</v>
      </c>
    </row>
    <row r="496" spans="1:23" x14ac:dyDescent="0.3">
      <c r="A496" t="s">
        <v>274</v>
      </c>
      <c r="B496" t="s">
        <v>4</v>
      </c>
      <c r="C496" t="s">
        <v>0</v>
      </c>
      <c r="D496" t="s">
        <v>252</v>
      </c>
      <c r="E496" t="s">
        <v>57</v>
      </c>
      <c r="F496">
        <v>5.5832730345088102</v>
      </c>
      <c r="G496">
        <v>5.31259131012186</v>
      </c>
      <c r="H496">
        <v>0.14394721519475201</v>
      </c>
      <c r="I496">
        <v>0.11544416400435401</v>
      </c>
      <c r="J496">
        <v>0.29136180764270603</v>
      </c>
      <c r="K496">
        <v>20.313566153823199</v>
      </c>
      <c r="L496">
        <v>0.10139967937838899</v>
      </c>
      <c r="M496">
        <v>0.54281058258119796</v>
      </c>
      <c r="N496">
        <v>5.2574943519684201</v>
      </c>
      <c r="O496">
        <v>33.440021065230198</v>
      </c>
      <c r="P496">
        <v>4.2260061503462101</v>
      </c>
      <c r="Q496">
        <v>1.51033399447286</v>
      </c>
      <c r="R496">
        <v>7.4316802995876401</v>
      </c>
      <c r="S496">
        <v>231.93089031179699</v>
      </c>
      <c r="T496">
        <v>0</v>
      </c>
      <c r="U496">
        <v>0</v>
      </c>
      <c r="V496">
        <v>1.94360707664911</v>
      </c>
      <c r="W496">
        <v>66.154853938265006</v>
      </c>
    </row>
    <row r="497" spans="1:23" x14ac:dyDescent="0.3">
      <c r="A497" t="s">
        <v>274</v>
      </c>
      <c r="B497" t="s">
        <v>4</v>
      </c>
      <c r="C497" t="s">
        <v>0</v>
      </c>
      <c r="D497" t="s">
        <v>252</v>
      </c>
      <c r="E497" t="s">
        <v>58</v>
      </c>
      <c r="F497">
        <v>5.5615446364839798</v>
      </c>
      <c r="G497">
        <v>5.2920018116697003</v>
      </c>
      <c r="H497">
        <v>0.143735163619193</v>
      </c>
      <c r="I497">
        <v>0.11480693073821099</v>
      </c>
      <c r="J497">
        <v>0.25671778060157102</v>
      </c>
      <c r="K497">
        <v>20.4315099067971</v>
      </c>
      <c r="L497">
        <v>0.10953924012880401</v>
      </c>
      <c r="M497">
        <v>0.46687156943522301</v>
      </c>
      <c r="N497">
        <v>4.7607081163963896</v>
      </c>
      <c r="O497">
        <v>29.502591065561901</v>
      </c>
      <c r="P497">
        <v>4.3089003683283202</v>
      </c>
      <c r="Q497">
        <v>1.5370905638219701</v>
      </c>
      <c r="R497">
        <v>7.5811372317779702</v>
      </c>
      <c r="S497">
        <v>231.93089031179699</v>
      </c>
      <c r="T497">
        <v>0</v>
      </c>
      <c r="U497">
        <v>0</v>
      </c>
      <c r="V497">
        <v>1.94701134110707</v>
      </c>
      <c r="W497">
        <v>63.731827018636103</v>
      </c>
    </row>
    <row r="498" spans="1:23" x14ac:dyDescent="0.3">
      <c r="A498" t="s">
        <v>274</v>
      </c>
      <c r="B498" t="s">
        <v>4</v>
      </c>
      <c r="C498" t="s">
        <v>0</v>
      </c>
      <c r="D498" t="s">
        <v>253</v>
      </c>
      <c r="E498" t="s">
        <v>59</v>
      </c>
      <c r="F498">
        <v>5.1565574885698497</v>
      </c>
      <c r="G498">
        <v>4.9094260392957096</v>
      </c>
      <c r="H498">
        <v>0.22966278164352699</v>
      </c>
      <c r="I498">
        <v>0.110419629426417</v>
      </c>
      <c r="J498">
        <v>0.21822714008306901</v>
      </c>
      <c r="K498">
        <v>18.241243519806002</v>
      </c>
      <c r="L498">
        <v>0.15486853387972299</v>
      </c>
      <c r="M498">
        <v>0.34642805103514501</v>
      </c>
      <c r="N498">
        <v>3.7412130663479899</v>
      </c>
      <c r="O498">
        <v>23.865078704975101</v>
      </c>
      <c r="P498">
        <v>3.589332532067</v>
      </c>
      <c r="Q498">
        <v>1.3091181499933899</v>
      </c>
      <c r="R498">
        <v>6.27071319403231</v>
      </c>
      <c r="S498">
        <v>211.75988755382301</v>
      </c>
      <c r="T498">
        <v>0</v>
      </c>
      <c r="U498">
        <v>0</v>
      </c>
      <c r="V498">
        <v>1.8103687002578699</v>
      </c>
      <c r="W498">
        <v>57.049950343354602</v>
      </c>
    </row>
    <row r="499" spans="1:23" x14ac:dyDescent="0.3">
      <c r="A499" t="s">
        <v>274</v>
      </c>
      <c r="B499" t="s">
        <v>4</v>
      </c>
      <c r="C499" t="s">
        <v>0</v>
      </c>
      <c r="D499" t="s">
        <v>253</v>
      </c>
      <c r="E499" t="s">
        <v>60</v>
      </c>
      <c r="F499">
        <v>5.2263246172156403</v>
      </c>
      <c r="G499">
        <v>4.9779900753156996</v>
      </c>
      <c r="H499">
        <v>0.18283576844242599</v>
      </c>
      <c r="I499">
        <v>0.113454432499487</v>
      </c>
      <c r="J499">
        <v>0.23247249049122301</v>
      </c>
      <c r="K499">
        <v>19.2037163457627</v>
      </c>
      <c r="L499">
        <v>0.104816615453401</v>
      </c>
      <c r="M499">
        <v>0.396385462995618</v>
      </c>
      <c r="N499">
        <v>4.1868458324814499</v>
      </c>
      <c r="O499">
        <v>27.085660170726999</v>
      </c>
      <c r="P499">
        <v>3.8112366451584201</v>
      </c>
      <c r="Q499">
        <v>1.38692972302211</v>
      </c>
      <c r="R499">
        <v>6.6651719912968499</v>
      </c>
      <c r="S499">
        <v>211.75988755382301</v>
      </c>
      <c r="T499">
        <v>0</v>
      </c>
      <c r="U499">
        <v>0</v>
      </c>
      <c r="V499">
        <v>1.94730997179883</v>
      </c>
      <c r="W499">
        <v>62.159003878034603</v>
      </c>
    </row>
    <row r="500" spans="1:23" x14ac:dyDescent="0.3">
      <c r="A500" t="s">
        <v>274</v>
      </c>
      <c r="B500" t="s">
        <v>4</v>
      </c>
      <c r="C500" t="s">
        <v>0</v>
      </c>
      <c r="D500" t="s">
        <v>253</v>
      </c>
      <c r="E500" t="s">
        <v>61</v>
      </c>
      <c r="F500">
        <v>5.3345310781285198</v>
      </c>
      <c r="G500">
        <v>5.0857921258396201</v>
      </c>
      <c r="H500">
        <v>0.17054914759487499</v>
      </c>
      <c r="I500">
        <v>0.114062512054615</v>
      </c>
      <c r="J500">
        <v>0.241160680021511</v>
      </c>
      <c r="K500">
        <v>19.425631181342698</v>
      </c>
      <c r="L500">
        <v>0.10651660002640501</v>
      </c>
      <c r="M500">
        <v>0.41974795569957901</v>
      </c>
      <c r="N500">
        <v>4.3546670788837298</v>
      </c>
      <c r="O500">
        <v>28.397611490712599</v>
      </c>
      <c r="P500">
        <v>3.83495715467263</v>
      </c>
      <c r="Q500">
        <v>1.3958288910247301</v>
      </c>
      <c r="R500">
        <v>6.7069720796311101</v>
      </c>
      <c r="S500">
        <v>211.75988755382301</v>
      </c>
      <c r="T500">
        <v>0</v>
      </c>
      <c r="U500">
        <v>0</v>
      </c>
      <c r="V500">
        <v>2.0104300126190102</v>
      </c>
      <c r="W500">
        <v>63.4734909804056</v>
      </c>
    </row>
    <row r="501" spans="1:23" x14ac:dyDescent="0.3">
      <c r="A501" t="s">
        <v>274</v>
      </c>
      <c r="B501" t="s">
        <v>4</v>
      </c>
      <c r="C501" t="s">
        <v>0</v>
      </c>
      <c r="D501" t="s">
        <v>253</v>
      </c>
      <c r="E501" t="s">
        <v>62</v>
      </c>
      <c r="F501">
        <v>5.6163813826343301</v>
      </c>
      <c r="G501">
        <v>5.3657530306372303</v>
      </c>
      <c r="H501">
        <v>0.24304081565902999</v>
      </c>
      <c r="I501">
        <v>0.122470789415458</v>
      </c>
      <c r="J501">
        <v>0.229060901720996</v>
      </c>
      <c r="K501">
        <v>20.469562757670701</v>
      </c>
      <c r="L501">
        <v>0.15538379834107799</v>
      </c>
      <c r="M501">
        <v>0.36399946448320403</v>
      </c>
      <c r="N501">
        <v>4.0463841432057599</v>
      </c>
      <c r="O501">
        <v>25.535134881194299</v>
      </c>
      <c r="P501">
        <v>4.07010769981592</v>
      </c>
      <c r="Q501">
        <v>1.4813580583677199</v>
      </c>
      <c r="R501">
        <v>7.1154983249762802</v>
      </c>
      <c r="S501">
        <v>211.75988755382301</v>
      </c>
      <c r="T501">
        <v>0</v>
      </c>
      <c r="U501">
        <v>0</v>
      </c>
      <c r="V501">
        <v>2.1622872126141299</v>
      </c>
      <c r="W501">
        <v>63.580825054725402</v>
      </c>
    </row>
    <row r="502" spans="1:23" x14ac:dyDescent="0.3">
      <c r="A502" t="s">
        <v>274</v>
      </c>
      <c r="B502" t="s">
        <v>4</v>
      </c>
      <c r="C502" t="s">
        <v>0</v>
      </c>
      <c r="D502" t="s">
        <v>254</v>
      </c>
      <c r="E502" t="s">
        <v>63</v>
      </c>
      <c r="F502">
        <v>4.7780687911646202</v>
      </c>
      <c r="G502">
        <v>4.5668452787583602</v>
      </c>
      <c r="H502">
        <v>0.205886994502823</v>
      </c>
      <c r="I502">
        <v>0.108882771614367</v>
      </c>
      <c r="J502">
        <v>0.17461376910010201</v>
      </c>
      <c r="K502">
        <v>17.7275316508264</v>
      </c>
      <c r="L502">
        <v>0.115681911271552</v>
      </c>
      <c r="M502">
        <v>0.24067734984845601</v>
      </c>
      <c r="N502">
        <v>3.0161333232062502</v>
      </c>
      <c r="O502">
        <v>20.128131061241099</v>
      </c>
      <c r="P502">
        <v>3.9334890245577401</v>
      </c>
      <c r="Q502">
        <v>1.3273675381850101</v>
      </c>
      <c r="R502">
        <v>7.0251968671039</v>
      </c>
      <c r="S502">
        <v>177.480392393654</v>
      </c>
      <c r="T502">
        <v>0</v>
      </c>
      <c r="U502">
        <v>0</v>
      </c>
      <c r="V502">
        <v>2.2466050802264301</v>
      </c>
      <c r="W502">
        <v>53.939390017674597</v>
      </c>
    </row>
    <row r="503" spans="1:23" x14ac:dyDescent="0.3">
      <c r="A503" t="s">
        <v>274</v>
      </c>
      <c r="B503" t="s">
        <v>4</v>
      </c>
      <c r="C503" t="s">
        <v>0</v>
      </c>
      <c r="D503" t="s">
        <v>254</v>
      </c>
      <c r="E503" t="s">
        <v>64</v>
      </c>
      <c r="F503">
        <v>4.9454053250705696</v>
      </c>
      <c r="G503">
        <v>4.7323189141307598</v>
      </c>
      <c r="H503">
        <v>0.199587789264039</v>
      </c>
      <c r="I503">
        <v>0.11435482767133701</v>
      </c>
      <c r="J503">
        <v>0.18935675761614901</v>
      </c>
      <c r="K503">
        <v>18.852696689531701</v>
      </c>
      <c r="L503">
        <v>9.3886862894500198E-2</v>
      </c>
      <c r="M503">
        <v>0.277461600273123</v>
      </c>
      <c r="N503">
        <v>3.3983573607845901</v>
      </c>
      <c r="O503">
        <v>22.990127454354301</v>
      </c>
      <c r="P503">
        <v>4.21689165816439</v>
      </c>
      <c r="Q503">
        <v>1.4214361738366399</v>
      </c>
      <c r="R503">
        <v>7.53443525720688</v>
      </c>
      <c r="S503">
        <v>177.480392393654</v>
      </c>
      <c r="T503">
        <v>0</v>
      </c>
      <c r="U503">
        <v>0</v>
      </c>
      <c r="V503">
        <v>2.5174027641600598</v>
      </c>
      <c r="W503">
        <v>59.003727692640702</v>
      </c>
    </row>
    <row r="504" spans="1:23" x14ac:dyDescent="0.3">
      <c r="A504" t="s">
        <v>274</v>
      </c>
      <c r="B504" t="s">
        <v>4</v>
      </c>
      <c r="C504" t="s">
        <v>0</v>
      </c>
      <c r="D504" t="s">
        <v>254</v>
      </c>
      <c r="E504" t="s">
        <v>65</v>
      </c>
      <c r="F504">
        <v>4.9644339501787202</v>
      </c>
      <c r="G504">
        <v>4.7514333356321901</v>
      </c>
      <c r="H504">
        <v>0.205345955966341</v>
      </c>
      <c r="I504">
        <v>0.1139267493814</v>
      </c>
      <c r="J504">
        <v>0.190344055957129</v>
      </c>
      <c r="K504">
        <v>18.851506163918</v>
      </c>
      <c r="L504">
        <v>8.6519994930309305E-2</v>
      </c>
      <c r="M504">
        <v>0.28278808696543201</v>
      </c>
      <c r="N504">
        <v>3.43511840940082</v>
      </c>
      <c r="O504">
        <v>23.319199372061401</v>
      </c>
      <c r="P504">
        <v>4.2112112259418</v>
      </c>
      <c r="Q504">
        <v>1.41924823475247</v>
      </c>
      <c r="R504">
        <v>7.5250521951173699</v>
      </c>
      <c r="S504">
        <v>177.480392393654</v>
      </c>
      <c r="T504">
        <v>0</v>
      </c>
      <c r="U504">
        <v>0</v>
      </c>
      <c r="V504">
        <v>2.6783502888300501</v>
      </c>
      <c r="W504">
        <v>59.222170280964697</v>
      </c>
    </row>
    <row r="505" spans="1:23" x14ac:dyDescent="0.3">
      <c r="A505" t="s">
        <v>274</v>
      </c>
      <c r="B505" t="s">
        <v>4</v>
      </c>
      <c r="C505" t="s">
        <v>0</v>
      </c>
      <c r="D505" t="s">
        <v>254</v>
      </c>
      <c r="E505" t="s">
        <v>66</v>
      </c>
      <c r="F505">
        <v>4.9318163035226998</v>
      </c>
      <c r="G505">
        <v>4.7189798324127796</v>
      </c>
      <c r="H505">
        <v>0.22595285504179799</v>
      </c>
      <c r="I505">
        <v>0.114754154372741</v>
      </c>
      <c r="J505">
        <v>0.17665099312461599</v>
      </c>
      <c r="K505">
        <v>18.827756833085701</v>
      </c>
      <c r="L505">
        <v>0.103746069279168</v>
      </c>
      <c r="M505">
        <v>0.245742499015039</v>
      </c>
      <c r="N505">
        <v>3.14410966466974</v>
      </c>
      <c r="O505">
        <v>20.852675140594499</v>
      </c>
      <c r="P505">
        <v>4.2179668544093696</v>
      </c>
      <c r="Q505">
        <v>1.42127737344764</v>
      </c>
      <c r="R505">
        <v>7.53652592361742</v>
      </c>
      <c r="S505">
        <v>177.480392393654</v>
      </c>
      <c r="T505">
        <v>0</v>
      </c>
      <c r="U505">
        <v>0</v>
      </c>
      <c r="V505">
        <v>2.6991867835346901</v>
      </c>
      <c r="W505">
        <v>57.388904229708999</v>
      </c>
    </row>
    <row r="506" spans="1:23" x14ac:dyDescent="0.3">
      <c r="A506" t="s">
        <v>274</v>
      </c>
      <c r="B506" t="s">
        <v>4</v>
      </c>
      <c r="C506" t="s">
        <v>0</v>
      </c>
      <c r="D506" t="s">
        <v>255</v>
      </c>
      <c r="E506" t="s">
        <v>67</v>
      </c>
      <c r="F506">
        <v>4.7313575037652704</v>
      </c>
      <c r="G506">
        <v>4.5386923512510604</v>
      </c>
      <c r="H506">
        <v>0.23927999805419201</v>
      </c>
      <c r="I506">
        <v>0.11960785539232301</v>
      </c>
      <c r="J506">
        <v>0.14161066702302699</v>
      </c>
      <c r="K506">
        <v>18.501531294750599</v>
      </c>
      <c r="L506">
        <v>0.11894352154594599</v>
      </c>
      <c r="M506">
        <v>0.18433098002272499</v>
      </c>
      <c r="N506">
        <v>2.3193686760665502</v>
      </c>
      <c r="O506">
        <v>17.493913538332102</v>
      </c>
      <c r="P506">
        <v>3.5958309425122601</v>
      </c>
      <c r="Q506">
        <v>1.2302141595337499</v>
      </c>
      <c r="R506">
        <v>6.3844573397915401</v>
      </c>
      <c r="S506">
        <v>157.00397215860599</v>
      </c>
      <c r="T506">
        <v>0</v>
      </c>
      <c r="U506">
        <v>0</v>
      </c>
      <c r="V506">
        <v>2.54403102543138</v>
      </c>
      <c r="W506">
        <v>52.068315316443197</v>
      </c>
    </row>
    <row r="507" spans="1:23" x14ac:dyDescent="0.3">
      <c r="A507" t="s">
        <v>274</v>
      </c>
      <c r="B507" t="s">
        <v>4</v>
      </c>
      <c r="C507" t="s">
        <v>0</v>
      </c>
      <c r="D507" t="s">
        <v>255</v>
      </c>
      <c r="E507" t="s">
        <v>68</v>
      </c>
      <c r="F507">
        <v>4.7396624699818704</v>
      </c>
      <c r="G507">
        <v>4.5466944925859902</v>
      </c>
      <c r="H507">
        <v>0.29232699190372102</v>
      </c>
      <c r="I507">
        <v>0.120362726048042</v>
      </c>
      <c r="J507">
        <v>0.14528152980523401</v>
      </c>
      <c r="K507">
        <v>18.879743100328898</v>
      </c>
      <c r="L507">
        <v>8.5184241384969397E-2</v>
      </c>
      <c r="M507">
        <v>0.203362321378526</v>
      </c>
      <c r="N507">
        <v>2.4808819974825602</v>
      </c>
      <c r="O507">
        <v>19.056253562330099</v>
      </c>
      <c r="P507">
        <v>3.6908019472136502</v>
      </c>
      <c r="Q507">
        <v>1.2614072406315899</v>
      </c>
      <c r="R507">
        <v>6.55575025370237</v>
      </c>
      <c r="S507">
        <v>157.00397215860599</v>
      </c>
      <c r="T507">
        <v>0</v>
      </c>
      <c r="U507">
        <v>0</v>
      </c>
      <c r="V507">
        <v>3.6739442876083599</v>
      </c>
      <c r="W507">
        <v>54.267060756915598</v>
      </c>
    </row>
    <row r="508" spans="1:23" x14ac:dyDescent="0.3">
      <c r="A508" t="s">
        <v>274</v>
      </c>
      <c r="B508" t="s">
        <v>4</v>
      </c>
      <c r="C508" t="s">
        <v>0</v>
      </c>
      <c r="D508" t="s">
        <v>255</v>
      </c>
      <c r="E508" t="s">
        <v>69</v>
      </c>
      <c r="F508">
        <v>4.8187436762040496</v>
      </c>
      <c r="G508">
        <v>4.62592308518325</v>
      </c>
      <c r="H508">
        <v>0.32228455928646699</v>
      </c>
      <c r="I508">
        <v>0.119651933467584</v>
      </c>
      <c r="J508">
        <v>0.14674487476012599</v>
      </c>
      <c r="K508">
        <v>18.895575797363801</v>
      </c>
      <c r="L508">
        <v>9.24353810187757E-2</v>
      </c>
      <c r="M508">
        <v>0.21112880216591901</v>
      </c>
      <c r="N508">
        <v>2.5235344730373002</v>
      </c>
      <c r="O508">
        <v>19.547256221132301</v>
      </c>
      <c r="P508">
        <v>3.6762695725777301</v>
      </c>
      <c r="Q508">
        <v>1.25679595077793</v>
      </c>
      <c r="R508">
        <v>6.5297582222180699</v>
      </c>
      <c r="S508">
        <v>157.00397215860599</v>
      </c>
      <c r="T508">
        <v>0</v>
      </c>
      <c r="U508">
        <v>0</v>
      </c>
      <c r="V508">
        <v>4.2372873643083597</v>
      </c>
      <c r="W508">
        <v>54.423806977571999</v>
      </c>
    </row>
    <row r="509" spans="1:23" x14ac:dyDescent="0.3">
      <c r="A509" t="s">
        <v>274</v>
      </c>
      <c r="B509" t="s">
        <v>4</v>
      </c>
      <c r="C509" t="s">
        <v>0</v>
      </c>
      <c r="D509" t="s">
        <v>255</v>
      </c>
      <c r="E509" t="s">
        <v>70</v>
      </c>
      <c r="F509">
        <v>4.9018988875780902</v>
      </c>
      <c r="G509">
        <v>4.7079818675938796</v>
      </c>
      <c r="H509">
        <v>0.36543401513450902</v>
      </c>
      <c r="I509">
        <v>0.12418797310337901</v>
      </c>
      <c r="J509">
        <v>0.14297267690005999</v>
      </c>
      <c r="K509">
        <v>19.3106092362754</v>
      </c>
      <c r="L509">
        <v>0.110408950767409</v>
      </c>
      <c r="M509">
        <v>0.186540190773438</v>
      </c>
      <c r="N509">
        <v>2.3863751865595302</v>
      </c>
      <c r="O509">
        <v>17.911708592637201</v>
      </c>
      <c r="P509">
        <v>3.7592246523375801</v>
      </c>
      <c r="Q509">
        <v>1.2849034554560801</v>
      </c>
      <c r="R509">
        <v>6.6764879921883997</v>
      </c>
      <c r="S509">
        <v>157.00397215860599</v>
      </c>
      <c r="T509">
        <v>0</v>
      </c>
      <c r="U509">
        <v>0</v>
      </c>
      <c r="V509">
        <v>4.3530499531912001</v>
      </c>
      <c r="W509">
        <v>54.178964460644302</v>
      </c>
    </row>
    <row r="510" spans="1:23" x14ac:dyDescent="0.3">
      <c r="A510" t="s">
        <v>274</v>
      </c>
      <c r="B510" t="s">
        <v>4</v>
      </c>
      <c r="C510" t="s">
        <v>0</v>
      </c>
      <c r="D510" t="s">
        <v>256</v>
      </c>
      <c r="E510" t="s">
        <v>71</v>
      </c>
      <c r="F510">
        <v>4.20869401036994</v>
      </c>
      <c r="G510">
        <v>4.0226921294624196</v>
      </c>
      <c r="H510">
        <v>0.54501900173677198</v>
      </c>
      <c r="I510">
        <v>0.12421154046904399</v>
      </c>
      <c r="J510">
        <v>0.145006842769829</v>
      </c>
      <c r="K510">
        <v>17.3355803680025</v>
      </c>
      <c r="L510">
        <v>8.9098698448549493E-2</v>
      </c>
      <c r="M510">
        <v>0.13531305419534301</v>
      </c>
      <c r="N510">
        <v>2.10744836972163</v>
      </c>
      <c r="O510">
        <v>16.787121891370401</v>
      </c>
      <c r="P510">
        <v>3.6775197859711501</v>
      </c>
      <c r="Q510">
        <v>1.2208502246724999</v>
      </c>
      <c r="R510">
        <v>6.5887749355071001</v>
      </c>
      <c r="S510">
        <v>149.025631085659</v>
      </c>
      <c r="T510">
        <v>0</v>
      </c>
      <c r="U510">
        <v>0</v>
      </c>
      <c r="V510">
        <v>3.7779741334495802</v>
      </c>
      <c r="W510">
        <v>46.200053700693999</v>
      </c>
    </row>
    <row r="511" spans="1:23" x14ac:dyDescent="0.3">
      <c r="A511" t="s">
        <v>274</v>
      </c>
      <c r="B511" t="s">
        <v>4</v>
      </c>
      <c r="C511" t="s">
        <v>0</v>
      </c>
      <c r="D511" t="s">
        <v>256</v>
      </c>
      <c r="E511" t="s">
        <v>72</v>
      </c>
      <c r="F511">
        <v>4.37459123373855</v>
      </c>
      <c r="G511">
        <v>4.1886478435695098</v>
      </c>
      <c r="H511">
        <v>0.432258848455084</v>
      </c>
      <c r="I511">
        <v>0.124645896966049</v>
      </c>
      <c r="J511">
        <v>0.138807013834857</v>
      </c>
      <c r="K511">
        <v>18.503889275731499</v>
      </c>
      <c r="L511">
        <v>6.7951252985346697E-2</v>
      </c>
      <c r="M511">
        <v>0.15285833485571201</v>
      </c>
      <c r="N511">
        <v>2.31209691432925</v>
      </c>
      <c r="O511">
        <v>18.8816044913528</v>
      </c>
      <c r="P511">
        <v>3.9553494581622002</v>
      </c>
      <c r="Q511">
        <v>1.3095508960351401</v>
      </c>
      <c r="R511">
        <v>7.0953613855809703</v>
      </c>
      <c r="S511">
        <v>149.025631085659</v>
      </c>
      <c r="T511">
        <v>0</v>
      </c>
      <c r="U511">
        <v>0</v>
      </c>
      <c r="V511">
        <v>4.51553924291317</v>
      </c>
      <c r="W511">
        <v>50.351306821517397</v>
      </c>
    </row>
    <row r="512" spans="1:23" x14ac:dyDescent="0.3">
      <c r="A512" t="s">
        <v>274</v>
      </c>
      <c r="B512" t="s">
        <v>4</v>
      </c>
      <c r="C512" t="s">
        <v>0</v>
      </c>
      <c r="D512" t="s">
        <v>256</v>
      </c>
      <c r="E512" t="s">
        <v>73</v>
      </c>
      <c r="F512">
        <v>4.4057998894451202</v>
      </c>
      <c r="G512">
        <v>4.2203211379839303</v>
      </c>
      <c r="H512">
        <v>0.41575785163090301</v>
      </c>
      <c r="I512">
        <v>0.12302016527358201</v>
      </c>
      <c r="J512">
        <v>0.13759916350123</v>
      </c>
      <c r="K512">
        <v>18.503985638355701</v>
      </c>
      <c r="L512">
        <v>6.90335867212475E-2</v>
      </c>
      <c r="M512">
        <v>0.15906036966880599</v>
      </c>
      <c r="N512">
        <v>2.3504290407542099</v>
      </c>
      <c r="O512">
        <v>19.383380389105799</v>
      </c>
      <c r="P512">
        <v>3.9467264796789898</v>
      </c>
      <c r="Q512">
        <v>1.30677208166179</v>
      </c>
      <c r="R512">
        <v>7.0805814300473502</v>
      </c>
      <c r="S512">
        <v>149.025631085659</v>
      </c>
      <c r="T512">
        <v>0</v>
      </c>
      <c r="U512">
        <v>0</v>
      </c>
      <c r="V512">
        <v>4.9017929128670001</v>
      </c>
      <c r="W512">
        <v>50.580557052116198</v>
      </c>
    </row>
    <row r="513" spans="1:23" x14ac:dyDescent="0.3">
      <c r="A513" t="s">
        <v>274</v>
      </c>
      <c r="B513" t="s">
        <v>4</v>
      </c>
      <c r="C513" t="s">
        <v>0</v>
      </c>
      <c r="D513" t="s">
        <v>256</v>
      </c>
      <c r="E513" t="s">
        <v>74</v>
      </c>
      <c r="F513">
        <v>4.3396679750690899</v>
      </c>
      <c r="G513">
        <v>4.1533111371122997</v>
      </c>
      <c r="H513">
        <v>0.54273255413117505</v>
      </c>
      <c r="I513">
        <v>0.12611042921909499</v>
      </c>
      <c r="J513">
        <v>0.13971225457358399</v>
      </c>
      <c r="K513">
        <v>18.2182852839309</v>
      </c>
      <c r="L513">
        <v>8.0428196008287198E-2</v>
      </c>
      <c r="M513">
        <v>0.13903864884707501</v>
      </c>
      <c r="N513">
        <v>2.1929864224673699</v>
      </c>
      <c r="O513">
        <v>17.546161725492201</v>
      </c>
      <c r="P513">
        <v>3.8864149288691201</v>
      </c>
      <c r="Q513">
        <v>1.2877487896234301</v>
      </c>
      <c r="R513">
        <v>6.9684555077602601</v>
      </c>
      <c r="S513">
        <v>149.025631085659</v>
      </c>
      <c r="T513">
        <v>0</v>
      </c>
      <c r="U513">
        <v>0</v>
      </c>
      <c r="V513">
        <v>4.9822291887832701</v>
      </c>
      <c r="W513">
        <v>48.787036099907297</v>
      </c>
    </row>
    <row r="514" spans="1:23" x14ac:dyDescent="0.3">
      <c r="A514" t="s">
        <v>274</v>
      </c>
      <c r="B514" t="s">
        <v>4</v>
      </c>
      <c r="C514" t="s">
        <v>0</v>
      </c>
      <c r="D514" t="s">
        <v>257</v>
      </c>
      <c r="E514" t="s">
        <v>75</v>
      </c>
      <c r="F514">
        <v>3.4879819772396501</v>
      </c>
      <c r="G514">
        <v>3.3194185128268399</v>
      </c>
      <c r="H514">
        <v>0.42839742519169</v>
      </c>
      <c r="I514">
        <v>0.105452489832496</v>
      </c>
      <c r="J514">
        <v>0.10344464946849399</v>
      </c>
      <c r="K514">
        <v>15.103342291149501</v>
      </c>
      <c r="L514">
        <v>3.9830403968423397E-2</v>
      </c>
      <c r="M514">
        <v>0.10219012115397499</v>
      </c>
      <c r="N514">
        <v>1.84207515050933</v>
      </c>
      <c r="O514">
        <v>15.561094721866599</v>
      </c>
      <c r="P514">
        <v>2.92311842406564</v>
      </c>
      <c r="Q514">
        <v>1.01723639778177</v>
      </c>
      <c r="R514">
        <v>5.1746513043114799</v>
      </c>
      <c r="S514">
        <v>137.72210442207501</v>
      </c>
      <c r="T514">
        <v>0</v>
      </c>
      <c r="U514">
        <v>0</v>
      </c>
      <c r="V514">
        <v>5.1641468960908199</v>
      </c>
      <c r="W514">
        <v>39.627928537551803</v>
      </c>
    </row>
    <row r="515" spans="1:23" x14ac:dyDescent="0.3">
      <c r="A515" t="s">
        <v>274</v>
      </c>
      <c r="B515" t="s">
        <v>4</v>
      </c>
      <c r="C515" t="s">
        <v>0</v>
      </c>
      <c r="D515" t="s">
        <v>257</v>
      </c>
      <c r="E515" t="s">
        <v>76</v>
      </c>
      <c r="F515">
        <v>3.6651463448130199</v>
      </c>
      <c r="G515">
        <v>3.49447769157279</v>
      </c>
      <c r="H515">
        <v>0.47457862105030402</v>
      </c>
      <c r="I515">
        <v>0.112571330432643</v>
      </c>
      <c r="J515">
        <v>0.11125522333962901</v>
      </c>
      <c r="K515">
        <v>16.333850701134502</v>
      </c>
      <c r="L515">
        <v>2.9591179407554999E-2</v>
      </c>
      <c r="M515">
        <v>0.118368770308219</v>
      </c>
      <c r="N515">
        <v>2.0665272712422098</v>
      </c>
      <c r="O515">
        <v>17.760488775226701</v>
      </c>
      <c r="P515">
        <v>3.17825429805966</v>
      </c>
      <c r="Q515">
        <v>1.1055519445924</v>
      </c>
      <c r="R515">
        <v>5.62766376790269</v>
      </c>
      <c r="S515">
        <v>137.72210442207501</v>
      </c>
      <c r="T515">
        <v>0</v>
      </c>
      <c r="U515">
        <v>0</v>
      </c>
      <c r="V515">
        <v>6.18278675641311</v>
      </c>
      <c r="W515">
        <v>43.617104295234199</v>
      </c>
    </row>
    <row r="516" spans="1:23" x14ac:dyDescent="0.3">
      <c r="A516" t="s">
        <v>274</v>
      </c>
      <c r="B516" t="s">
        <v>4</v>
      </c>
      <c r="C516" t="s">
        <v>0</v>
      </c>
      <c r="D516" t="s">
        <v>257</v>
      </c>
      <c r="E516" t="s">
        <v>77</v>
      </c>
      <c r="F516">
        <v>3.7107036711917099</v>
      </c>
      <c r="G516">
        <v>3.5401433935175799</v>
      </c>
      <c r="H516">
        <v>0.48119791993697902</v>
      </c>
      <c r="I516">
        <v>0.11204221898943501</v>
      </c>
      <c r="J516">
        <v>0.11239232928017</v>
      </c>
      <c r="K516">
        <v>16.3292904019718</v>
      </c>
      <c r="L516">
        <v>3.26752267036177E-2</v>
      </c>
      <c r="M516">
        <v>0.122709678671631</v>
      </c>
      <c r="N516">
        <v>2.0915949783238599</v>
      </c>
      <c r="O516">
        <v>18.1081431395538</v>
      </c>
      <c r="P516">
        <v>3.1679979050940998</v>
      </c>
      <c r="Q516">
        <v>1.1023641463943901</v>
      </c>
      <c r="R516">
        <v>5.6091653413373797</v>
      </c>
      <c r="S516">
        <v>137.72210442207501</v>
      </c>
      <c r="T516">
        <v>0</v>
      </c>
      <c r="U516">
        <v>0</v>
      </c>
      <c r="V516">
        <v>6.4092860653713801</v>
      </c>
      <c r="W516">
        <v>43.710654379733697</v>
      </c>
    </row>
    <row r="517" spans="1:23" x14ac:dyDescent="0.3">
      <c r="A517" t="s">
        <v>274</v>
      </c>
      <c r="B517" t="s">
        <v>4</v>
      </c>
      <c r="C517" t="s">
        <v>0</v>
      </c>
      <c r="D517" t="s">
        <v>257</v>
      </c>
      <c r="E517" t="s">
        <v>78</v>
      </c>
      <c r="F517">
        <v>3.70652497506941</v>
      </c>
      <c r="G517">
        <v>3.5353873830292599</v>
      </c>
      <c r="H517">
        <v>0.48600861984388299</v>
      </c>
      <c r="I517">
        <v>0.114606863630046</v>
      </c>
      <c r="J517">
        <v>0.108738169860972</v>
      </c>
      <c r="K517">
        <v>16.5023866419832</v>
      </c>
      <c r="L517">
        <v>3.6435084622476202E-2</v>
      </c>
      <c r="M517">
        <v>0.107655436644957</v>
      </c>
      <c r="N517">
        <v>1.99413036963157</v>
      </c>
      <c r="O517">
        <v>16.770325776080199</v>
      </c>
      <c r="P517">
        <v>3.2101674786657299</v>
      </c>
      <c r="Q517">
        <v>1.11622438865452</v>
      </c>
      <c r="R517">
        <v>5.6842413756748904</v>
      </c>
      <c r="S517">
        <v>137.72210442207501</v>
      </c>
      <c r="T517">
        <v>0</v>
      </c>
      <c r="U517">
        <v>0</v>
      </c>
      <c r="V517">
        <v>6.0798932090530604</v>
      </c>
      <c r="W517">
        <v>43.3580580973004</v>
      </c>
    </row>
    <row r="518" spans="1:23" x14ac:dyDescent="0.3">
      <c r="A518" t="s">
        <v>274</v>
      </c>
      <c r="B518" t="s">
        <v>4</v>
      </c>
      <c r="C518" t="s">
        <v>0</v>
      </c>
      <c r="D518" t="s">
        <v>258</v>
      </c>
      <c r="E518" t="s">
        <v>79</v>
      </c>
      <c r="F518">
        <v>2.9290602389589599</v>
      </c>
      <c r="G518">
        <v>2.7984459944886799</v>
      </c>
      <c r="H518">
        <v>0.44932142819615101</v>
      </c>
      <c r="I518">
        <v>0.10467821216166499</v>
      </c>
      <c r="J518">
        <v>9.4353164713187998E-2</v>
      </c>
      <c r="K518">
        <v>13.5619766583188</v>
      </c>
      <c r="L518">
        <v>2.2306615118808E-2</v>
      </c>
      <c r="M518">
        <v>7.86404338690678E-2</v>
      </c>
      <c r="N518">
        <v>1.6915947213310101</v>
      </c>
      <c r="O518">
        <v>14.6584040891561</v>
      </c>
      <c r="P518">
        <v>2.5590154152085098</v>
      </c>
      <c r="Q518">
        <v>0.91479535552807401</v>
      </c>
      <c r="R518">
        <v>4.5014990367529402</v>
      </c>
      <c r="S518">
        <v>100.232629635468</v>
      </c>
      <c r="T518">
        <v>0</v>
      </c>
      <c r="U518">
        <v>0</v>
      </c>
      <c r="V518">
        <v>5.3982058033373299</v>
      </c>
      <c r="W518">
        <v>36.874362377770503</v>
      </c>
    </row>
    <row r="519" spans="1:23" x14ac:dyDescent="0.3">
      <c r="A519" t="s">
        <v>274</v>
      </c>
      <c r="B519" t="s">
        <v>4</v>
      </c>
      <c r="C519" t="s">
        <v>0</v>
      </c>
      <c r="D519" t="s">
        <v>258</v>
      </c>
      <c r="E519" t="s">
        <v>80</v>
      </c>
      <c r="F519">
        <v>3.10605718388438</v>
      </c>
      <c r="G519">
        <v>2.9740655188049998</v>
      </c>
      <c r="H519">
        <v>0.53277861182854402</v>
      </c>
      <c r="I519">
        <v>0.109198062845331</v>
      </c>
      <c r="J519">
        <v>0.100769599638876</v>
      </c>
      <c r="K519">
        <v>14.3445503788012</v>
      </c>
      <c r="L519">
        <v>2.0698448867986399E-2</v>
      </c>
      <c r="M519">
        <v>9.0831445917384498E-2</v>
      </c>
      <c r="N519">
        <v>1.85271895183393</v>
      </c>
      <c r="O519">
        <v>16.405597469298201</v>
      </c>
      <c r="P519">
        <v>2.7051045917907199</v>
      </c>
      <c r="Q519">
        <v>0.96725748543776102</v>
      </c>
      <c r="R519">
        <v>4.7585616454861697</v>
      </c>
      <c r="S519">
        <v>100.232629635468</v>
      </c>
      <c r="T519">
        <v>0</v>
      </c>
      <c r="U519">
        <v>0</v>
      </c>
      <c r="V519">
        <v>6.9459553866486603</v>
      </c>
      <c r="W519">
        <v>39.4809017355552</v>
      </c>
    </row>
    <row r="520" spans="1:23" x14ac:dyDescent="0.3">
      <c r="A520" t="s">
        <v>274</v>
      </c>
      <c r="B520" t="s">
        <v>4</v>
      </c>
      <c r="C520" t="s">
        <v>0</v>
      </c>
      <c r="D520" t="s">
        <v>258</v>
      </c>
      <c r="E520" t="s">
        <v>140</v>
      </c>
      <c r="F520">
        <v>3.09880917708319</v>
      </c>
      <c r="G520">
        <v>2.96731929481007</v>
      </c>
      <c r="H520">
        <v>0.61075095971708404</v>
      </c>
      <c r="I520">
        <v>0.10721507533649199</v>
      </c>
      <c r="J520">
        <v>0.101616345481454</v>
      </c>
      <c r="K520">
        <v>14.1609897625559</v>
      </c>
      <c r="L520">
        <v>2.0177433349811799E-2</v>
      </c>
      <c r="M520">
        <v>9.5574166212404096E-2</v>
      </c>
      <c r="N520">
        <v>1.8749982341653699</v>
      </c>
      <c r="O520">
        <v>16.836906016972701</v>
      </c>
      <c r="P520">
        <v>2.6640222654534802</v>
      </c>
      <c r="Q520">
        <v>0.95300946753152105</v>
      </c>
      <c r="R520">
        <v>4.68593191166699</v>
      </c>
      <c r="S520">
        <v>100.232629635468</v>
      </c>
      <c r="T520">
        <v>0</v>
      </c>
      <c r="U520">
        <v>0</v>
      </c>
      <c r="V520">
        <v>8.1965545488470308</v>
      </c>
      <c r="W520">
        <v>39.243719497636498</v>
      </c>
    </row>
    <row r="521" spans="1:23" x14ac:dyDescent="0.3">
      <c r="A521" t="s">
        <v>274</v>
      </c>
      <c r="B521" t="s">
        <v>4</v>
      </c>
      <c r="C521" t="s">
        <v>0</v>
      </c>
      <c r="D521" t="s">
        <v>258</v>
      </c>
      <c r="E521" t="s">
        <v>141</v>
      </c>
      <c r="F521">
        <v>3.1169086941662298</v>
      </c>
      <c r="G521">
        <v>2.9845692697672499</v>
      </c>
      <c r="H521">
        <v>0.58137368049741001</v>
      </c>
      <c r="I521">
        <v>0.11062613984292</v>
      </c>
      <c r="J521">
        <v>9.9673846612238201E-2</v>
      </c>
      <c r="K521">
        <v>14.417165881202701</v>
      </c>
      <c r="L521">
        <v>2.3922555964885399E-2</v>
      </c>
      <c r="M521">
        <v>8.5071979978535897E-2</v>
      </c>
      <c r="N521">
        <v>1.8085823452609</v>
      </c>
      <c r="O521">
        <v>15.7510434271899</v>
      </c>
      <c r="P521">
        <v>2.71913126857942</v>
      </c>
      <c r="Q521">
        <v>0.97201785116925998</v>
      </c>
      <c r="R521">
        <v>4.7832860280185097</v>
      </c>
      <c r="S521">
        <v>100.232629635468</v>
      </c>
      <c r="T521">
        <v>0</v>
      </c>
      <c r="U521">
        <v>0</v>
      </c>
      <c r="V521">
        <v>7.3647673060480896</v>
      </c>
      <c r="W521">
        <v>39.2808216286343</v>
      </c>
    </row>
    <row r="522" spans="1:23" x14ac:dyDescent="0.3">
      <c r="A522" t="s">
        <v>274</v>
      </c>
      <c r="B522" t="s">
        <v>4</v>
      </c>
      <c r="C522" t="s">
        <v>0</v>
      </c>
      <c r="D522" t="s">
        <v>259</v>
      </c>
      <c r="E522" t="s">
        <v>154</v>
      </c>
      <c r="F522">
        <v>2.8581463633520801</v>
      </c>
      <c r="G522">
        <v>2.7412840230452402</v>
      </c>
      <c r="H522">
        <v>0.62088538000345606</v>
      </c>
      <c r="I522">
        <v>0.10426902955254</v>
      </c>
      <c r="J522">
        <v>9.7661623682580495E-2</v>
      </c>
      <c r="K522">
        <v>11.9532394196944</v>
      </c>
      <c r="L522">
        <v>9.7995951371633902E-2</v>
      </c>
      <c r="M522">
        <v>8.0410587122409602E-2</v>
      </c>
      <c r="N522">
        <v>1.60112022803627</v>
      </c>
      <c r="O522">
        <v>14.1440881231349</v>
      </c>
      <c r="P522">
        <v>2.2508248867542702</v>
      </c>
      <c r="Q522">
        <v>0.82172336004384605</v>
      </c>
      <c r="R522">
        <v>3.9393223138878199</v>
      </c>
      <c r="S522">
        <v>86.496522012306599</v>
      </c>
      <c r="T522">
        <v>0</v>
      </c>
      <c r="U522">
        <v>0</v>
      </c>
      <c r="V522">
        <v>8.0665067915486492</v>
      </c>
      <c r="W522">
        <v>33.847717923443</v>
      </c>
    </row>
    <row r="523" spans="1:23" x14ac:dyDescent="0.3">
      <c r="A523" t="s">
        <v>274</v>
      </c>
      <c r="B523" t="s">
        <v>4</v>
      </c>
      <c r="C523" t="s">
        <v>0</v>
      </c>
      <c r="D523" t="s">
        <v>259</v>
      </c>
      <c r="E523" t="s">
        <v>156</v>
      </c>
      <c r="F523">
        <v>3.0569664043619298</v>
      </c>
      <c r="G523">
        <v>2.9379075175737799</v>
      </c>
      <c r="H523">
        <v>0.67771492730369698</v>
      </c>
      <c r="I523">
        <v>0.111872568354407</v>
      </c>
      <c r="J523">
        <v>0.104147648640149</v>
      </c>
      <c r="K523">
        <v>13.0510062606931</v>
      </c>
      <c r="L523">
        <v>8.1995058223852404E-2</v>
      </c>
      <c r="M523">
        <v>9.0258165612185803E-2</v>
      </c>
      <c r="N523">
        <v>1.7870916289988501</v>
      </c>
      <c r="O523">
        <v>15.9850296778884</v>
      </c>
      <c r="P523">
        <v>2.4725911570451</v>
      </c>
      <c r="Q523">
        <v>0.90005886682833103</v>
      </c>
      <c r="R523">
        <v>4.3313909107800797</v>
      </c>
      <c r="S523">
        <v>86.496522012306599</v>
      </c>
      <c r="T523">
        <v>0</v>
      </c>
      <c r="U523">
        <v>0</v>
      </c>
      <c r="V523">
        <v>9.1677196655863895</v>
      </c>
      <c r="W523">
        <v>37.496533688788197</v>
      </c>
    </row>
    <row r="524" spans="1:23" x14ac:dyDescent="0.3">
      <c r="A524" t="s">
        <v>274</v>
      </c>
      <c r="B524" t="s">
        <v>4</v>
      </c>
      <c r="C524" t="s">
        <v>0</v>
      </c>
      <c r="D524" t="s">
        <v>259</v>
      </c>
      <c r="E524" t="s">
        <v>157</v>
      </c>
      <c r="F524">
        <v>3.1363262574509201</v>
      </c>
      <c r="G524">
        <v>3.0167441129990502</v>
      </c>
      <c r="H524">
        <v>0.65432475867267703</v>
      </c>
      <c r="I524">
        <v>0.11367237586197899</v>
      </c>
      <c r="J524">
        <v>0.10580152986196199</v>
      </c>
      <c r="K524">
        <v>13.337171936588</v>
      </c>
      <c r="L524">
        <v>7.9565962328398104E-2</v>
      </c>
      <c r="M524">
        <v>9.3346901768766893E-2</v>
      </c>
      <c r="N524">
        <v>1.8360521389871001</v>
      </c>
      <c r="O524">
        <v>16.489647498600501</v>
      </c>
      <c r="P524">
        <v>2.5247083461679201</v>
      </c>
      <c r="Q524">
        <v>0.91850774647429601</v>
      </c>
      <c r="R524">
        <v>4.4236336770894402</v>
      </c>
      <c r="S524">
        <v>86.496522012306599</v>
      </c>
      <c r="T524">
        <v>0</v>
      </c>
      <c r="U524">
        <v>0</v>
      </c>
      <c r="V524">
        <v>8.9415445750731397</v>
      </c>
      <c r="W524">
        <v>38.3882603221696</v>
      </c>
    </row>
    <row r="525" spans="1:23" x14ac:dyDescent="0.3">
      <c r="A525" t="s">
        <v>274</v>
      </c>
      <c r="B525" t="s">
        <v>4</v>
      </c>
      <c r="C525" t="s">
        <v>0</v>
      </c>
      <c r="D525" t="s">
        <v>259</v>
      </c>
      <c r="E525" t="s">
        <v>159</v>
      </c>
      <c r="F525">
        <v>3.1604819293061399</v>
      </c>
      <c r="G525">
        <v>3.0402045496821199</v>
      </c>
      <c r="H525">
        <v>0.73595232038540803</v>
      </c>
      <c r="I525">
        <v>0.11647633654915</v>
      </c>
      <c r="J525">
        <v>0.10409387236374799</v>
      </c>
      <c r="K525">
        <v>13.448996968543</v>
      </c>
      <c r="L525">
        <v>0.104074324479542</v>
      </c>
      <c r="M525">
        <v>8.4464653240726204E-2</v>
      </c>
      <c r="N525">
        <v>1.75573526726053</v>
      </c>
      <c r="O525">
        <v>15.301972013554501</v>
      </c>
      <c r="P525">
        <v>2.54443330709702</v>
      </c>
      <c r="Q525">
        <v>0.926905008804222</v>
      </c>
      <c r="R525">
        <v>4.4557294146924997</v>
      </c>
      <c r="S525">
        <v>86.496522012306599</v>
      </c>
      <c r="T525">
        <v>0</v>
      </c>
      <c r="U525">
        <v>0</v>
      </c>
      <c r="V525">
        <v>9.7617205597947105</v>
      </c>
      <c r="W525">
        <v>37.948054673072903</v>
      </c>
    </row>
    <row r="526" spans="1:23" x14ac:dyDescent="0.3">
      <c r="A526" t="s">
        <v>274</v>
      </c>
      <c r="B526" t="s">
        <v>4</v>
      </c>
      <c r="C526" t="s">
        <v>0</v>
      </c>
      <c r="D526" t="s">
        <v>260</v>
      </c>
      <c r="E526" t="s">
        <v>160</v>
      </c>
      <c r="F526">
        <v>2.5731189680279001</v>
      </c>
      <c r="G526">
        <v>2.4746599946113301</v>
      </c>
      <c r="H526">
        <v>0.615855790482017</v>
      </c>
      <c r="I526">
        <v>9.6220631082399893E-2</v>
      </c>
      <c r="J526">
        <v>8.7274987883871599E-2</v>
      </c>
      <c r="K526">
        <v>9.8779594104803596</v>
      </c>
      <c r="L526">
        <v>9.4638260570616098E-2</v>
      </c>
      <c r="M526">
        <v>6.8619521422466204E-2</v>
      </c>
      <c r="N526">
        <v>1.46000295690941</v>
      </c>
      <c r="O526">
        <v>12.9330495336973</v>
      </c>
      <c r="P526">
        <v>1.71818345077525</v>
      </c>
      <c r="Q526">
        <v>0.68677088884989901</v>
      </c>
      <c r="R526">
        <v>2.9358884156404201</v>
      </c>
      <c r="S526">
        <v>70.516806518984197</v>
      </c>
      <c r="T526">
        <v>0</v>
      </c>
      <c r="U526">
        <v>0</v>
      </c>
      <c r="V526">
        <v>7.8892186996046698</v>
      </c>
      <c r="W526">
        <v>29.9263624531362</v>
      </c>
    </row>
    <row r="527" spans="1:23" x14ac:dyDescent="0.3">
      <c r="A527" t="s">
        <v>274</v>
      </c>
      <c r="B527" t="s">
        <v>4</v>
      </c>
      <c r="C527" t="s">
        <v>0</v>
      </c>
      <c r="D527" t="s">
        <v>260</v>
      </c>
      <c r="E527" t="s">
        <v>164</v>
      </c>
      <c r="F527">
        <v>2.7174674510208798</v>
      </c>
      <c r="G527">
        <v>2.6172243176118002</v>
      </c>
      <c r="H527">
        <v>0.63875934926111</v>
      </c>
      <c r="I527">
        <v>0.102498270368134</v>
      </c>
      <c r="J527">
        <v>9.15816158048329E-2</v>
      </c>
      <c r="K527">
        <v>10.678318655207701</v>
      </c>
      <c r="L527">
        <v>7.6707722292104499E-2</v>
      </c>
      <c r="M527">
        <v>7.7215128486053899E-2</v>
      </c>
      <c r="N527">
        <v>1.6293280056782899</v>
      </c>
      <c r="O527">
        <v>14.7079323896515</v>
      </c>
      <c r="P527">
        <v>1.87092116017114</v>
      </c>
      <c r="Q527">
        <v>0.74554406923813099</v>
      </c>
      <c r="R527">
        <v>3.20039195088397</v>
      </c>
      <c r="S527">
        <v>70.516806518984197</v>
      </c>
      <c r="T527">
        <v>0</v>
      </c>
      <c r="U527">
        <v>0</v>
      </c>
      <c r="V527">
        <v>8.5544700661661093</v>
      </c>
      <c r="W527">
        <v>32.9738570695649</v>
      </c>
    </row>
    <row r="528" spans="1:23" x14ac:dyDescent="0.3">
      <c r="A528" t="s">
        <v>274</v>
      </c>
      <c r="B528" t="s">
        <v>4</v>
      </c>
      <c r="C528" t="s">
        <v>0</v>
      </c>
      <c r="D528" t="s">
        <v>260</v>
      </c>
      <c r="E528" t="s">
        <v>167</v>
      </c>
      <c r="F528">
        <v>2.7572022839772701</v>
      </c>
      <c r="G528">
        <v>2.6571923314578001</v>
      </c>
      <c r="H528">
        <v>0.65050581849719002</v>
      </c>
      <c r="I528">
        <v>0.101614619834382</v>
      </c>
      <c r="J528">
        <v>9.1616848013169799E-2</v>
      </c>
      <c r="K528">
        <v>10.668470882683</v>
      </c>
      <c r="L528">
        <v>8.7882705770855898E-2</v>
      </c>
      <c r="M528">
        <v>7.9561905172765901E-2</v>
      </c>
      <c r="N528">
        <v>1.6466902689593199</v>
      </c>
      <c r="O528">
        <v>15.009996176767199</v>
      </c>
      <c r="P528">
        <v>1.8634814378920601</v>
      </c>
      <c r="Q528">
        <v>0.74314886197373398</v>
      </c>
      <c r="R528">
        <v>3.1870397283839802</v>
      </c>
      <c r="S528">
        <v>70.516806518984197</v>
      </c>
      <c r="T528">
        <v>0</v>
      </c>
      <c r="U528">
        <v>0</v>
      </c>
      <c r="V528">
        <v>8.8485014492077596</v>
      </c>
      <c r="W528">
        <v>33.001075026359104</v>
      </c>
    </row>
    <row r="529" spans="1:23" x14ac:dyDescent="0.3">
      <c r="A529" t="s">
        <v>274</v>
      </c>
      <c r="B529" t="s">
        <v>4</v>
      </c>
      <c r="C529" t="s">
        <v>0</v>
      </c>
      <c r="D529" t="s">
        <v>260</v>
      </c>
      <c r="E529" t="s">
        <v>168</v>
      </c>
      <c r="F529">
        <v>2.7272486295282201</v>
      </c>
      <c r="G529">
        <v>2.6271450374000098</v>
      </c>
      <c r="H529">
        <v>0.73803235284913105</v>
      </c>
      <c r="I529">
        <v>0.102080772160053</v>
      </c>
      <c r="J529">
        <v>9.05493209574669E-2</v>
      </c>
      <c r="K529">
        <v>10.5464703886626</v>
      </c>
      <c r="L529">
        <v>0.102404664728299</v>
      </c>
      <c r="M529">
        <v>7.2221966628244899E-2</v>
      </c>
      <c r="N529">
        <v>1.55652591779052</v>
      </c>
      <c r="O529">
        <v>13.7767161233136</v>
      </c>
      <c r="P529">
        <v>1.8391452906660599</v>
      </c>
      <c r="Q529">
        <v>0.734416747122693</v>
      </c>
      <c r="R529">
        <v>3.1434555149253001</v>
      </c>
      <c r="S529">
        <v>70.516806518984197</v>
      </c>
      <c r="T529">
        <v>0</v>
      </c>
      <c r="U529">
        <v>0</v>
      </c>
      <c r="V529">
        <v>9.7009245596922806</v>
      </c>
      <c r="W529">
        <v>32.026767463470897</v>
      </c>
    </row>
    <row r="530" spans="1:23" x14ac:dyDescent="0.3">
      <c r="A530" t="s">
        <v>274</v>
      </c>
      <c r="B530" t="s">
        <v>4</v>
      </c>
      <c r="C530" t="s">
        <v>0</v>
      </c>
      <c r="D530" t="s">
        <v>261</v>
      </c>
      <c r="E530" t="s">
        <v>185</v>
      </c>
      <c r="F530">
        <v>2.4625373528553101</v>
      </c>
      <c r="G530">
        <v>2.3641011297566701</v>
      </c>
      <c r="H530">
        <v>0.69840193773268</v>
      </c>
      <c r="I530">
        <v>0.10263560722322</v>
      </c>
      <c r="J530">
        <v>9.9644095461059498E-2</v>
      </c>
      <c r="K530">
        <v>9.1906758885064495</v>
      </c>
      <c r="L530">
        <v>9.6905701475374306E-2</v>
      </c>
      <c r="M530">
        <v>7.02414975467609E-2</v>
      </c>
      <c r="N530">
        <v>1.41169229019024</v>
      </c>
      <c r="O530">
        <v>12.514586882865601</v>
      </c>
      <c r="P530">
        <v>1.69701637989467</v>
      </c>
      <c r="Q530">
        <v>0.65296814033092898</v>
      </c>
      <c r="R530">
        <v>2.9299147643164698</v>
      </c>
      <c r="S530">
        <v>68.447752511571494</v>
      </c>
      <c r="T530">
        <v>0</v>
      </c>
      <c r="U530">
        <v>0</v>
      </c>
      <c r="V530">
        <v>8.3582153592454294</v>
      </c>
      <c r="W530">
        <v>29.033731420050799</v>
      </c>
    </row>
    <row r="531" spans="1:23" x14ac:dyDescent="0.3">
      <c r="A531" t="s">
        <v>274</v>
      </c>
      <c r="B531" t="s">
        <v>4</v>
      </c>
      <c r="C531" t="s">
        <v>0</v>
      </c>
      <c r="D531" t="s">
        <v>261</v>
      </c>
      <c r="E531" t="s">
        <v>189</v>
      </c>
      <c r="F531">
        <v>2.68411459518259</v>
      </c>
      <c r="G531">
        <v>2.58314554222388</v>
      </c>
      <c r="H531">
        <v>0.78524913048382305</v>
      </c>
      <c r="I531">
        <v>0.112133793345736</v>
      </c>
      <c r="J531">
        <v>0.100208757518023</v>
      </c>
      <c r="K531">
        <v>10.268120368422201</v>
      </c>
      <c r="L531">
        <v>7.9358601696253805E-2</v>
      </c>
      <c r="M531">
        <v>7.9533023198405703E-2</v>
      </c>
      <c r="N531">
        <v>1.6039280767303401</v>
      </c>
      <c r="O531">
        <v>14.408727674074401</v>
      </c>
      <c r="P531">
        <v>1.9120375583031599</v>
      </c>
      <c r="Q531">
        <v>0.73290871239573196</v>
      </c>
      <c r="R531">
        <v>3.30556831326895</v>
      </c>
      <c r="S531">
        <v>68.447752511571494</v>
      </c>
      <c r="T531">
        <v>0</v>
      </c>
      <c r="U531">
        <v>0</v>
      </c>
      <c r="V531">
        <v>10.254530288919501</v>
      </c>
      <c r="W531">
        <v>32.989214244405503</v>
      </c>
    </row>
    <row r="532" spans="1:23" x14ac:dyDescent="0.3">
      <c r="A532" t="s">
        <v>274</v>
      </c>
      <c r="B532" t="s">
        <v>4</v>
      </c>
      <c r="C532" t="s">
        <v>0</v>
      </c>
      <c r="D532" t="s">
        <v>261</v>
      </c>
      <c r="E532" t="s">
        <v>190</v>
      </c>
      <c r="F532">
        <v>2.7380730057240901</v>
      </c>
      <c r="G532">
        <v>2.6372462345233698</v>
      </c>
      <c r="H532">
        <v>0.71140044484341602</v>
      </c>
      <c r="I532">
        <v>0.11154841771603</v>
      </c>
      <c r="J532">
        <v>0.100667428370913</v>
      </c>
      <c r="K532">
        <v>10.311164990335801</v>
      </c>
      <c r="L532">
        <v>9.0653960908020401E-2</v>
      </c>
      <c r="M532">
        <v>8.3818891450066296E-2</v>
      </c>
      <c r="N532">
        <v>1.6432233182451501</v>
      </c>
      <c r="O532">
        <v>14.996655462493299</v>
      </c>
      <c r="P532">
        <v>1.9131094328084599</v>
      </c>
      <c r="Q532">
        <v>0.73401985505690304</v>
      </c>
      <c r="R532">
        <v>3.3066187350591898</v>
      </c>
      <c r="S532">
        <v>68.447752511571494</v>
      </c>
      <c r="T532">
        <v>0</v>
      </c>
      <c r="U532">
        <v>0</v>
      </c>
      <c r="V532">
        <v>9.4964318152875506</v>
      </c>
      <c r="W532">
        <v>33.287716357944703</v>
      </c>
    </row>
    <row r="533" spans="1:23" x14ac:dyDescent="0.3">
      <c r="A533" t="s">
        <v>274</v>
      </c>
      <c r="B533" t="s">
        <v>4</v>
      </c>
      <c r="C533" t="s">
        <v>0</v>
      </c>
      <c r="D533" t="s">
        <v>261</v>
      </c>
      <c r="E533" t="s">
        <v>195</v>
      </c>
      <c r="F533">
        <v>2.64851690728793</v>
      </c>
      <c r="G533">
        <v>2.5479821801706302</v>
      </c>
      <c r="H533">
        <v>0.79090152187305196</v>
      </c>
      <c r="I533">
        <v>0.110136165600175</v>
      </c>
      <c r="J533">
        <v>0.10360324006009899</v>
      </c>
      <c r="K533">
        <v>9.9566335118895903</v>
      </c>
      <c r="L533">
        <v>0.104993688442551</v>
      </c>
      <c r="M533">
        <v>7.5887523407933796E-2</v>
      </c>
      <c r="N533">
        <v>1.5307524128769401</v>
      </c>
      <c r="O533">
        <v>13.6064859439601</v>
      </c>
      <c r="P533">
        <v>1.84309015662973</v>
      </c>
      <c r="Q533">
        <v>0.70841387633692199</v>
      </c>
      <c r="R533">
        <v>3.1831274029854399</v>
      </c>
      <c r="S533">
        <v>68.447752511571494</v>
      </c>
      <c r="T533">
        <v>0</v>
      </c>
      <c r="U533">
        <v>0</v>
      </c>
      <c r="V533">
        <v>9.8737556123173391</v>
      </c>
      <c r="W533">
        <v>31.571219265107501</v>
      </c>
    </row>
    <row r="534" spans="1:23" x14ac:dyDescent="0.3">
      <c r="A534" t="s">
        <v>274</v>
      </c>
      <c r="B534" t="s">
        <v>4</v>
      </c>
      <c r="C534" t="s">
        <v>0</v>
      </c>
      <c r="D534" t="s">
        <v>262</v>
      </c>
      <c r="E534" t="s">
        <v>196</v>
      </c>
      <c r="F534">
        <v>2.30948912587652</v>
      </c>
      <c r="G534">
        <v>2.2405363983530702</v>
      </c>
      <c r="H534">
        <v>0.65711689101323201</v>
      </c>
      <c r="I534">
        <v>9.9540414495009305E-2</v>
      </c>
      <c r="J534">
        <v>9.8823030591355193E-2</v>
      </c>
      <c r="K534">
        <v>8.0739908332363104</v>
      </c>
      <c r="L534">
        <v>5.2706181876367698E-2</v>
      </c>
      <c r="M534">
        <v>6.4284496671242294E-2</v>
      </c>
      <c r="N534">
        <v>1.39278866725123</v>
      </c>
      <c r="O534">
        <v>12.458575803229801</v>
      </c>
      <c r="P534">
        <v>1.4953428513960001</v>
      </c>
      <c r="Q534">
        <v>0.58751431777048901</v>
      </c>
      <c r="R534">
        <v>2.5661295849729102</v>
      </c>
      <c r="S534">
        <v>39.807472825705403</v>
      </c>
      <c r="T534">
        <v>0</v>
      </c>
      <c r="U534">
        <v>0</v>
      </c>
      <c r="V534">
        <v>7.6913482218324001</v>
      </c>
      <c r="W534">
        <v>28.458157199194101</v>
      </c>
    </row>
    <row r="535" spans="1:23" x14ac:dyDescent="0.3">
      <c r="A535" t="s">
        <v>274</v>
      </c>
      <c r="B535" t="s">
        <v>4</v>
      </c>
      <c r="C535" t="s">
        <v>0</v>
      </c>
      <c r="D535" t="s">
        <v>262</v>
      </c>
      <c r="E535" t="s">
        <v>197</v>
      </c>
      <c r="F535">
        <v>2.55942916922106</v>
      </c>
      <c r="G535">
        <v>2.4882288707301399</v>
      </c>
      <c r="H535">
        <v>0.72748551638630998</v>
      </c>
      <c r="I535">
        <v>0.108305917110123</v>
      </c>
      <c r="J535">
        <v>9.61342011083407E-2</v>
      </c>
      <c r="K535">
        <v>9.0239544339031905</v>
      </c>
      <c r="L535">
        <v>3.9132940219918297E-2</v>
      </c>
      <c r="M535">
        <v>7.2820949994183898E-2</v>
      </c>
      <c r="N535">
        <v>1.5808791868500101</v>
      </c>
      <c r="O535">
        <v>14.3306881327212</v>
      </c>
      <c r="P535">
        <v>1.6852974731918</v>
      </c>
      <c r="Q535">
        <v>0.66044483478887295</v>
      </c>
      <c r="R535">
        <v>2.89551439162243</v>
      </c>
      <c r="S535">
        <v>39.807472825705403</v>
      </c>
      <c r="T535">
        <v>0</v>
      </c>
      <c r="U535">
        <v>0</v>
      </c>
      <c r="V535">
        <v>9.4329510442053799</v>
      </c>
      <c r="W535">
        <v>32.335822683645397</v>
      </c>
    </row>
    <row r="536" spans="1:23" x14ac:dyDescent="0.3">
      <c r="A536" t="s">
        <v>274</v>
      </c>
      <c r="B536" t="s">
        <v>4</v>
      </c>
      <c r="C536" t="s">
        <v>0</v>
      </c>
      <c r="D536" t="s">
        <v>262</v>
      </c>
      <c r="E536" t="s">
        <v>198</v>
      </c>
      <c r="F536">
        <v>2.6143828464842001</v>
      </c>
      <c r="G536">
        <v>2.5434780977442402</v>
      </c>
      <c r="H536">
        <v>0.655864699745483</v>
      </c>
      <c r="I536">
        <v>0.107334489279066</v>
      </c>
      <c r="J536">
        <v>9.4772723403591802E-2</v>
      </c>
      <c r="K536">
        <v>9.0528551860556696</v>
      </c>
      <c r="L536">
        <v>4.7679994302629203E-2</v>
      </c>
      <c r="M536">
        <v>7.6554502045625999E-2</v>
      </c>
      <c r="N536">
        <v>1.6179305890217399</v>
      </c>
      <c r="O536">
        <v>14.9021733420693</v>
      </c>
      <c r="P536">
        <v>1.6855353108972499</v>
      </c>
      <c r="Q536">
        <v>0.66088967630128104</v>
      </c>
      <c r="R536">
        <v>2.8957096398634401</v>
      </c>
      <c r="S536">
        <v>39.807472825705403</v>
      </c>
      <c r="T536">
        <v>0</v>
      </c>
      <c r="U536">
        <v>0</v>
      </c>
      <c r="V536">
        <v>8.7348916742346194</v>
      </c>
      <c r="W536">
        <v>32.629565487676203</v>
      </c>
    </row>
    <row r="537" spans="1:23" x14ac:dyDescent="0.3">
      <c r="A537" t="s">
        <v>274</v>
      </c>
      <c r="B537" t="s">
        <v>4</v>
      </c>
      <c r="C537" t="s">
        <v>0</v>
      </c>
      <c r="D537" t="s">
        <v>262</v>
      </c>
      <c r="E537" t="s">
        <v>200</v>
      </c>
      <c r="F537">
        <v>2.5037011482975799</v>
      </c>
      <c r="G537">
        <v>2.4328161693645498</v>
      </c>
      <c r="H537">
        <v>0.73887368348610805</v>
      </c>
      <c r="I537">
        <v>0.10657949852616901</v>
      </c>
      <c r="J537">
        <v>0.10121210706761199</v>
      </c>
      <c r="K537">
        <v>8.7501567331388195</v>
      </c>
      <c r="L537">
        <v>6.1125812807841698E-2</v>
      </c>
      <c r="M537">
        <v>6.94756528831212E-2</v>
      </c>
      <c r="N537">
        <v>1.5093802330332999</v>
      </c>
      <c r="O537">
        <v>13.540180338394199</v>
      </c>
      <c r="P537">
        <v>1.6241436610323401</v>
      </c>
      <c r="Q537">
        <v>0.63772023012193302</v>
      </c>
      <c r="R537">
        <v>2.7879512567419802</v>
      </c>
      <c r="S537">
        <v>39.807472825705403</v>
      </c>
      <c r="T537">
        <v>0</v>
      </c>
      <c r="U537">
        <v>0</v>
      </c>
      <c r="V537">
        <v>9.0816490685999298</v>
      </c>
      <c r="W537">
        <v>30.9453532541513</v>
      </c>
    </row>
    <row r="538" spans="1:23" x14ac:dyDescent="0.3">
      <c r="A538" t="s">
        <v>274</v>
      </c>
      <c r="B538" t="s">
        <v>4</v>
      </c>
      <c r="C538" t="s">
        <v>0</v>
      </c>
      <c r="D538" t="s">
        <v>263</v>
      </c>
      <c r="E538" t="s">
        <v>202</v>
      </c>
      <c r="F538">
        <v>2.3568640946960602</v>
      </c>
      <c r="G538">
        <v>2.3125553320121899</v>
      </c>
      <c r="H538">
        <v>0.77536575162982602</v>
      </c>
      <c r="I538">
        <v>0.108033467798066</v>
      </c>
      <c r="J538">
        <v>9.6603775414575793E-2</v>
      </c>
      <c r="K538">
        <v>8.0841382050103903</v>
      </c>
      <c r="L538">
        <v>3.8558453791605503E-2</v>
      </c>
      <c r="M538">
        <v>6.9732822849990203E-2</v>
      </c>
      <c r="N538">
        <v>1.4097094485172299</v>
      </c>
      <c r="O538">
        <v>12.7766675169213</v>
      </c>
      <c r="P538">
        <v>1.62363376945278</v>
      </c>
      <c r="Q538">
        <v>0.58785740605306003</v>
      </c>
      <c r="R538">
        <v>2.8478060324808001</v>
      </c>
      <c r="S538">
        <v>12.9749880057729</v>
      </c>
      <c r="T538">
        <v>0</v>
      </c>
      <c r="U538">
        <v>0</v>
      </c>
      <c r="V538">
        <v>9.9015221864809</v>
      </c>
      <c r="W538">
        <v>30.280583145626998</v>
      </c>
    </row>
    <row r="539" spans="1:23" x14ac:dyDescent="0.3">
      <c r="A539" t="s">
        <v>274</v>
      </c>
      <c r="B539" t="s">
        <v>4</v>
      </c>
      <c r="C539" t="s">
        <v>0</v>
      </c>
      <c r="D539" t="s">
        <v>263</v>
      </c>
      <c r="E539" t="s">
        <v>204</v>
      </c>
      <c r="F539">
        <v>2.3440904616601399</v>
      </c>
      <c r="G539">
        <v>2.3006068374141799</v>
      </c>
      <c r="H539">
        <v>0.73580299490135603</v>
      </c>
      <c r="I539">
        <v>0.105684635943868</v>
      </c>
      <c r="J539">
        <v>8.9364561252059896E-2</v>
      </c>
      <c r="K539">
        <v>8.0163695843061795</v>
      </c>
      <c r="L539">
        <v>2.9043600448531399E-2</v>
      </c>
      <c r="M539">
        <v>7.14814938732726E-2</v>
      </c>
      <c r="N539">
        <v>1.43127395769162</v>
      </c>
      <c r="O539">
        <v>13.1657450201554</v>
      </c>
      <c r="P539">
        <v>1.6171449594398499</v>
      </c>
      <c r="Q539">
        <v>0.58490880575408699</v>
      </c>
      <c r="R539">
        <v>2.8378158822892998</v>
      </c>
      <c r="S539">
        <v>12.9749880057729</v>
      </c>
      <c r="T539">
        <v>0</v>
      </c>
      <c r="U539">
        <v>0</v>
      </c>
      <c r="V539">
        <v>9.8065134582238702</v>
      </c>
      <c r="W539">
        <v>30.450936272612498</v>
      </c>
    </row>
    <row r="540" spans="1:23" x14ac:dyDescent="0.3">
      <c r="A540" t="s">
        <v>274</v>
      </c>
      <c r="B540" t="s">
        <v>4</v>
      </c>
      <c r="C540" t="s">
        <v>0</v>
      </c>
      <c r="D540" t="s">
        <v>263</v>
      </c>
      <c r="E540" t="s">
        <v>205</v>
      </c>
      <c r="F540">
        <v>2.52105517274655</v>
      </c>
      <c r="G540">
        <v>2.4760640374817999</v>
      </c>
      <c r="H540">
        <v>0.71780259815489</v>
      </c>
      <c r="I540">
        <v>0.110821371858871</v>
      </c>
      <c r="J540">
        <v>9.4588704156437498E-2</v>
      </c>
      <c r="K540">
        <v>8.4794570492333303</v>
      </c>
      <c r="L540">
        <v>3.4763361284888702E-2</v>
      </c>
      <c r="M540">
        <v>8.0090196788634396E-2</v>
      </c>
      <c r="N540">
        <v>1.5609596275253801</v>
      </c>
      <c r="O540">
        <v>14.630211427952499</v>
      </c>
      <c r="P540">
        <v>1.7059002378292001</v>
      </c>
      <c r="Q540">
        <v>0.61735995715556602</v>
      </c>
      <c r="R540">
        <v>2.99332243685883</v>
      </c>
      <c r="S540">
        <v>12.9749880057729</v>
      </c>
      <c r="T540">
        <v>0</v>
      </c>
      <c r="U540">
        <v>0</v>
      </c>
      <c r="V540">
        <v>9.7278687104598909</v>
      </c>
      <c r="W540">
        <v>32.524574969055102</v>
      </c>
    </row>
    <row r="541" spans="1:23" x14ac:dyDescent="0.3">
      <c r="A541" t="s">
        <v>274</v>
      </c>
      <c r="B541" t="s">
        <v>4</v>
      </c>
      <c r="C541" t="s">
        <v>0</v>
      </c>
      <c r="D541" t="s">
        <v>263</v>
      </c>
      <c r="E541" t="s">
        <v>207</v>
      </c>
      <c r="F541">
        <v>2.5166888827085399</v>
      </c>
      <c r="G541">
        <v>2.4704180688211199</v>
      </c>
      <c r="H541">
        <v>0.61304674538354598</v>
      </c>
      <c r="I541">
        <v>0.115403394814081</v>
      </c>
      <c r="J541">
        <v>9.6925937711108107E-2</v>
      </c>
      <c r="K541">
        <v>8.6792551259473392</v>
      </c>
      <c r="L541">
        <v>4.3981473751773498E-2</v>
      </c>
      <c r="M541">
        <v>7.0803552456296201E-2</v>
      </c>
      <c r="N541">
        <v>1.47252570324706</v>
      </c>
      <c r="O541">
        <v>13.1420417205779</v>
      </c>
      <c r="P541">
        <v>1.74977496014709</v>
      </c>
      <c r="Q541">
        <v>0.63279243396780205</v>
      </c>
      <c r="R541">
        <v>3.07012648117137</v>
      </c>
      <c r="S541">
        <v>12.9749880057729</v>
      </c>
      <c r="T541">
        <v>0</v>
      </c>
      <c r="U541">
        <v>0</v>
      </c>
      <c r="V541">
        <v>7.8135265319103997</v>
      </c>
      <c r="W541">
        <v>32.330960057884099</v>
      </c>
    </row>
    <row r="542" spans="1:23" x14ac:dyDescent="0.3">
      <c r="A542" t="s">
        <v>274</v>
      </c>
      <c r="B542" t="s">
        <v>4</v>
      </c>
      <c r="C542" t="s">
        <v>0</v>
      </c>
      <c r="D542" t="s">
        <v>264</v>
      </c>
      <c r="E542" t="s">
        <v>208</v>
      </c>
      <c r="F542">
        <v>2.1961824546085902</v>
      </c>
      <c r="G542">
        <v>2.1559220580735898</v>
      </c>
      <c r="H542">
        <v>0.760818068317203</v>
      </c>
      <c r="I542">
        <v>0.10348642036524899</v>
      </c>
      <c r="J542">
        <v>0.10889992724452099</v>
      </c>
      <c r="K542">
        <v>6.9147630080259104</v>
      </c>
      <c r="L542">
        <v>5.9782717426901701E-2</v>
      </c>
      <c r="M542">
        <v>6.4661384343881301E-2</v>
      </c>
      <c r="N542">
        <v>1.28415831645401</v>
      </c>
      <c r="O542">
        <v>11.5523257251303</v>
      </c>
      <c r="P542">
        <v>1.36106406048934</v>
      </c>
      <c r="Q542">
        <v>0.49474512893038702</v>
      </c>
      <c r="R542">
        <v>2.38252578859298</v>
      </c>
      <c r="S542">
        <v>9.7872971753677191</v>
      </c>
      <c r="T542">
        <v>0</v>
      </c>
      <c r="U542">
        <v>0</v>
      </c>
      <c r="V542">
        <v>8.6555994453661302</v>
      </c>
      <c r="W542">
        <v>28.276590232971401</v>
      </c>
    </row>
    <row r="543" spans="1:23" x14ac:dyDescent="0.3">
      <c r="A543" t="s">
        <v>274</v>
      </c>
      <c r="B543" t="s">
        <v>4</v>
      </c>
      <c r="C543" t="s">
        <v>0</v>
      </c>
      <c r="D543" t="s">
        <v>264</v>
      </c>
      <c r="E543" t="s">
        <v>209</v>
      </c>
      <c r="F543">
        <v>2.50223621624755</v>
      </c>
      <c r="G543">
        <v>2.4594821571697798</v>
      </c>
      <c r="H543">
        <v>0.69533593594251797</v>
      </c>
      <c r="I543">
        <v>0.113801570462119</v>
      </c>
      <c r="J543">
        <v>0.10033377606943999</v>
      </c>
      <c r="K543">
        <v>7.8697740902514504</v>
      </c>
      <c r="L543">
        <v>4.4181723470473201E-2</v>
      </c>
      <c r="M543">
        <v>7.5289904003013997E-2</v>
      </c>
      <c r="N543">
        <v>1.4879491183871201</v>
      </c>
      <c r="O543">
        <v>13.6179795022794</v>
      </c>
      <c r="P543">
        <v>1.55997751094584</v>
      </c>
      <c r="Q543">
        <v>0.56516632875602402</v>
      </c>
      <c r="R543">
        <v>2.7347925602484602</v>
      </c>
      <c r="S543">
        <v>9.7872971753677191</v>
      </c>
      <c r="T543">
        <v>0</v>
      </c>
      <c r="U543">
        <v>0</v>
      </c>
      <c r="V543">
        <v>8.7999647963368499</v>
      </c>
      <c r="W543">
        <v>32.790512568251202</v>
      </c>
    </row>
    <row r="544" spans="1:23" x14ac:dyDescent="0.3">
      <c r="A544" t="s">
        <v>274</v>
      </c>
      <c r="B544" t="s">
        <v>4</v>
      </c>
      <c r="C544" t="s">
        <v>0</v>
      </c>
      <c r="D544" t="s">
        <v>264</v>
      </c>
      <c r="E544" t="s">
        <v>212</v>
      </c>
      <c r="F544">
        <v>2.5064614818638802</v>
      </c>
      <c r="G544">
        <v>2.46488144789397</v>
      </c>
      <c r="H544">
        <v>0.77019135293859697</v>
      </c>
      <c r="I544">
        <v>0.109719742716285</v>
      </c>
      <c r="J544">
        <v>9.7035891954221201E-2</v>
      </c>
      <c r="K544">
        <v>7.7034991419445999</v>
      </c>
      <c r="L544">
        <v>5.4023242010313097E-2</v>
      </c>
      <c r="M544">
        <v>8.0470803863658402E-2</v>
      </c>
      <c r="N544">
        <v>1.5210812724393601</v>
      </c>
      <c r="O544">
        <v>14.328792391169401</v>
      </c>
      <c r="P544">
        <v>1.51857732294265</v>
      </c>
      <c r="Q544">
        <v>0.55096854108427495</v>
      </c>
      <c r="R544">
        <v>2.6614588060047799</v>
      </c>
      <c r="S544">
        <v>9.7872971753677191</v>
      </c>
      <c r="T544">
        <v>0</v>
      </c>
      <c r="U544">
        <v>0</v>
      </c>
      <c r="V544">
        <v>10.2352018273043</v>
      </c>
      <c r="W544">
        <v>32.538250556189297</v>
      </c>
    </row>
    <row r="545" spans="1:23" x14ac:dyDescent="0.3">
      <c r="A545" t="s">
        <v>274</v>
      </c>
      <c r="B545" t="s">
        <v>4</v>
      </c>
      <c r="C545" t="s">
        <v>0</v>
      </c>
      <c r="D545" t="s">
        <v>264</v>
      </c>
      <c r="E545" t="s">
        <v>214</v>
      </c>
      <c r="F545">
        <v>2.3796800002534502</v>
      </c>
      <c r="G545">
        <v>2.3377265268020802</v>
      </c>
      <c r="H545">
        <v>0.84622222701721095</v>
      </c>
      <c r="I545">
        <v>0.109809624414534</v>
      </c>
      <c r="J545">
        <v>0.10952235021985</v>
      </c>
      <c r="K545">
        <v>7.4487019369942402</v>
      </c>
      <c r="L545">
        <v>6.9538230065300494E-2</v>
      </c>
      <c r="M545">
        <v>7.1068020400370593E-2</v>
      </c>
      <c r="N545">
        <v>1.3983257693362601</v>
      </c>
      <c r="O545">
        <v>12.7093592564504</v>
      </c>
      <c r="P545">
        <v>1.4673886638551601</v>
      </c>
      <c r="Q545">
        <v>0.53317902721129495</v>
      </c>
      <c r="R545">
        <v>2.56927625349556</v>
      </c>
      <c r="S545">
        <v>9.7872971753677191</v>
      </c>
      <c r="T545">
        <v>0</v>
      </c>
      <c r="U545">
        <v>0</v>
      </c>
      <c r="V545">
        <v>10.198218187270999</v>
      </c>
      <c r="W545">
        <v>30.671583078100099</v>
      </c>
    </row>
    <row r="546" spans="1:23" x14ac:dyDescent="0.3">
      <c r="A546" t="s">
        <v>274</v>
      </c>
      <c r="B546" t="s">
        <v>4</v>
      </c>
      <c r="C546" t="s">
        <v>0</v>
      </c>
      <c r="D546" t="s">
        <v>265</v>
      </c>
      <c r="E546" t="s">
        <v>215</v>
      </c>
      <c r="F546">
        <v>2.07802377777019</v>
      </c>
      <c r="G546">
        <v>2.0398406845481598</v>
      </c>
      <c r="H546">
        <v>0.82018830790287101</v>
      </c>
      <c r="I546">
        <v>9.7333701385860005E-2</v>
      </c>
      <c r="J546">
        <v>0.106356822532701</v>
      </c>
      <c r="K546">
        <v>6.4896052230027301</v>
      </c>
      <c r="L546">
        <v>5.9542278025137001E-2</v>
      </c>
      <c r="M546">
        <v>6.3252166788631603E-2</v>
      </c>
      <c r="N546">
        <v>1.2307159192301</v>
      </c>
      <c r="O546">
        <v>11.2031789905156</v>
      </c>
      <c r="P546">
        <v>1.27347575833724</v>
      </c>
      <c r="Q546">
        <v>0.46348998852769502</v>
      </c>
      <c r="R546">
        <v>2.2283246401265999</v>
      </c>
      <c r="S546">
        <v>9.7872971753677191</v>
      </c>
      <c r="T546">
        <v>0</v>
      </c>
      <c r="U546">
        <v>0</v>
      </c>
      <c r="V546">
        <v>9.4793764772759506</v>
      </c>
      <c r="W546">
        <v>26.661676478744301</v>
      </c>
    </row>
    <row r="547" spans="1:23" x14ac:dyDescent="0.3">
      <c r="A547" t="s">
        <v>274</v>
      </c>
      <c r="B547" t="s">
        <v>4</v>
      </c>
      <c r="C547" t="s">
        <v>0</v>
      </c>
      <c r="D547" t="s">
        <v>265</v>
      </c>
      <c r="E547" t="s">
        <v>216</v>
      </c>
      <c r="F547">
        <v>2.08611996611929</v>
      </c>
      <c r="G547">
        <v>2.04958591232446</v>
      </c>
      <c r="H547">
        <v>0.86452654741134805</v>
      </c>
      <c r="I547">
        <v>9.2818443294337097E-2</v>
      </c>
      <c r="J547">
        <v>9.0196249927607705E-2</v>
      </c>
      <c r="K547">
        <v>6.41380957760071</v>
      </c>
      <c r="L547">
        <v>4.3333737414810197E-2</v>
      </c>
      <c r="M547">
        <v>6.8570922318691094E-2</v>
      </c>
      <c r="N547">
        <v>1.2828284569314401</v>
      </c>
      <c r="O547">
        <v>12.1210458176456</v>
      </c>
      <c r="P547">
        <v>1.2619368788112999</v>
      </c>
      <c r="Q547">
        <v>0.45861123732266401</v>
      </c>
      <c r="R547">
        <v>2.2103264204698299</v>
      </c>
      <c r="S547">
        <v>9.7872971753677191</v>
      </c>
      <c r="T547">
        <v>0</v>
      </c>
      <c r="U547">
        <v>0</v>
      </c>
      <c r="V547">
        <v>11.1473248983921</v>
      </c>
      <c r="W547">
        <v>27.111287013728401</v>
      </c>
    </row>
    <row r="548" spans="1:23" x14ac:dyDescent="0.3">
      <c r="A548" t="s">
        <v>274</v>
      </c>
      <c r="B548" t="s">
        <v>4</v>
      </c>
      <c r="C548" t="s">
        <v>0</v>
      </c>
      <c r="D548" t="s">
        <v>265</v>
      </c>
      <c r="E548" t="s">
        <v>217</v>
      </c>
      <c r="F548">
        <v>2.1323297434637598</v>
      </c>
      <c r="G548">
        <v>2.0961940302878399</v>
      </c>
      <c r="H548">
        <v>0.85071143747985301</v>
      </c>
      <c r="I548">
        <v>9.1745432386378306E-2</v>
      </c>
      <c r="J548">
        <v>8.6125081059615999E-2</v>
      </c>
      <c r="K548">
        <v>6.4477685399206299</v>
      </c>
      <c r="L548">
        <v>5.3245765502771297E-2</v>
      </c>
      <c r="M548">
        <v>7.1739390878542503E-2</v>
      </c>
      <c r="N548">
        <v>1.31323059922494</v>
      </c>
      <c r="O548">
        <v>12.5928167701395</v>
      </c>
      <c r="P548">
        <v>1.2642237363309301</v>
      </c>
      <c r="Q548">
        <v>0.45970799122830802</v>
      </c>
      <c r="R548">
        <v>2.2142562491656599</v>
      </c>
      <c r="S548">
        <v>9.7872971753677191</v>
      </c>
      <c r="T548">
        <v>0</v>
      </c>
      <c r="U548">
        <v>0</v>
      </c>
      <c r="V548">
        <v>11.351914255948399</v>
      </c>
      <c r="W548">
        <v>27.431594376053202</v>
      </c>
    </row>
    <row r="549" spans="1:23" x14ac:dyDescent="0.3">
      <c r="A549" t="s">
        <v>274</v>
      </c>
      <c r="B549" t="s">
        <v>4</v>
      </c>
      <c r="C549" t="s">
        <v>0</v>
      </c>
      <c r="D549" t="s">
        <v>265</v>
      </c>
      <c r="E549" t="s">
        <v>226</v>
      </c>
      <c r="F549">
        <v>2.1496976393746201</v>
      </c>
      <c r="G549">
        <v>2.1113516769155001</v>
      </c>
      <c r="H549">
        <v>0.85444256812466701</v>
      </c>
      <c r="I549">
        <v>9.8195605212512693E-2</v>
      </c>
      <c r="J549">
        <v>0.10401627692651701</v>
      </c>
      <c r="K549">
        <v>6.6431599328012902</v>
      </c>
      <c r="L549">
        <v>6.9072384371678203E-2</v>
      </c>
      <c r="M549">
        <v>6.7498063530867403E-2</v>
      </c>
      <c r="N549">
        <v>1.2859695907259601</v>
      </c>
      <c r="O549">
        <v>11.900664286164799</v>
      </c>
      <c r="P549">
        <v>1.30238903419578</v>
      </c>
      <c r="Q549">
        <v>0.474206044104581</v>
      </c>
      <c r="R549">
        <v>2.2789033946281498</v>
      </c>
      <c r="S549">
        <v>9.7872971753677191</v>
      </c>
      <c r="T549">
        <v>0</v>
      </c>
      <c r="U549">
        <v>0</v>
      </c>
      <c r="V549">
        <v>10.3118027289566</v>
      </c>
      <c r="W549">
        <v>27.537065118354501</v>
      </c>
    </row>
    <row r="550" spans="1:23" x14ac:dyDescent="0.3">
      <c r="A550" t="s">
        <v>274</v>
      </c>
      <c r="B550" t="s">
        <v>4</v>
      </c>
      <c r="C550" t="s">
        <v>0</v>
      </c>
      <c r="D550" t="s">
        <v>266</v>
      </c>
      <c r="E550" t="s">
        <v>227</v>
      </c>
      <c r="F550">
        <v>2.5104667834463901</v>
      </c>
      <c r="G550">
        <v>2.4630309129175298</v>
      </c>
      <c r="H550">
        <v>1.39926500271187</v>
      </c>
      <c r="I550">
        <v>0.12499976378681001</v>
      </c>
      <c r="J550">
        <v>0.14899519512239401</v>
      </c>
      <c r="K550">
        <v>7.2053559522415602</v>
      </c>
      <c r="L550">
        <v>0.34486947244820099</v>
      </c>
      <c r="M550">
        <v>7.6295074062953896E-2</v>
      </c>
      <c r="N550">
        <v>1.3511313292435401</v>
      </c>
      <c r="O550">
        <v>11.4918963062524</v>
      </c>
      <c r="P550">
        <v>1.3357204626641701</v>
      </c>
      <c r="Q550">
        <v>0.53000451766083401</v>
      </c>
      <c r="R550">
        <v>2.2723374099361702</v>
      </c>
      <c r="S550">
        <v>10.5437243687934</v>
      </c>
      <c r="T550">
        <v>0</v>
      </c>
      <c r="U550">
        <v>0</v>
      </c>
      <c r="V550">
        <v>10.339629384517</v>
      </c>
      <c r="W550">
        <v>26.326639558708202</v>
      </c>
    </row>
    <row r="551" spans="1:23" x14ac:dyDescent="0.3">
      <c r="A551" t="s">
        <v>275</v>
      </c>
      <c r="B551" t="s">
        <v>5</v>
      </c>
      <c r="C551" t="s">
        <v>0</v>
      </c>
      <c r="D551" t="s">
        <v>251</v>
      </c>
      <c r="E551" t="s">
        <v>51</v>
      </c>
      <c r="F551">
        <v>13.6616619311259</v>
      </c>
      <c r="G551">
        <v>11.553734847019401</v>
      </c>
      <c r="H551">
        <v>4.3336924733566901E-2</v>
      </c>
      <c r="I551">
        <v>0.157212032827413</v>
      </c>
      <c r="J551">
        <v>0.290877483929665</v>
      </c>
      <c r="K551">
        <v>28.994140004361299</v>
      </c>
      <c r="L551">
        <v>1.5816845853200101</v>
      </c>
      <c r="M551">
        <v>0.35649093961108302</v>
      </c>
      <c r="N551">
        <v>4.3469993275190797</v>
      </c>
      <c r="O551">
        <v>29.539489306287201</v>
      </c>
      <c r="P551">
        <v>3.2316165597700399</v>
      </c>
      <c r="Q551">
        <v>1.59183791885556</v>
      </c>
      <c r="R551">
        <v>5.1522301328695299</v>
      </c>
      <c r="S551">
        <v>183.99632585728801</v>
      </c>
      <c r="T551">
        <v>0</v>
      </c>
      <c r="U551">
        <v>1874.125</v>
      </c>
      <c r="V551">
        <v>0.58578127730589802</v>
      </c>
      <c r="W551">
        <v>57.038285876742997</v>
      </c>
    </row>
    <row r="552" spans="1:23" x14ac:dyDescent="0.3">
      <c r="A552" t="s">
        <v>275</v>
      </c>
      <c r="B552" t="s">
        <v>5</v>
      </c>
      <c r="C552" t="s">
        <v>0</v>
      </c>
      <c r="D552" t="s">
        <v>251</v>
      </c>
      <c r="E552" t="s">
        <v>52</v>
      </c>
      <c r="F552">
        <v>10.6252729590257</v>
      </c>
      <c r="G552">
        <v>8.5220717848635008</v>
      </c>
      <c r="H552">
        <v>0.14361247237084199</v>
      </c>
      <c r="I552">
        <v>0.14245468180208001</v>
      </c>
      <c r="J552">
        <v>0.26176277240464801</v>
      </c>
      <c r="K552">
        <v>27.495654925615401</v>
      </c>
      <c r="L552">
        <v>0.52645712759294905</v>
      </c>
      <c r="M552">
        <v>0.34788860472002697</v>
      </c>
      <c r="N552">
        <v>4.78456767309829</v>
      </c>
      <c r="O552">
        <v>32.6213622162226</v>
      </c>
      <c r="P552">
        <v>3.4571415456604302</v>
      </c>
      <c r="Q552">
        <v>1.65057006468232</v>
      </c>
      <c r="R552">
        <v>5.5801715576905604</v>
      </c>
      <c r="S552">
        <v>183.99632585728801</v>
      </c>
      <c r="T552">
        <v>0</v>
      </c>
      <c r="U552">
        <v>1874.125</v>
      </c>
      <c r="V552">
        <v>1.91283808114293</v>
      </c>
      <c r="W552">
        <v>63.503482271229203</v>
      </c>
    </row>
    <row r="553" spans="1:23" x14ac:dyDescent="0.3">
      <c r="A553" t="s">
        <v>275</v>
      </c>
      <c r="B553" t="s">
        <v>5</v>
      </c>
      <c r="C553" t="s">
        <v>0</v>
      </c>
      <c r="D553" t="s">
        <v>251</v>
      </c>
      <c r="E553" t="s">
        <v>53</v>
      </c>
      <c r="F553">
        <v>11.0933704823754</v>
      </c>
      <c r="G553">
        <v>8.9903535829948904</v>
      </c>
      <c r="H553">
        <v>0.14789064367695301</v>
      </c>
      <c r="I553">
        <v>0.14039130970713301</v>
      </c>
      <c r="J553">
        <v>0.27470987324574397</v>
      </c>
      <c r="K553">
        <v>27.096660417145699</v>
      </c>
      <c r="L553">
        <v>0.58595589568681905</v>
      </c>
      <c r="M553">
        <v>0.36604627088758901</v>
      </c>
      <c r="N553">
        <v>4.7918614883419499</v>
      </c>
      <c r="O553">
        <v>33.138054505371201</v>
      </c>
      <c r="P553">
        <v>3.3271349980220699</v>
      </c>
      <c r="Q553">
        <v>1.5932593743386401</v>
      </c>
      <c r="R553">
        <v>5.3641878993216396</v>
      </c>
      <c r="S553">
        <v>183.99632585728801</v>
      </c>
      <c r="T553">
        <v>0</v>
      </c>
      <c r="U553">
        <v>1874.125</v>
      </c>
      <c r="V553">
        <v>1.97032807457249</v>
      </c>
      <c r="W553">
        <v>61.821380182431596</v>
      </c>
    </row>
    <row r="554" spans="1:23" x14ac:dyDescent="0.3">
      <c r="A554" t="s">
        <v>275</v>
      </c>
      <c r="B554" t="s">
        <v>5</v>
      </c>
      <c r="C554" t="s">
        <v>0</v>
      </c>
      <c r="D554" t="s">
        <v>251</v>
      </c>
      <c r="E554" t="s">
        <v>54</v>
      </c>
      <c r="F554">
        <v>13.211112726862901</v>
      </c>
      <c r="G554">
        <v>11.102081099582399</v>
      </c>
      <c r="H554">
        <v>0.15376310283915401</v>
      </c>
      <c r="I554">
        <v>0.16084960760424299</v>
      </c>
      <c r="J554">
        <v>0.29589840743276402</v>
      </c>
      <c r="K554">
        <v>30.028224923282501</v>
      </c>
      <c r="L554">
        <v>1.69583599628538</v>
      </c>
      <c r="M554">
        <v>0.35720419797568698</v>
      </c>
      <c r="N554">
        <v>4.5874637165013104</v>
      </c>
      <c r="O554">
        <v>30.8573167843264</v>
      </c>
      <c r="P554">
        <v>3.5149190111081099</v>
      </c>
      <c r="Q554">
        <v>1.72900241484594</v>
      </c>
      <c r="R554">
        <v>5.6001018450178703</v>
      </c>
      <c r="S554">
        <v>183.99632585728801</v>
      </c>
      <c r="T554">
        <v>0</v>
      </c>
      <c r="U554">
        <v>1874.125</v>
      </c>
      <c r="V554">
        <v>2.0499321860223798</v>
      </c>
      <c r="W554">
        <v>61.432129898830603</v>
      </c>
    </row>
    <row r="555" spans="1:23" x14ac:dyDescent="0.3">
      <c r="A555" t="s">
        <v>275</v>
      </c>
      <c r="B555" t="s">
        <v>5</v>
      </c>
      <c r="C555" t="s">
        <v>0</v>
      </c>
      <c r="D555" t="s">
        <v>252</v>
      </c>
      <c r="E555" t="s">
        <v>55</v>
      </c>
      <c r="F555">
        <v>16.237117452170001</v>
      </c>
      <c r="G555">
        <v>10.6032464981716</v>
      </c>
      <c r="H555">
        <v>0.136323209888042</v>
      </c>
      <c r="I555">
        <v>0.153439921042513</v>
      </c>
      <c r="J555">
        <v>0.27718833953240402</v>
      </c>
      <c r="K555">
        <v>27.429644735049902</v>
      </c>
      <c r="L555">
        <v>1.7717176703186499</v>
      </c>
      <c r="M555">
        <v>0.32156344396657299</v>
      </c>
      <c r="N555">
        <v>3.9412811350355899</v>
      </c>
      <c r="O555">
        <v>27.3413847804844</v>
      </c>
      <c r="P555">
        <v>3.2541541682839101</v>
      </c>
      <c r="Q555">
        <v>1.55925749436073</v>
      </c>
      <c r="R555">
        <v>5.2310889588604903</v>
      </c>
      <c r="S555">
        <v>186.32310141519599</v>
      </c>
      <c r="T555">
        <v>0</v>
      </c>
      <c r="U555">
        <v>5399.125</v>
      </c>
      <c r="V555">
        <v>1.8039222944064</v>
      </c>
      <c r="W555">
        <v>56.218608923615299</v>
      </c>
    </row>
    <row r="556" spans="1:23" x14ac:dyDescent="0.3">
      <c r="A556" t="s">
        <v>275</v>
      </c>
      <c r="B556" t="s">
        <v>5</v>
      </c>
      <c r="C556" t="s">
        <v>0</v>
      </c>
      <c r="D556" t="s">
        <v>252</v>
      </c>
      <c r="E556" t="s">
        <v>56</v>
      </c>
      <c r="F556">
        <v>13.6172928146412</v>
      </c>
      <c r="G556">
        <v>7.9874512329753697</v>
      </c>
      <c r="H556">
        <v>0.16472040735284299</v>
      </c>
      <c r="I556">
        <v>0.14095827811349601</v>
      </c>
      <c r="J556">
        <v>0.25141201966334698</v>
      </c>
      <c r="K556">
        <v>25.8946461171364</v>
      </c>
      <c r="L556">
        <v>0.73080031433562498</v>
      </c>
      <c r="M556">
        <v>0.321985803651825</v>
      </c>
      <c r="N556">
        <v>4.3531094084897699</v>
      </c>
      <c r="O556">
        <v>30.611581082760399</v>
      </c>
      <c r="P556">
        <v>3.3840759745628799</v>
      </c>
      <c r="Q556">
        <v>1.5694681032333899</v>
      </c>
      <c r="R556">
        <v>5.5131155983273903</v>
      </c>
      <c r="S556">
        <v>186.32310141519599</v>
      </c>
      <c r="T556">
        <v>0</v>
      </c>
      <c r="U556">
        <v>5399.125</v>
      </c>
      <c r="V556">
        <v>2.1798001557141098</v>
      </c>
      <c r="W556">
        <v>61.600967342631598</v>
      </c>
    </row>
    <row r="557" spans="1:23" x14ac:dyDescent="0.3">
      <c r="A557" t="s">
        <v>275</v>
      </c>
      <c r="B557" t="s">
        <v>5</v>
      </c>
      <c r="C557" t="s">
        <v>0</v>
      </c>
      <c r="D557" t="s">
        <v>252</v>
      </c>
      <c r="E557" t="s">
        <v>57</v>
      </c>
      <c r="F557">
        <v>13.609121476517901</v>
      </c>
      <c r="G557">
        <v>7.9785471969600001</v>
      </c>
      <c r="H557">
        <v>0.15328421531818101</v>
      </c>
      <c r="I557">
        <v>0.143593525496436</v>
      </c>
      <c r="J557">
        <v>0.252639067362665</v>
      </c>
      <c r="K557">
        <v>26.044334578446701</v>
      </c>
      <c r="L557">
        <v>0.661114412728108</v>
      </c>
      <c r="M557">
        <v>0.33133647801588301</v>
      </c>
      <c r="N557">
        <v>4.4383039146041297</v>
      </c>
      <c r="O557">
        <v>31.3949417911791</v>
      </c>
      <c r="P557">
        <v>3.3627726336314798</v>
      </c>
      <c r="Q557">
        <v>1.55702999862971</v>
      </c>
      <c r="R557">
        <v>5.4859664993079997</v>
      </c>
      <c r="S557">
        <v>186.32310141519599</v>
      </c>
      <c r="T557">
        <v>0</v>
      </c>
      <c r="U557">
        <v>5399.125</v>
      </c>
      <c r="V557">
        <v>2.02859800439317</v>
      </c>
      <c r="W557">
        <v>61.916855612809002</v>
      </c>
    </row>
    <row r="558" spans="1:23" x14ac:dyDescent="0.3">
      <c r="A558" t="s">
        <v>275</v>
      </c>
      <c r="B558" t="s">
        <v>5</v>
      </c>
      <c r="C558" t="s">
        <v>0</v>
      </c>
      <c r="D558" t="s">
        <v>252</v>
      </c>
      <c r="E558" t="s">
        <v>58</v>
      </c>
      <c r="F558">
        <v>16.9491390868533</v>
      </c>
      <c r="G558">
        <v>11.3118671259911</v>
      </c>
      <c r="H558">
        <v>0.15146283265551799</v>
      </c>
      <c r="I558">
        <v>0.16548055074743401</v>
      </c>
      <c r="J558">
        <v>0.28469691067685998</v>
      </c>
      <c r="K558">
        <v>29.767308088909999</v>
      </c>
      <c r="L558">
        <v>1.4740471164112801</v>
      </c>
      <c r="M558">
        <v>0.33773423055155299</v>
      </c>
      <c r="N558">
        <v>4.1950965428242197</v>
      </c>
      <c r="O558">
        <v>28.9333574707304</v>
      </c>
      <c r="P558">
        <v>3.5096400676533102</v>
      </c>
      <c r="Q558">
        <v>1.66085786695592</v>
      </c>
      <c r="R558">
        <v>5.6772441097152404</v>
      </c>
      <c r="S558">
        <v>186.32310141519599</v>
      </c>
      <c r="T558">
        <v>0</v>
      </c>
      <c r="U558">
        <v>5399.125</v>
      </c>
      <c r="V558">
        <v>2.0043530705165602</v>
      </c>
      <c r="W558">
        <v>61.089120683440797</v>
      </c>
    </row>
    <row r="559" spans="1:23" x14ac:dyDescent="0.3">
      <c r="A559" t="s">
        <v>275</v>
      </c>
      <c r="B559" t="s">
        <v>5</v>
      </c>
      <c r="C559" t="s">
        <v>0</v>
      </c>
      <c r="D559" t="s">
        <v>253</v>
      </c>
      <c r="E559" t="s">
        <v>59</v>
      </c>
      <c r="F559">
        <v>23.353696229952899</v>
      </c>
      <c r="G559">
        <v>21.361719347486201</v>
      </c>
      <c r="H559">
        <v>0.23574423398994299</v>
      </c>
      <c r="I559">
        <v>0.226285722194531</v>
      </c>
      <c r="J559">
        <v>0.37265735544870898</v>
      </c>
      <c r="K559">
        <v>33.5819664958643</v>
      </c>
      <c r="L559">
        <v>2.4522370433274001</v>
      </c>
      <c r="M559">
        <v>0.37919252786268498</v>
      </c>
      <c r="N559">
        <v>3.5555695690788198</v>
      </c>
      <c r="O559">
        <v>26.084506564289001</v>
      </c>
      <c r="P559">
        <v>3.0749023509765401</v>
      </c>
      <c r="Q559">
        <v>1.62993775098516</v>
      </c>
      <c r="R559">
        <v>4.751763621426</v>
      </c>
      <c r="S559">
        <v>170.82676013256599</v>
      </c>
      <c r="T559">
        <v>0</v>
      </c>
      <c r="U559">
        <v>1750.75</v>
      </c>
      <c r="V559">
        <v>1.87541714398698</v>
      </c>
      <c r="W559">
        <v>53.323465364746802</v>
      </c>
    </row>
    <row r="560" spans="1:23" x14ac:dyDescent="0.3">
      <c r="A560" t="s">
        <v>275</v>
      </c>
      <c r="B560" t="s">
        <v>5</v>
      </c>
      <c r="C560" t="s">
        <v>0</v>
      </c>
      <c r="D560" t="s">
        <v>253</v>
      </c>
      <c r="E560" t="s">
        <v>60</v>
      </c>
      <c r="F560">
        <v>10.2718364215285</v>
      </c>
      <c r="G560">
        <v>8.3089733533357304</v>
      </c>
      <c r="H560">
        <v>0.189328251684619</v>
      </c>
      <c r="I560">
        <v>0.13452000389035601</v>
      </c>
      <c r="J560">
        <v>0.201375251046226</v>
      </c>
      <c r="K560">
        <v>22.729312581434701</v>
      </c>
      <c r="L560">
        <v>0.38326982894759498</v>
      </c>
      <c r="M560">
        <v>0.22553661833755201</v>
      </c>
      <c r="N560">
        <v>3.5585375557166299</v>
      </c>
      <c r="O560">
        <v>25.8050832124995</v>
      </c>
      <c r="P560">
        <v>2.9531604141835799</v>
      </c>
      <c r="Q560">
        <v>1.4298800276908901</v>
      </c>
      <c r="R560">
        <v>4.7377570142325398</v>
      </c>
      <c r="S560">
        <v>170.82676013256599</v>
      </c>
      <c r="T560">
        <v>0</v>
      </c>
      <c r="U560">
        <v>1750.75</v>
      </c>
      <c r="V560">
        <v>2.0141511798751499</v>
      </c>
      <c r="W560">
        <v>57.476215522611</v>
      </c>
    </row>
    <row r="561" spans="1:23" x14ac:dyDescent="0.3">
      <c r="A561" t="s">
        <v>275</v>
      </c>
      <c r="B561" t="s">
        <v>5</v>
      </c>
      <c r="C561" t="s">
        <v>0</v>
      </c>
      <c r="D561" t="s">
        <v>253</v>
      </c>
      <c r="E561" t="s">
        <v>61</v>
      </c>
      <c r="F561">
        <v>11.398316053163001</v>
      </c>
      <c r="G561">
        <v>9.4332913866563199</v>
      </c>
      <c r="H561">
        <v>0.17727345793837401</v>
      </c>
      <c r="I561">
        <v>0.14125441069463099</v>
      </c>
      <c r="J561">
        <v>0.214838840716645</v>
      </c>
      <c r="K561">
        <v>23.917577295636299</v>
      </c>
      <c r="L561">
        <v>0.512444347667526</v>
      </c>
      <c r="M561">
        <v>0.25036933977407999</v>
      </c>
      <c r="N561">
        <v>3.6931100003098498</v>
      </c>
      <c r="O561">
        <v>27.132884091811899</v>
      </c>
      <c r="P561">
        <v>2.97908253309213</v>
      </c>
      <c r="Q561">
        <v>1.4494548719962801</v>
      </c>
      <c r="R561">
        <v>4.7746738606938299</v>
      </c>
      <c r="S561">
        <v>170.82676013256599</v>
      </c>
      <c r="T561">
        <v>0</v>
      </c>
      <c r="U561">
        <v>1750.75</v>
      </c>
      <c r="V561">
        <v>2.0792061683088798</v>
      </c>
      <c r="W561">
        <v>58.300131647933</v>
      </c>
    </row>
    <row r="562" spans="1:23" x14ac:dyDescent="0.3">
      <c r="A562" t="s">
        <v>275</v>
      </c>
      <c r="B562" t="s">
        <v>5</v>
      </c>
      <c r="C562" t="s">
        <v>0</v>
      </c>
      <c r="D562" t="s">
        <v>253</v>
      </c>
      <c r="E562" t="s">
        <v>62</v>
      </c>
      <c r="F562">
        <v>19.1356742211373</v>
      </c>
      <c r="G562">
        <v>17.150796064326201</v>
      </c>
      <c r="H562">
        <v>0.24953147802881601</v>
      </c>
      <c r="I562">
        <v>0.20502929942828799</v>
      </c>
      <c r="J562">
        <v>0.32030829750286099</v>
      </c>
      <c r="K562">
        <v>31.786405227168299</v>
      </c>
      <c r="L562">
        <v>1.7007419354598201</v>
      </c>
      <c r="M562">
        <v>0.32616340639883401</v>
      </c>
      <c r="N562">
        <v>3.7296341280015</v>
      </c>
      <c r="O562">
        <v>26.7613872749377</v>
      </c>
      <c r="P562">
        <v>3.3352003669323902</v>
      </c>
      <c r="Q562">
        <v>1.6996915384283899</v>
      </c>
      <c r="R562">
        <v>5.2396907520066804</v>
      </c>
      <c r="S562">
        <v>170.82676013256599</v>
      </c>
      <c r="T562">
        <v>0</v>
      </c>
      <c r="U562">
        <v>1750.75</v>
      </c>
      <c r="V562">
        <v>2.2257948796509899</v>
      </c>
      <c r="W562">
        <v>59.959387050716799</v>
      </c>
    </row>
    <row r="563" spans="1:23" x14ac:dyDescent="0.3">
      <c r="A563" t="s">
        <v>275</v>
      </c>
      <c r="B563" t="s">
        <v>5</v>
      </c>
      <c r="C563" t="s">
        <v>0</v>
      </c>
      <c r="D563" t="s">
        <v>254</v>
      </c>
      <c r="E563" t="s">
        <v>63</v>
      </c>
      <c r="F563">
        <v>16.756775140424399</v>
      </c>
      <c r="G563">
        <v>15.331257516240299</v>
      </c>
      <c r="H563">
        <v>0.24212224673899499</v>
      </c>
      <c r="I563">
        <v>0.18586887792526699</v>
      </c>
      <c r="J563">
        <v>0.28812632511039998</v>
      </c>
      <c r="K563">
        <v>31.171752937455999</v>
      </c>
      <c r="L563">
        <v>2.8288999731591602</v>
      </c>
      <c r="M563">
        <v>0.276181676928616</v>
      </c>
      <c r="N563">
        <v>3.1216608498403402</v>
      </c>
      <c r="O563">
        <v>23.541018607230399</v>
      </c>
      <c r="P563">
        <v>3.2156742728080601</v>
      </c>
      <c r="Q563">
        <v>1.5153622323428</v>
      </c>
      <c r="R563">
        <v>5.2126944702838802</v>
      </c>
      <c r="S563">
        <v>146.194834430817</v>
      </c>
      <c r="T563">
        <v>0</v>
      </c>
      <c r="U563">
        <v>1222</v>
      </c>
      <c r="V563">
        <v>2.2160916379979301</v>
      </c>
      <c r="W563">
        <v>52.876579012875801</v>
      </c>
    </row>
    <row r="564" spans="1:23" x14ac:dyDescent="0.3">
      <c r="A564" t="s">
        <v>275</v>
      </c>
      <c r="B564" t="s">
        <v>5</v>
      </c>
      <c r="C564" t="s">
        <v>0</v>
      </c>
      <c r="D564" t="s">
        <v>254</v>
      </c>
      <c r="E564" t="s">
        <v>64</v>
      </c>
      <c r="F564">
        <v>8.1793171653832193</v>
      </c>
      <c r="G564">
        <v>6.7701427267896301</v>
      </c>
      <c r="H564">
        <v>0.21494487230867201</v>
      </c>
      <c r="I564">
        <v>0.13588361115852701</v>
      </c>
      <c r="J564">
        <v>0.17751597163461999</v>
      </c>
      <c r="K564">
        <v>22.956905142071999</v>
      </c>
      <c r="L564">
        <v>0.488939776419547</v>
      </c>
      <c r="M564">
        <v>0.177314126970604</v>
      </c>
      <c r="N564">
        <v>3.2409110415805902</v>
      </c>
      <c r="O564">
        <v>24.592924036667998</v>
      </c>
      <c r="P564">
        <v>3.25955758806455</v>
      </c>
      <c r="Q564">
        <v>1.4466542968407501</v>
      </c>
      <c r="R564">
        <v>5.4021999816713802</v>
      </c>
      <c r="S564">
        <v>146.194834430817</v>
      </c>
      <c r="T564">
        <v>0</v>
      </c>
      <c r="U564">
        <v>1222</v>
      </c>
      <c r="V564">
        <v>2.4999907155640502</v>
      </c>
      <c r="W564">
        <v>57.365655700511098</v>
      </c>
    </row>
    <row r="565" spans="1:23" x14ac:dyDescent="0.3">
      <c r="A565" t="s">
        <v>275</v>
      </c>
      <c r="B565" t="s">
        <v>5</v>
      </c>
      <c r="C565" t="s">
        <v>0</v>
      </c>
      <c r="D565" t="s">
        <v>254</v>
      </c>
      <c r="E565" t="s">
        <v>65</v>
      </c>
      <c r="F565">
        <v>7.55367806872896</v>
      </c>
      <c r="G565">
        <v>6.1460801409958403</v>
      </c>
      <c r="H565">
        <v>0.21636705018624</v>
      </c>
      <c r="I565">
        <v>0.131072206784134</v>
      </c>
      <c r="J565">
        <v>0.166748518018284</v>
      </c>
      <c r="K565">
        <v>22.273916429944599</v>
      </c>
      <c r="L565">
        <v>0.274216618598354</v>
      </c>
      <c r="M565">
        <v>0.17132222533982999</v>
      </c>
      <c r="N565">
        <v>3.2497811191691799</v>
      </c>
      <c r="O565">
        <v>24.759780669800701</v>
      </c>
      <c r="P565">
        <v>3.2360938690477798</v>
      </c>
      <c r="Q565">
        <v>1.42797043080394</v>
      </c>
      <c r="R565">
        <v>5.3762347480963797</v>
      </c>
      <c r="S565">
        <v>146.194834430817</v>
      </c>
      <c r="T565">
        <v>0</v>
      </c>
      <c r="U565">
        <v>1222</v>
      </c>
      <c r="V565">
        <v>2.6731845305488702</v>
      </c>
      <c r="W565">
        <v>57.456700046000002</v>
      </c>
    </row>
    <row r="566" spans="1:23" x14ac:dyDescent="0.3">
      <c r="A566" t="s">
        <v>275</v>
      </c>
      <c r="B566" t="s">
        <v>5</v>
      </c>
      <c r="C566" t="s">
        <v>0</v>
      </c>
      <c r="D566" t="s">
        <v>254</v>
      </c>
      <c r="E566" t="s">
        <v>66</v>
      </c>
      <c r="F566">
        <v>8.5638292469076607</v>
      </c>
      <c r="G566">
        <v>7.1536446666318199</v>
      </c>
      <c r="H566">
        <v>0.25205331384472401</v>
      </c>
      <c r="I566">
        <v>0.139593726401015</v>
      </c>
      <c r="J566">
        <v>0.17847886959842199</v>
      </c>
      <c r="K566">
        <v>23.304432465705499</v>
      </c>
      <c r="L566">
        <v>0.60423214195416697</v>
      </c>
      <c r="M566">
        <v>0.166176187734487</v>
      </c>
      <c r="N566">
        <v>3.0635665076501701</v>
      </c>
      <c r="O566">
        <v>22.682319410728301</v>
      </c>
      <c r="P566">
        <v>3.27497920496435</v>
      </c>
      <c r="Q566">
        <v>1.4584797628750901</v>
      </c>
      <c r="R566">
        <v>5.4185503895485096</v>
      </c>
      <c r="S566">
        <v>146.194834430817</v>
      </c>
      <c r="T566">
        <v>0</v>
      </c>
      <c r="U566">
        <v>1222</v>
      </c>
      <c r="V566">
        <v>2.67306870436897</v>
      </c>
      <c r="W566">
        <v>56.463660739409399</v>
      </c>
    </row>
    <row r="567" spans="1:23" x14ac:dyDescent="0.3">
      <c r="A567" t="s">
        <v>275</v>
      </c>
      <c r="B567" t="s">
        <v>5</v>
      </c>
      <c r="C567" t="s">
        <v>0</v>
      </c>
      <c r="D567" t="s">
        <v>255</v>
      </c>
      <c r="E567" t="s">
        <v>67</v>
      </c>
      <c r="F567">
        <v>9.5606528974086498</v>
      </c>
      <c r="G567">
        <v>8.8358253006501695</v>
      </c>
      <c r="H567">
        <v>0.199204277311888</v>
      </c>
      <c r="I567">
        <v>0.14431140316268301</v>
      </c>
      <c r="J567">
        <v>0.17450976244282701</v>
      </c>
      <c r="K567">
        <v>23.081911215540298</v>
      </c>
      <c r="L567">
        <v>1.1279699300019601</v>
      </c>
      <c r="M567">
        <v>0.15595290571249901</v>
      </c>
      <c r="N567">
        <v>2.5796454887730298</v>
      </c>
      <c r="O567">
        <v>20.9146084858729</v>
      </c>
      <c r="P567">
        <v>2.8295507010605001</v>
      </c>
      <c r="Q567">
        <v>1.30142429242351</v>
      </c>
      <c r="R567">
        <v>4.6132737581055601</v>
      </c>
      <c r="S567">
        <v>123.573801571966</v>
      </c>
      <c r="T567">
        <v>0</v>
      </c>
      <c r="U567">
        <v>558.125</v>
      </c>
      <c r="V567">
        <v>2.3521801227190502</v>
      </c>
      <c r="W567">
        <v>50.145498031470702</v>
      </c>
    </row>
    <row r="568" spans="1:23" x14ac:dyDescent="0.3">
      <c r="A568" t="s">
        <v>275</v>
      </c>
      <c r="B568" t="s">
        <v>5</v>
      </c>
      <c r="C568" t="s">
        <v>0</v>
      </c>
      <c r="D568" t="s">
        <v>255</v>
      </c>
      <c r="E568" t="s">
        <v>68</v>
      </c>
      <c r="F568">
        <v>8.1430021068275291</v>
      </c>
      <c r="G568">
        <v>7.4209072405326904</v>
      </c>
      <c r="H568">
        <v>0.27158594046863299</v>
      </c>
      <c r="I568">
        <v>0.136353802226931</v>
      </c>
      <c r="J568">
        <v>0.15222525474043599</v>
      </c>
      <c r="K568">
        <v>21.992684896987001</v>
      </c>
      <c r="L568">
        <v>0.51251630723005104</v>
      </c>
      <c r="M568">
        <v>0.14711277268112599</v>
      </c>
      <c r="N568">
        <v>2.6962269529670801</v>
      </c>
      <c r="O568">
        <v>22.315765031204901</v>
      </c>
      <c r="P568">
        <v>2.8526208189702098</v>
      </c>
      <c r="Q568">
        <v>1.29180216804722</v>
      </c>
      <c r="R568">
        <v>4.6850471865242502</v>
      </c>
      <c r="S568">
        <v>123.573801571966</v>
      </c>
      <c r="T568">
        <v>0</v>
      </c>
      <c r="U568">
        <v>558.125</v>
      </c>
      <c r="V568">
        <v>3.5177084418946398</v>
      </c>
      <c r="W568">
        <v>51.990086669235502</v>
      </c>
    </row>
    <row r="569" spans="1:23" x14ac:dyDescent="0.3">
      <c r="A569" t="s">
        <v>275</v>
      </c>
      <c r="B569" t="s">
        <v>5</v>
      </c>
      <c r="C569" t="s">
        <v>0</v>
      </c>
      <c r="D569" t="s">
        <v>255</v>
      </c>
      <c r="E569" t="s">
        <v>69</v>
      </c>
      <c r="F569">
        <v>7.4149929582277796</v>
      </c>
      <c r="G569">
        <v>6.6943080656475802</v>
      </c>
      <c r="H569">
        <v>0.309017999202854</v>
      </c>
      <c r="I569">
        <v>0.13210102137271901</v>
      </c>
      <c r="J569">
        <v>0.14211858373092801</v>
      </c>
      <c r="K569">
        <v>21.283995579551998</v>
      </c>
      <c r="L569">
        <v>0.38888537005673801</v>
      </c>
      <c r="M569">
        <v>0.14100760579496599</v>
      </c>
      <c r="N569">
        <v>2.7162961224142999</v>
      </c>
      <c r="O569">
        <v>22.654983962003602</v>
      </c>
      <c r="P569">
        <v>2.83017318849646</v>
      </c>
      <c r="Q569">
        <v>1.2774566093125499</v>
      </c>
      <c r="R569">
        <v>4.6551588363083001</v>
      </c>
      <c r="S569">
        <v>123.573801571966</v>
      </c>
      <c r="T569">
        <v>0</v>
      </c>
      <c r="U569">
        <v>558.125</v>
      </c>
      <c r="V569">
        <v>4.0949820913625796</v>
      </c>
      <c r="W569">
        <v>52.014035498025898</v>
      </c>
    </row>
    <row r="570" spans="1:23" x14ac:dyDescent="0.3">
      <c r="A570" t="s">
        <v>275</v>
      </c>
      <c r="B570" t="s">
        <v>5</v>
      </c>
      <c r="C570" t="s">
        <v>0</v>
      </c>
      <c r="D570" t="s">
        <v>255</v>
      </c>
      <c r="E570" t="s">
        <v>70</v>
      </c>
      <c r="F570">
        <v>9.5379938023337196</v>
      </c>
      <c r="G570">
        <v>8.81234120122717</v>
      </c>
      <c r="H570">
        <v>0.331923141373204</v>
      </c>
      <c r="I570">
        <v>0.14758497198718001</v>
      </c>
      <c r="J570">
        <v>0.172992212784737</v>
      </c>
      <c r="K570">
        <v>23.720368517600701</v>
      </c>
      <c r="L570">
        <v>1.0842521568825101</v>
      </c>
      <c r="M570">
        <v>0.15494736148503299</v>
      </c>
      <c r="N570">
        <v>2.6532590516863301</v>
      </c>
      <c r="O570">
        <v>21.4014983973399</v>
      </c>
      <c r="P570">
        <v>2.9502213246518898</v>
      </c>
      <c r="Q570">
        <v>1.35267609058879</v>
      </c>
      <c r="R570">
        <v>4.81612457667699</v>
      </c>
      <c r="S570">
        <v>123.573801571966</v>
      </c>
      <c r="T570">
        <v>0</v>
      </c>
      <c r="U570">
        <v>558.125</v>
      </c>
      <c r="V570">
        <v>4.18878344679342</v>
      </c>
      <c r="W570">
        <v>52.299062655428799</v>
      </c>
    </row>
    <row r="571" spans="1:23" x14ac:dyDescent="0.3">
      <c r="A571" t="s">
        <v>275</v>
      </c>
      <c r="B571" t="s">
        <v>5</v>
      </c>
      <c r="C571" t="s">
        <v>0</v>
      </c>
      <c r="D571" t="s">
        <v>256</v>
      </c>
      <c r="E571" t="s">
        <v>71</v>
      </c>
      <c r="F571">
        <v>10.016090041494399</v>
      </c>
      <c r="G571">
        <v>9.2736580777494595</v>
      </c>
      <c r="H571">
        <v>0.36730217767467999</v>
      </c>
      <c r="I571">
        <v>0.15083986712984401</v>
      </c>
      <c r="J571">
        <v>0.17398844359419599</v>
      </c>
      <c r="K571">
        <v>23.760265138963302</v>
      </c>
      <c r="L571">
        <v>0.85526602862051104</v>
      </c>
      <c r="M571">
        <v>0.146078412311274</v>
      </c>
      <c r="N571">
        <v>2.5136953351182401</v>
      </c>
      <c r="O571">
        <v>21.918267360778099</v>
      </c>
      <c r="P571">
        <v>3.1622412943543901</v>
      </c>
      <c r="Q571">
        <v>1.3383860056705299</v>
      </c>
      <c r="R571">
        <v>5.3218412042751098</v>
      </c>
      <c r="S571">
        <v>121.837722534901</v>
      </c>
      <c r="T571">
        <v>0</v>
      </c>
      <c r="U571">
        <v>575.75</v>
      </c>
      <c r="V571">
        <v>4.1830300176040502</v>
      </c>
      <c r="W571">
        <v>49.028608446244803</v>
      </c>
    </row>
    <row r="572" spans="1:23" x14ac:dyDescent="0.3">
      <c r="A572" t="s">
        <v>275</v>
      </c>
      <c r="B572" t="s">
        <v>5</v>
      </c>
      <c r="C572" t="s">
        <v>0</v>
      </c>
      <c r="D572" t="s">
        <v>256</v>
      </c>
      <c r="E572" t="s">
        <v>72</v>
      </c>
      <c r="F572">
        <v>8.1682102941199304</v>
      </c>
      <c r="G572">
        <v>7.4276713719728198</v>
      </c>
      <c r="H572">
        <v>0.39105088082369999</v>
      </c>
      <c r="I572">
        <v>0.14661157378234799</v>
      </c>
      <c r="J572">
        <v>0.146397591424206</v>
      </c>
      <c r="K572">
        <v>23.229690297035098</v>
      </c>
      <c r="L572">
        <v>0.37591325192020802</v>
      </c>
      <c r="M572">
        <v>0.128816716408999</v>
      </c>
      <c r="N572">
        <v>2.7183371018327498</v>
      </c>
      <c r="O572">
        <v>24.062728735494598</v>
      </c>
      <c r="P572">
        <v>3.3690211158636099</v>
      </c>
      <c r="Q572">
        <v>1.4063268113612699</v>
      </c>
      <c r="R572">
        <v>5.6983348567942196</v>
      </c>
      <c r="S572">
        <v>121.837722534901</v>
      </c>
      <c r="T572">
        <v>0</v>
      </c>
      <c r="U572">
        <v>575.75</v>
      </c>
      <c r="V572">
        <v>5.0055394829387598</v>
      </c>
      <c r="W572">
        <v>53.234062269771897</v>
      </c>
    </row>
    <row r="573" spans="1:23" x14ac:dyDescent="0.3">
      <c r="A573" t="s">
        <v>275</v>
      </c>
      <c r="B573" t="s">
        <v>5</v>
      </c>
      <c r="C573" t="s">
        <v>0</v>
      </c>
      <c r="D573" t="s">
        <v>256</v>
      </c>
      <c r="E573" t="s">
        <v>73</v>
      </c>
      <c r="F573">
        <v>7.5309814237562396</v>
      </c>
      <c r="G573">
        <v>6.7916387604279702</v>
      </c>
      <c r="H573">
        <v>0.41366341962370201</v>
      </c>
      <c r="I573">
        <v>0.14305091890833099</v>
      </c>
      <c r="J573">
        <v>0.13737311723775</v>
      </c>
      <c r="K573">
        <v>22.652527693226101</v>
      </c>
      <c r="L573">
        <v>0.253948464541362</v>
      </c>
      <c r="M573">
        <v>0.123521720302113</v>
      </c>
      <c r="N573">
        <v>2.7451325568244198</v>
      </c>
      <c r="O573">
        <v>24.492172243015599</v>
      </c>
      <c r="P573">
        <v>3.3531954203452399</v>
      </c>
      <c r="Q573">
        <v>1.39561928427827</v>
      </c>
      <c r="R573">
        <v>5.6779542034337602</v>
      </c>
      <c r="S573">
        <v>121.837722534901</v>
      </c>
      <c r="T573">
        <v>0</v>
      </c>
      <c r="U573">
        <v>575.75</v>
      </c>
      <c r="V573">
        <v>5.4479734186376998</v>
      </c>
      <c r="W573">
        <v>53.352245427955303</v>
      </c>
    </row>
    <row r="574" spans="1:23" x14ac:dyDescent="0.3">
      <c r="A574" t="s">
        <v>275</v>
      </c>
      <c r="B574" t="s">
        <v>5</v>
      </c>
      <c r="C574" t="s">
        <v>0</v>
      </c>
      <c r="D574" t="s">
        <v>256</v>
      </c>
      <c r="E574" t="s">
        <v>74</v>
      </c>
      <c r="F574">
        <v>8.2925471361562693</v>
      </c>
      <c r="G574">
        <v>7.5519241511160002</v>
      </c>
      <c r="H574">
        <v>0.44529645347645003</v>
      </c>
      <c r="I574">
        <v>0.14705220362197199</v>
      </c>
      <c r="J574">
        <v>0.14522959091196999</v>
      </c>
      <c r="K574">
        <v>23.005170513926601</v>
      </c>
      <c r="L574">
        <v>0.31331519057435098</v>
      </c>
      <c r="M574">
        <v>0.12301118338642</v>
      </c>
      <c r="N574">
        <v>2.58954654678586</v>
      </c>
      <c r="O574">
        <v>22.524409298914499</v>
      </c>
      <c r="P574">
        <v>3.3043822821011601</v>
      </c>
      <c r="Q574">
        <v>1.37808083277918</v>
      </c>
      <c r="R574">
        <v>5.5906686311702298</v>
      </c>
      <c r="S574">
        <v>121.837722534901</v>
      </c>
      <c r="T574">
        <v>0</v>
      </c>
      <c r="U574">
        <v>575.75</v>
      </c>
      <c r="V574">
        <v>5.5185788047172197</v>
      </c>
      <c r="W574">
        <v>51.8281879696479</v>
      </c>
    </row>
    <row r="575" spans="1:23" x14ac:dyDescent="0.3">
      <c r="A575" t="s">
        <v>275</v>
      </c>
      <c r="B575" t="s">
        <v>5</v>
      </c>
      <c r="C575" t="s">
        <v>0</v>
      </c>
      <c r="D575" t="s">
        <v>257</v>
      </c>
      <c r="E575" t="s">
        <v>75</v>
      </c>
      <c r="F575">
        <v>7.8499665428218499</v>
      </c>
      <c r="G575">
        <v>7.3442833134590702</v>
      </c>
      <c r="H575">
        <v>0.53868529280246202</v>
      </c>
      <c r="I575">
        <v>0.14329475408946499</v>
      </c>
      <c r="J575">
        <v>0.142530629814549</v>
      </c>
      <c r="K575">
        <v>21.149013545338502</v>
      </c>
      <c r="L575">
        <v>0.40736846602306298</v>
      </c>
      <c r="M575">
        <v>0.105909530521344</v>
      </c>
      <c r="N575">
        <v>2.2838237142614299</v>
      </c>
      <c r="O575">
        <v>20.899578979886702</v>
      </c>
      <c r="P575">
        <v>2.7978093865099098</v>
      </c>
      <c r="Q575">
        <v>1.2112013471026699</v>
      </c>
      <c r="R575">
        <v>4.6677849429630598</v>
      </c>
      <c r="S575">
        <v>122.969261894261</v>
      </c>
      <c r="T575">
        <v>0</v>
      </c>
      <c r="U575">
        <v>340.75</v>
      </c>
      <c r="V575">
        <v>6.2351741624375903</v>
      </c>
      <c r="W575">
        <v>45.382085905336702</v>
      </c>
    </row>
    <row r="576" spans="1:23" x14ac:dyDescent="0.3">
      <c r="A576" t="s">
        <v>275</v>
      </c>
      <c r="B576" t="s">
        <v>5</v>
      </c>
      <c r="C576" t="s">
        <v>0</v>
      </c>
      <c r="D576" t="s">
        <v>257</v>
      </c>
      <c r="E576" t="s">
        <v>76</v>
      </c>
      <c r="F576">
        <v>6.9579623296739301</v>
      </c>
      <c r="G576">
        <v>6.4519433565131097</v>
      </c>
      <c r="H576">
        <v>0.58388384730472997</v>
      </c>
      <c r="I576">
        <v>0.145828104012936</v>
      </c>
      <c r="J576">
        <v>0.13054513225476699</v>
      </c>
      <c r="K576">
        <v>21.702010719567099</v>
      </c>
      <c r="L576">
        <v>0.27273667924683298</v>
      </c>
      <c r="M576">
        <v>9.9490142320251301E-2</v>
      </c>
      <c r="N576">
        <v>2.5099436797529902</v>
      </c>
      <c r="O576">
        <v>23.405051433365202</v>
      </c>
      <c r="P576">
        <v>3.0287594980260599</v>
      </c>
      <c r="Q576">
        <v>1.30448739261147</v>
      </c>
      <c r="R576">
        <v>5.0630971301854704</v>
      </c>
      <c r="S576">
        <v>122.969261894261</v>
      </c>
      <c r="T576">
        <v>0</v>
      </c>
      <c r="U576">
        <v>340.75</v>
      </c>
      <c r="V576">
        <v>7.4752985426687903</v>
      </c>
      <c r="W576">
        <v>49.692894211602102</v>
      </c>
    </row>
    <row r="577" spans="1:23" x14ac:dyDescent="0.3">
      <c r="A577" t="s">
        <v>275</v>
      </c>
      <c r="B577" t="s">
        <v>5</v>
      </c>
      <c r="C577" t="s">
        <v>0</v>
      </c>
      <c r="D577" t="s">
        <v>257</v>
      </c>
      <c r="E577" t="s">
        <v>77</v>
      </c>
      <c r="F577">
        <v>6.7068412566253199</v>
      </c>
      <c r="G577">
        <v>6.2014845530776297</v>
      </c>
      <c r="H577">
        <v>0.58819072121916605</v>
      </c>
      <c r="I577">
        <v>0.14384218777649699</v>
      </c>
      <c r="J577">
        <v>0.12568792473801099</v>
      </c>
      <c r="K577">
        <v>21.502694616446501</v>
      </c>
      <c r="L577">
        <v>0.286845962849679</v>
      </c>
      <c r="M577">
        <v>9.7753169593648798E-2</v>
      </c>
      <c r="N577">
        <v>2.5249145197301401</v>
      </c>
      <c r="O577">
        <v>23.725231149113402</v>
      </c>
      <c r="P577">
        <v>3.0180996643500202</v>
      </c>
      <c r="Q577">
        <v>1.30007158640653</v>
      </c>
      <c r="R577">
        <v>5.0456005479574202</v>
      </c>
      <c r="S577">
        <v>122.969261894261</v>
      </c>
      <c r="T577">
        <v>0</v>
      </c>
      <c r="U577">
        <v>340.75</v>
      </c>
      <c r="V577">
        <v>7.7535713762087299</v>
      </c>
      <c r="W577">
        <v>49.677531801989304</v>
      </c>
    </row>
    <row r="578" spans="1:23" x14ac:dyDescent="0.3">
      <c r="A578" t="s">
        <v>275</v>
      </c>
      <c r="B578" t="s">
        <v>5</v>
      </c>
      <c r="C578" t="s">
        <v>0</v>
      </c>
      <c r="D578" t="s">
        <v>257</v>
      </c>
      <c r="E578" t="s">
        <v>78</v>
      </c>
      <c r="F578">
        <v>8.5347890552107497</v>
      </c>
      <c r="G578">
        <v>8.0256681038337199</v>
      </c>
      <c r="H578">
        <v>0.60500424119651197</v>
      </c>
      <c r="I578">
        <v>0.15541767432185999</v>
      </c>
      <c r="J578">
        <v>0.15057163526699899</v>
      </c>
      <c r="K578">
        <v>23.276471808712301</v>
      </c>
      <c r="L578">
        <v>0.441331311154119</v>
      </c>
      <c r="M578">
        <v>0.114827907590085</v>
      </c>
      <c r="N578">
        <v>2.4775238607993399</v>
      </c>
      <c r="O578">
        <v>22.614884984394902</v>
      </c>
      <c r="P578">
        <v>3.0698898426333501</v>
      </c>
      <c r="Q578">
        <v>1.3272339973671201</v>
      </c>
      <c r="R578">
        <v>5.1246869137399296</v>
      </c>
      <c r="S578">
        <v>122.969261894261</v>
      </c>
      <c r="T578">
        <v>0</v>
      </c>
      <c r="U578">
        <v>340.75</v>
      </c>
      <c r="V578">
        <v>7.3468183918774104</v>
      </c>
      <c r="W578">
        <v>49.750546294397502</v>
      </c>
    </row>
    <row r="579" spans="1:23" x14ac:dyDescent="0.3">
      <c r="A579" t="s">
        <v>275</v>
      </c>
      <c r="B579" t="s">
        <v>5</v>
      </c>
      <c r="C579" t="s">
        <v>0</v>
      </c>
      <c r="D579" t="s">
        <v>258</v>
      </c>
      <c r="E579" t="s">
        <v>79</v>
      </c>
      <c r="F579">
        <v>8.8707491649138994</v>
      </c>
      <c r="G579">
        <v>6.9573836423173203</v>
      </c>
      <c r="H579">
        <v>0.55959651077357497</v>
      </c>
      <c r="I579">
        <v>0.148377840295524</v>
      </c>
      <c r="J579">
        <v>0.13651202244044799</v>
      </c>
      <c r="K579">
        <v>20.368110231252601</v>
      </c>
      <c r="L579">
        <v>0.310216763284756</v>
      </c>
      <c r="M579">
        <v>9.6817873458962797E-2</v>
      </c>
      <c r="N579">
        <v>2.2046063108626002</v>
      </c>
      <c r="O579">
        <v>20.5935055905525</v>
      </c>
      <c r="P579">
        <v>2.7711673645013701</v>
      </c>
      <c r="Q579">
        <v>1.1754262639680699</v>
      </c>
      <c r="R579">
        <v>4.6538562222174598</v>
      </c>
      <c r="S579">
        <v>113.598058289924</v>
      </c>
      <c r="T579">
        <v>0</v>
      </c>
      <c r="U579">
        <v>1756.625</v>
      </c>
      <c r="V579">
        <v>7.0744909088891301</v>
      </c>
      <c r="W579">
        <v>46.150869548997001</v>
      </c>
    </row>
    <row r="580" spans="1:23" x14ac:dyDescent="0.3">
      <c r="A580" t="s">
        <v>275</v>
      </c>
      <c r="B580" t="s">
        <v>5</v>
      </c>
      <c r="C580" t="s">
        <v>0</v>
      </c>
      <c r="D580" t="s">
        <v>258</v>
      </c>
      <c r="E580" t="s">
        <v>80</v>
      </c>
      <c r="F580">
        <v>7.9888837593341497</v>
      </c>
      <c r="G580">
        <v>6.0756455220222101</v>
      </c>
      <c r="H580">
        <v>0.68493977736369704</v>
      </c>
      <c r="I580">
        <v>0.14892823221482099</v>
      </c>
      <c r="J580">
        <v>0.126757053038662</v>
      </c>
      <c r="K580">
        <v>20.406315445511801</v>
      </c>
      <c r="L580">
        <v>0.193623572116917</v>
      </c>
      <c r="M580">
        <v>8.9889998494174603E-2</v>
      </c>
      <c r="N580">
        <v>2.3705350147478002</v>
      </c>
      <c r="O580">
        <v>22.616693346915</v>
      </c>
      <c r="P580">
        <v>2.9201781193121001</v>
      </c>
      <c r="Q580">
        <v>1.2340303822032599</v>
      </c>
      <c r="R580">
        <v>4.9103635197986897</v>
      </c>
      <c r="S580">
        <v>113.598058289924</v>
      </c>
      <c r="T580">
        <v>0</v>
      </c>
      <c r="U580">
        <v>1756.625</v>
      </c>
      <c r="V580">
        <v>9.11338134074715</v>
      </c>
      <c r="W580">
        <v>49.145067908154502</v>
      </c>
    </row>
    <row r="581" spans="1:23" x14ac:dyDescent="0.3">
      <c r="A581" t="s">
        <v>275</v>
      </c>
      <c r="B581" t="s">
        <v>5</v>
      </c>
      <c r="C581" t="s">
        <v>0</v>
      </c>
      <c r="D581" t="s">
        <v>258</v>
      </c>
      <c r="E581" t="s">
        <v>140</v>
      </c>
      <c r="F581">
        <v>7.9311946774488602</v>
      </c>
      <c r="G581">
        <v>6.0189320997820301</v>
      </c>
      <c r="H581">
        <v>0.79451835019044204</v>
      </c>
      <c r="I581">
        <v>0.14542298731516201</v>
      </c>
      <c r="J581">
        <v>0.12508670494208099</v>
      </c>
      <c r="K581">
        <v>20.117457748073399</v>
      </c>
      <c r="L581">
        <v>0.187468921092285</v>
      </c>
      <c r="M581">
        <v>9.2241941196110996E-2</v>
      </c>
      <c r="N581">
        <v>2.38360559401257</v>
      </c>
      <c r="O581">
        <v>23.100011304540899</v>
      </c>
      <c r="P581">
        <v>2.8746983231538898</v>
      </c>
      <c r="Q581">
        <v>1.2149486849203299</v>
      </c>
      <c r="R581">
        <v>4.8342810674879502</v>
      </c>
      <c r="S581">
        <v>113.598058289924</v>
      </c>
      <c r="T581">
        <v>0</v>
      </c>
      <c r="U581">
        <v>1756.625</v>
      </c>
      <c r="V581">
        <v>10.760707051176899</v>
      </c>
      <c r="W581">
        <v>48.654336718106102</v>
      </c>
    </row>
    <row r="582" spans="1:23" x14ac:dyDescent="0.3">
      <c r="A582" t="s">
        <v>275</v>
      </c>
      <c r="B582" t="s">
        <v>5</v>
      </c>
      <c r="C582" t="s">
        <v>0</v>
      </c>
      <c r="D582" t="s">
        <v>258</v>
      </c>
      <c r="E582" t="s">
        <v>141</v>
      </c>
      <c r="F582">
        <v>8.1780737706684601</v>
      </c>
      <c r="G582">
        <v>6.2638492717900798</v>
      </c>
      <c r="H582">
        <v>0.73937398497185902</v>
      </c>
      <c r="I582">
        <v>0.152281708852429</v>
      </c>
      <c r="J582">
        <v>0.13024241937690101</v>
      </c>
      <c r="K582">
        <v>20.669148108490901</v>
      </c>
      <c r="L582">
        <v>0.221058013325201</v>
      </c>
      <c r="M582">
        <v>8.8876762367329901E-2</v>
      </c>
      <c r="N582">
        <v>2.3335623519003801</v>
      </c>
      <c r="O582">
        <v>21.864484116101298</v>
      </c>
      <c r="P582">
        <v>2.9376644518266302</v>
      </c>
      <c r="Q582">
        <v>1.2421361048036601</v>
      </c>
      <c r="R582">
        <v>4.9382511089941099</v>
      </c>
      <c r="S582">
        <v>113.598058289924</v>
      </c>
      <c r="T582">
        <v>0</v>
      </c>
      <c r="U582">
        <v>1756.625</v>
      </c>
      <c r="V582">
        <v>9.6652878625175092</v>
      </c>
      <c r="W582">
        <v>49.110650887243303</v>
      </c>
    </row>
    <row r="583" spans="1:23" x14ac:dyDescent="0.3">
      <c r="A583" t="s">
        <v>275</v>
      </c>
      <c r="B583" t="s">
        <v>5</v>
      </c>
      <c r="C583" t="s">
        <v>0</v>
      </c>
      <c r="D583" t="s">
        <v>259</v>
      </c>
      <c r="E583" t="s">
        <v>154</v>
      </c>
      <c r="F583">
        <v>10.287390919962499</v>
      </c>
      <c r="G583">
        <v>8.1240071496630506</v>
      </c>
      <c r="H583">
        <v>0.80235058118935498</v>
      </c>
      <c r="I583">
        <v>0.144145182841868</v>
      </c>
      <c r="J583">
        <v>0.117523724905956</v>
      </c>
      <c r="K583">
        <v>19.181688575929201</v>
      </c>
      <c r="L583">
        <v>0.35995860331089402</v>
      </c>
      <c r="M583">
        <v>0.109342822319366</v>
      </c>
      <c r="N583">
        <v>2.0653448038148099</v>
      </c>
      <c r="O583">
        <v>19.5993675706925</v>
      </c>
      <c r="P583">
        <v>2.5304387411654599</v>
      </c>
      <c r="Q583">
        <v>1.0705434380971599</v>
      </c>
      <c r="R583">
        <v>4.2556069217805499</v>
      </c>
      <c r="S583">
        <v>100.894632549004</v>
      </c>
      <c r="T583">
        <v>0</v>
      </c>
      <c r="U583">
        <v>2021</v>
      </c>
      <c r="V583">
        <v>10.861911146538301</v>
      </c>
      <c r="W583">
        <v>43.519295808231</v>
      </c>
    </row>
    <row r="584" spans="1:23" x14ac:dyDescent="0.3">
      <c r="A584" t="s">
        <v>275</v>
      </c>
      <c r="B584" t="s">
        <v>5</v>
      </c>
      <c r="C584" t="s">
        <v>0</v>
      </c>
      <c r="D584" t="s">
        <v>259</v>
      </c>
      <c r="E584" t="s">
        <v>156</v>
      </c>
      <c r="F584">
        <v>8.2717057561588607</v>
      </c>
      <c r="G584">
        <v>6.1064271829977903</v>
      </c>
      <c r="H584">
        <v>0.89906530541980501</v>
      </c>
      <c r="I584">
        <v>0.15140813239967801</v>
      </c>
      <c r="J584">
        <v>0.116456625933522</v>
      </c>
      <c r="K584">
        <v>18.9759870792534</v>
      </c>
      <c r="L584">
        <v>0.22699585166861599</v>
      </c>
      <c r="M584">
        <v>8.9462848754286395E-2</v>
      </c>
      <c r="N584">
        <v>2.27485194740196</v>
      </c>
      <c r="O584">
        <v>21.794715548879498</v>
      </c>
      <c r="P584">
        <v>2.7716752087371499</v>
      </c>
      <c r="Q584">
        <v>1.16456742490554</v>
      </c>
      <c r="R584">
        <v>4.6709650458254401</v>
      </c>
      <c r="S584">
        <v>100.894632549004</v>
      </c>
      <c r="T584">
        <v>0</v>
      </c>
      <c r="U584">
        <v>2021</v>
      </c>
      <c r="V584">
        <v>12.346180619472699</v>
      </c>
      <c r="W584">
        <v>48.076343291230899</v>
      </c>
    </row>
    <row r="585" spans="1:23" x14ac:dyDescent="0.3">
      <c r="A585" t="s">
        <v>275</v>
      </c>
      <c r="B585" t="s">
        <v>5</v>
      </c>
      <c r="C585" t="s">
        <v>0</v>
      </c>
      <c r="D585" t="s">
        <v>259</v>
      </c>
      <c r="E585" t="s">
        <v>157</v>
      </c>
      <c r="F585">
        <v>7.7352032642246202</v>
      </c>
      <c r="G585">
        <v>5.5694318442548703</v>
      </c>
      <c r="H585">
        <v>0.87375888598080198</v>
      </c>
      <c r="I585">
        <v>0.15332908466315801</v>
      </c>
      <c r="J585">
        <v>0.115877856607534</v>
      </c>
      <c r="K585">
        <v>18.976672767346301</v>
      </c>
      <c r="L585">
        <v>0.22074388155208899</v>
      </c>
      <c r="M585">
        <v>8.4016857740482107E-2</v>
      </c>
      <c r="N585">
        <v>2.3291579142279901</v>
      </c>
      <c r="O585">
        <v>22.383000951591299</v>
      </c>
      <c r="P585">
        <v>2.8291748292563601</v>
      </c>
      <c r="Q585">
        <v>1.18764642940329</v>
      </c>
      <c r="R585">
        <v>4.7694790035180201</v>
      </c>
      <c r="S585">
        <v>100.894632549004</v>
      </c>
      <c r="T585">
        <v>0</v>
      </c>
      <c r="U585">
        <v>2021</v>
      </c>
      <c r="V585">
        <v>12.041088550597401</v>
      </c>
      <c r="W585">
        <v>49.173072268965903</v>
      </c>
    </row>
    <row r="586" spans="1:23" x14ac:dyDescent="0.3">
      <c r="A586" t="s">
        <v>275</v>
      </c>
      <c r="B586" t="s">
        <v>5</v>
      </c>
      <c r="C586" t="s">
        <v>0</v>
      </c>
      <c r="D586" t="s">
        <v>259</v>
      </c>
      <c r="E586" t="s">
        <v>159</v>
      </c>
      <c r="F586">
        <v>8.8823288606278901</v>
      </c>
      <c r="G586">
        <v>6.7047874267161403</v>
      </c>
      <c r="H586">
        <v>1.0644262722854401</v>
      </c>
      <c r="I586">
        <v>0.186904540795577</v>
      </c>
      <c r="J586">
        <v>0.21846778756830301</v>
      </c>
      <c r="K586">
        <v>20.672114812754199</v>
      </c>
      <c r="L586">
        <v>0.61767712831047095</v>
      </c>
      <c r="M586">
        <v>0.11185855503110401</v>
      </c>
      <c r="N586">
        <v>2.3693088500546602</v>
      </c>
      <c r="O586">
        <v>22.0343506063147</v>
      </c>
      <c r="P586">
        <v>2.8946761740216398</v>
      </c>
      <c r="Q586">
        <v>1.23349286106919</v>
      </c>
      <c r="R586">
        <v>4.8488877338857304</v>
      </c>
      <c r="S586">
        <v>100.894632549004</v>
      </c>
      <c r="T586">
        <v>0</v>
      </c>
      <c r="U586">
        <v>2021</v>
      </c>
      <c r="V586">
        <v>13.145399834522999</v>
      </c>
      <c r="W586">
        <v>49.005365920744801</v>
      </c>
    </row>
    <row r="587" spans="1:23" x14ac:dyDescent="0.3">
      <c r="A587" t="s">
        <v>275</v>
      </c>
      <c r="B587" t="s">
        <v>5</v>
      </c>
      <c r="C587" t="s">
        <v>0</v>
      </c>
      <c r="D587" t="s">
        <v>260</v>
      </c>
      <c r="E587" t="s">
        <v>160</v>
      </c>
      <c r="F587">
        <v>6.8642893741117197</v>
      </c>
      <c r="G587">
        <v>5.8963091754064596</v>
      </c>
      <c r="H587">
        <v>2.7324413234179801</v>
      </c>
      <c r="I587">
        <v>0.248196019663741</v>
      </c>
      <c r="J587">
        <v>0.72760077569114401</v>
      </c>
      <c r="K587">
        <v>17.424765622417599</v>
      </c>
      <c r="L587">
        <v>0.69511804409452804</v>
      </c>
      <c r="M587">
        <v>0.128371805896416</v>
      </c>
      <c r="N587">
        <v>2.37045912315117</v>
      </c>
      <c r="O587">
        <v>21.725192513735301</v>
      </c>
      <c r="P587">
        <v>2.6494907886264198</v>
      </c>
      <c r="Q587">
        <v>1.1147254923022201</v>
      </c>
      <c r="R587">
        <v>4.4248970177160301</v>
      </c>
      <c r="S587">
        <v>95.701681775014194</v>
      </c>
      <c r="T587">
        <v>0</v>
      </c>
      <c r="U587">
        <v>786.13374999999996</v>
      </c>
      <c r="V587">
        <v>12.3128819825781</v>
      </c>
      <c r="W587">
        <v>44.332771172375601</v>
      </c>
    </row>
    <row r="588" spans="1:23" x14ac:dyDescent="0.3">
      <c r="A588" t="s">
        <v>275</v>
      </c>
      <c r="B588" t="s">
        <v>5</v>
      </c>
      <c r="C588" t="s">
        <v>0</v>
      </c>
      <c r="D588" t="s">
        <v>260</v>
      </c>
      <c r="E588" t="s">
        <v>164</v>
      </c>
      <c r="F588">
        <v>7.2114952474363703</v>
      </c>
      <c r="G588">
        <v>6.2785528440415703</v>
      </c>
      <c r="H588">
        <v>1.1909346990059799</v>
      </c>
      <c r="I588">
        <v>0.17372697990708499</v>
      </c>
      <c r="J588">
        <v>0.18104721230021301</v>
      </c>
      <c r="K588">
        <v>17.736470638278401</v>
      </c>
      <c r="L588">
        <v>0.31047665446150702</v>
      </c>
      <c r="M588">
        <v>9.6622296642553604E-2</v>
      </c>
      <c r="N588">
        <v>2.2435361220286998</v>
      </c>
      <c r="O588">
        <v>21.1841144303806</v>
      </c>
      <c r="P588">
        <v>2.7879282639079102</v>
      </c>
      <c r="Q588">
        <v>1.14574365996742</v>
      </c>
      <c r="R588">
        <v>4.7203798513367001</v>
      </c>
      <c r="S588">
        <v>95.701681775014194</v>
      </c>
      <c r="T588">
        <v>0</v>
      </c>
      <c r="U588">
        <v>786.13374999999996</v>
      </c>
      <c r="V588">
        <v>13.3540836863789</v>
      </c>
      <c r="W588">
        <v>48.652596323397098</v>
      </c>
    </row>
    <row r="589" spans="1:23" x14ac:dyDescent="0.3">
      <c r="A589" t="s">
        <v>275</v>
      </c>
      <c r="B589" t="s">
        <v>5</v>
      </c>
      <c r="C589" t="s">
        <v>0</v>
      </c>
      <c r="D589" t="s">
        <v>260</v>
      </c>
      <c r="E589" t="s">
        <v>167</v>
      </c>
      <c r="F589">
        <v>7.3596177076077902</v>
      </c>
      <c r="G589">
        <v>6.4180950703637096</v>
      </c>
      <c r="H589">
        <v>1.54825364184235</v>
      </c>
      <c r="I589">
        <v>0.191808117471748</v>
      </c>
      <c r="J589">
        <v>0.316359083537609</v>
      </c>
      <c r="K589">
        <v>18.0540913581894</v>
      </c>
      <c r="L589">
        <v>0.452344741541647</v>
      </c>
      <c r="M589">
        <v>0.109152839824618</v>
      </c>
      <c r="N589">
        <v>2.3402398958454498</v>
      </c>
      <c r="O589">
        <v>22.336763405543699</v>
      </c>
      <c r="P589">
        <v>2.7997557498335701</v>
      </c>
      <c r="Q589">
        <v>1.1578316692236299</v>
      </c>
      <c r="R589">
        <v>4.7248480831129402</v>
      </c>
      <c r="S589">
        <v>95.701681775014194</v>
      </c>
      <c r="T589">
        <v>0</v>
      </c>
      <c r="U589">
        <v>786.13374999999996</v>
      </c>
      <c r="V589">
        <v>13.814606379508399</v>
      </c>
      <c r="W589">
        <v>48.580752343932801</v>
      </c>
    </row>
    <row r="590" spans="1:23" x14ac:dyDescent="0.3">
      <c r="A590" t="s">
        <v>275</v>
      </c>
      <c r="B590" t="s">
        <v>5</v>
      </c>
      <c r="C590" t="s">
        <v>0</v>
      </c>
      <c r="D590" t="s">
        <v>260</v>
      </c>
      <c r="E590" t="s">
        <v>168</v>
      </c>
      <c r="F590">
        <v>7.0926419489535002</v>
      </c>
      <c r="G590">
        <v>6.1557721878470399</v>
      </c>
      <c r="H590">
        <v>1.5454526781133699</v>
      </c>
      <c r="I590">
        <v>0.18273728571664299</v>
      </c>
      <c r="J590">
        <v>0.23603387916207699</v>
      </c>
      <c r="K590">
        <v>17.534565320748602</v>
      </c>
      <c r="L590">
        <v>0.38071229463810802</v>
      </c>
      <c r="M590">
        <v>9.5883332196896806E-2</v>
      </c>
      <c r="N590">
        <v>2.1966586224287998</v>
      </c>
      <c r="O590">
        <v>20.204435559873801</v>
      </c>
      <c r="P590">
        <v>2.75205408965537</v>
      </c>
      <c r="Q590">
        <v>1.1355427000945699</v>
      </c>
      <c r="R590">
        <v>4.6486593333007002</v>
      </c>
      <c r="S590">
        <v>95.701681775014194</v>
      </c>
      <c r="T590">
        <v>0</v>
      </c>
      <c r="U590">
        <v>786.13374999999996</v>
      </c>
      <c r="V590">
        <v>15.145688830572</v>
      </c>
      <c r="W590">
        <v>47.4648622395761</v>
      </c>
    </row>
    <row r="591" spans="1:23" x14ac:dyDescent="0.3">
      <c r="A591" t="s">
        <v>275</v>
      </c>
      <c r="B591" t="s">
        <v>5</v>
      </c>
      <c r="C591" t="s">
        <v>0</v>
      </c>
      <c r="D591" t="s">
        <v>261</v>
      </c>
      <c r="E591" t="s">
        <v>185</v>
      </c>
      <c r="F591">
        <v>6.5677240252356199</v>
      </c>
      <c r="G591">
        <v>5.7710710716731102</v>
      </c>
      <c r="H591">
        <v>1.04539845412372</v>
      </c>
      <c r="I591">
        <v>0.16152661897179499</v>
      </c>
      <c r="J591">
        <v>0.16242312961694799</v>
      </c>
      <c r="K591">
        <v>15.0391754118971</v>
      </c>
      <c r="L591">
        <v>0.17001388595359801</v>
      </c>
      <c r="M591">
        <v>9.3879985825024104E-2</v>
      </c>
      <c r="N591">
        <v>1.9140581539406401</v>
      </c>
      <c r="O591">
        <v>17.818894928002798</v>
      </c>
      <c r="P591">
        <v>2.4343472143992502</v>
      </c>
      <c r="Q591">
        <v>0.96375255192687204</v>
      </c>
      <c r="R591">
        <v>4.1704788799315802</v>
      </c>
      <c r="S591">
        <v>85.425551905703898</v>
      </c>
      <c r="T591">
        <v>0</v>
      </c>
      <c r="U591">
        <v>663.875</v>
      </c>
      <c r="V591">
        <v>12.6629647258428</v>
      </c>
      <c r="W591">
        <v>41.640091467963501</v>
      </c>
    </row>
    <row r="592" spans="1:23" x14ac:dyDescent="0.3">
      <c r="A592" t="s">
        <v>275</v>
      </c>
      <c r="B592" t="s">
        <v>5</v>
      </c>
      <c r="C592" t="s">
        <v>0</v>
      </c>
      <c r="D592" t="s">
        <v>261</v>
      </c>
      <c r="E592" t="s">
        <v>189</v>
      </c>
      <c r="F592">
        <v>6.5351201496842002</v>
      </c>
      <c r="G592">
        <v>5.7360424733955799</v>
      </c>
      <c r="H592">
        <v>1.1843322287126901</v>
      </c>
      <c r="I592">
        <v>0.17219844260311301</v>
      </c>
      <c r="J592">
        <v>0.14801918189584501</v>
      </c>
      <c r="K592">
        <v>16.3729804011864</v>
      </c>
      <c r="L592">
        <v>0.137428690522129</v>
      </c>
      <c r="M592">
        <v>9.6612100889842997E-2</v>
      </c>
      <c r="N592">
        <v>2.1473904253631799</v>
      </c>
      <c r="O592">
        <v>20.274572815113899</v>
      </c>
      <c r="P592">
        <v>2.7405192958528</v>
      </c>
      <c r="Q592">
        <v>1.07993577439049</v>
      </c>
      <c r="R592">
        <v>4.7028085610353001</v>
      </c>
      <c r="S592">
        <v>85.425551905703898</v>
      </c>
      <c r="T592">
        <v>0</v>
      </c>
      <c r="U592">
        <v>663.875</v>
      </c>
      <c r="V592">
        <v>15.536828462510799</v>
      </c>
      <c r="W592">
        <v>47.211224627651497</v>
      </c>
    </row>
    <row r="593" spans="1:23" x14ac:dyDescent="0.3">
      <c r="A593" t="s">
        <v>275</v>
      </c>
      <c r="B593" t="s">
        <v>5</v>
      </c>
      <c r="C593" t="s">
        <v>0</v>
      </c>
      <c r="D593" t="s">
        <v>261</v>
      </c>
      <c r="E593" t="s">
        <v>190</v>
      </c>
      <c r="F593">
        <v>6.79189891820414</v>
      </c>
      <c r="G593">
        <v>5.9930465196788401</v>
      </c>
      <c r="H593">
        <v>1.0822052751922999</v>
      </c>
      <c r="I593">
        <v>0.171082282575791</v>
      </c>
      <c r="J593">
        <v>0.15053720489316699</v>
      </c>
      <c r="K593">
        <v>16.518047545512701</v>
      </c>
      <c r="L593">
        <v>0.15839906074341001</v>
      </c>
      <c r="M593">
        <v>0.10198002568445499</v>
      </c>
      <c r="N593">
        <v>2.1906612512557899</v>
      </c>
      <c r="O593">
        <v>21.080384723620501</v>
      </c>
      <c r="P593">
        <v>2.7423445415774501</v>
      </c>
      <c r="Q593">
        <v>1.08175348601298</v>
      </c>
      <c r="R593">
        <v>4.7046079976532704</v>
      </c>
      <c r="S593">
        <v>85.425551905703898</v>
      </c>
      <c r="T593">
        <v>0</v>
      </c>
      <c r="U593">
        <v>663.875</v>
      </c>
      <c r="V593">
        <v>14.3880541018044</v>
      </c>
      <c r="W593">
        <v>47.459155961912998</v>
      </c>
    </row>
    <row r="594" spans="1:23" x14ac:dyDescent="0.3">
      <c r="A594" t="s">
        <v>275</v>
      </c>
      <c r="B594" t="s">
        <v>5</v>
      </c>
      <c r="C594" t="s">
        <v>0</v>
      </c>
      <c r="D594" t="s">
        <v>261</v>
      </c>
      <c r="E594" t="s">
        <v>195</v>
      </c>
      <c r="F594">
        <v>6.68507226053124</v>
      </c>
      <c r="G594">
        <v>5.8860276976549901</v>
      </c>
      <c r="H594">
        <v>1.1824041906357099</v>
      </c>
      <c r="I594">
        <v>0.17110920715206401</v>
      </c>
      <c r="J594">
        <v>0.15714539554436399</v>
      </c>
      <c r="K594">
        <v>16.1104169401661</v>
      </c>
      <c r="L594">
        <v>0.18142339907453001</v>
      </c>
      <c r="M594">
        <v>9.6506618818441997E-2</v>
      </c>
      <c r="N594">
        <v>2.0637144527973499</v>
      </c>
      <c r="O594">
        <v>19.232606003911599</v>
      </c>
      <c r="P594">
        <v>2.6428417778639499</v>
      </c>
      <c r="Q594">
        <v>1.0447674863858001</v>
      </c>
      <c r="R594">
        <v>4.5298021897776799</v>
      </c>
      <c r="S594">
        <v>85.425551905703898</v>
      </c>
      <c r="T594">
        <v>0</v>
      </c>
      <c r="U594">
        <v>663.875</v>
      </c>
      <c r="V594">
        <v>14.959676985524901</v>
      </c>
      <c r="W594">
        <v>45.271536463001802</v>
      </c>
    </row>
    <row r="595" spans="1:23" x14ac:dyDescent="0.3">
      <c r="A595" t="s">
        <v>275</v>
      </c>
      <c r="B595" t="s">
        <v>5</v>
      </c>
      <c r="C595" t="s">
        <v>0</v>
      </c>
      <c r="D595" t="s">
        <v>262</v>
      </c>
      <c r="E595" t="s">
        <v>196</v>
      </c>
      <c r="F595">
        <v>6.4077458362069599</v>
      </c>
      <c r="G595">
        <v>5.5647652026623504</v>
      </c>
      <c r="H595">
        <v>1.5230390884677301</v>
      </c>
      <c r="I595">
        <v>0.18505936697008299</v>
      </c>
      <c r="J595">
        <v>0.209370235011241</v>
      </c>
      <c r="K595">
        <v>13.702282289457001</v>
      </c>
      <c r="L595">
        <v>0.16530322744124701</v>
      </c>
      <c r="M595">
        <v>9.7626422895474296E-2</v>
      </c>
      <c r="N595">
        <v>2.0201454231236902</v>
      </c>
      <c r="O595">
        <v>17.986668498791399</v>
      </c>
      <c r="P595">
        <v>2.2688316351220901</v>
      </c>
      <c r="Q595">
        <v>0.92050545293936903</v>
      </c>
      <c r="R595">
        <v>3.8480142384171399</v>
      </c>
      <c r="S595">
        <v>47.8275347172303</v>
      </c>
      <c r="T595">
        <v>0</v>
      </c>
      <c r="U595">
        <v>740.25</v>
      </c>
      <c r="V595">
        <v>11.8617785842759</v>
      </c>
      <c r="W595">
        <v>41.802822134715598</v>
      </c>
    </row>
    <row r="596" spans="1:23" x14ac:dyDescent="0.3">
      <c r="A596" t="s">
        <v>275</v>
      </c>
      <c r="B596" t="s">
        <v>5</v>
      </c>
      <c r="C596" t="s">
        <v>0</v>
      </c>
      <c r="D596" t="s">
        <v>262</v>
      </c>
      <c r="E596" t="s">
        <v>197</v>
      </c>
      <c r="F596">
        <v>6.1123321335979801</v>
      </c>
      <c r="G596">
        <v>5.2719232487063499</v>
      </c>
      <c r="H596">
        <v>1.3469304381229401</v>
      </c>
      <c r="I596">
        <v>0.180197151924225</v>
      </c>
      <c r="J596">
        <v>0.16353946123152099</v>
      </c>
      <c r="K596">
        <v>14.4912828975585</v>
      </c>
      <c r="L596">
        <v>9.1742713673939796E-2</v>
      </c>
      <c r="M596">
        <v>9.4959891524211998E-2</v>
      </c>
      <c r="N596">
        <v>2.1951309535679799</v>
      </c>
      <c r="O596">
        <v>20.345550290265901</v>
      </c>
      <c r="P596">
        <v>2.5259164689815599</v>
      </c>
      <c r="Q596">
        <v>1.01093604100936</v>
      </c>
      <c r="R596">
        <v>4.3094474298334102</v>
      </c>
      <c r="S596">
        <v>47.8275347172303</v>
      </c>
      <c r="T596">
        <v>0</v>
      </c>
      <c r="U596">
        <v>740.25</v>
      </c>
      <c r="V596">
        <v>14.550488525148101</v>
      </c>
      <c r="W596">
        <v>47.412946154227399</v>
      </c>
    </row>
    <row r="597" spans="1:23" x14ac:dyDescent="0.3">
      <c r="A597" t="s">
        <v>275</v>
      </c>
      <c r="B597" t="s">
        <v>5</v>
      </c>
      <c r="C597" t="s">
        <v>0</v>
      </c>
      <c r="D597" t="s">
        <v>262</v>
      </c>
      <c r="E597" t="s">
        <v>198</v>
      </c>
      <c r="F597">
        <v>6.1772844006502199</v>
      </c>
      <c r="G597">
        <v>5.3388607287465302</v>
      </c>
      <c r="H597">
        <v>1.1357532130772601</v>
      </c>
      <c r="I597">
        <v>0.17391963923797699</v>
      </c>
      <c r="J597">
        <v>0.15205117101420901</v>
      </c>
      <c r="K597">
        <v>14.467692751252599</v>
      </c>
      <c r="L597">
        <v>0.102450786964167</v>
      </c>
      <c r="M597">
        <v>9.7661944121931493E-2</v>
      </c>
      <c r="N597">
        <v>2.2185233143615299</v>
      </c>
      <c r="O597">
        <v>21.074507705376</v>
      </c>
      <c r="P597">
        <v>2.5235326608911501</v>
      </c>
      <c r="Q597">
        <v>1.00980482814031</v>
      </c>
      <c r="R597">
        <v>4.3067341154771102</v>
      </c>
      <c r="S597">
        <v>47.8275347172303</v>
      </c>
      <c r="T597">
        <v>0</v>
      </c>
      <c r="U597">
        <v>740.25</v>
      </c>
      <c r="V597">
        <v>13.473717251551101</v>
      </c>
      <c r="W597">
        <v>47.692564782621503</v>
      </c>
    </row>
    <row r="598" spans="1:23" x14ac:dyDescent="0.3">
      <c r="A598" t="s">
        <v>275</v>
      </c>
      <c r="B598" t="s">
        <v>5</v>
      </c>
      <c r="C598" t="s">
        <v>0</v>
      </c>
      <c r="D598" t="s">
        <v>262</v>
      </c>
      <c r="E598" t="s">
        <v>200</v>
      </c>
      <c r="F598">
        <v>6.4096465278126402</v>
      </c>
      <c r="G598">
        <v>5.5658866074809596</v>
      </c>
      <c r="H598">
        <v>1.5511037163684001</v>
      </c>
      <c r="I598">
        <v>0.18924092073311999</v>
      </c>
      <c r="J598">
        <v>0.197626486434927</v>
      </c>
      <c r="K598">
        <v>14.493281349155399</v>
      </c>
      <c r="L598">
        <v>0.165833368235384</v>
      </c>
      <c r="M598">
        <v>9.8675691846826299E-2</v>
      </c>
      <c r="N598">
        <v>2.15117279915999</v>
      </c>
      <c r="O598">
        <v>19.397705250834999</v>
      </c>
      <c r="P598">
        <v>2.4538590618034499</v>
      </c>
      <c r="Q598">
        <v>0.99085091512296497</v>
      </c>
      <c r="R598">
        <v>4.1697468378852198</v>
      </c>
      <c r="S598">
        <v>47.8275347172303</v>
      </c>
      <c r="T598">
        <v>0</v>
      </c>
      <c r="U598">
        <v>740.25</v>
      </c>
      <c r="V598">
        <v>14.0087336297003</v>
      </c>
      <c r="W598">
        <v>45.449698604925601</v>
      </c>
    </row>
    <row r="599" spans="1:23" x14ac:dyDescent="0.3">
      <c r="A599" t="s">
        <v>275</v>
      </c>
      <c r="B599" t="s">
        <v>5</v>
      </c>
      <c r="C599" t="s">
        <v>0</v>
      </c>
      <c r="D599" t="s">
        <v>263</v>
      </c>
      <c r="E599" t="s">
        <v>202</v>
      </c>
      <c r="F599">
        <v>4.8396215060641001</v>
      </c>
      <c r="G599">
        <v>4.4810625492676897</v>
      </c>
      <c r="H599">
        <v>1.4899150870339199</v>
      </c>
      <c r="I599">
        <v>0.17863454813657201</v>
      </c>
      <c r="J599">
        <v>0.186837293412636</v>
      </c>
      <c r="K599">
        <v>12.5744170788216</v>
      </c>
      <c r="L599">
        <v>0.115224097748459</v>
      </c>
      <c r="M599">
        <v>9.2849783034084504E-2</v>
      </c>
      <c r="N599">
        <v>1.97386244849141</v>
      </c>
      <c r="O599">
        <v>18.036106599267001</v>
      </c>
      <c r="P599">
        <v>2.1291460333365499</v>
      </c>
      <c r="Q599">
        <v>0.84176601370473003</v>
      </c>
      <c r="R599">
        <v>3.6407163305024102</v>
      </c>
      <c r="S599">
        <v>15.7643573246632</v>
      </c>
      <c r="T599">
        <v>0</v>
      </c>
      <c r="U599">
        <v>290.22500000000002</v>
      </c>
      <c r="V599">
        <v>14.165287328514401</v>
      </c>
      <c r="W599">
        <v>41.629117661468001</v>
      </c>
    </row>
    <row r="600" spans="1:23" x14ac:dyDescent="0.3">
      <c r="A600" t="s">
        <v>275</v>
      </c>
      <c r="B600" t="s">
        <v>5</v>
      </c>
      <c r="C600" t="s">
        <v>0</v>
      </c>
      <c r="D600" t="s">
        <v>263</v>
      </c>
      <c r="E600" t="s">
        <v>204</v>
      </c>
      <c r="F600">
        <v>4.73311819107027</v>
      </c>
      <c r="G600">
        <v>4.3823924315479603</v>
      </c>
      <c r="H600">
        <v>1.1104859772258</v>
      </c>
      <c r="I600">
        <v>0.15536653191963801</v>
      </c>
      <c r="J600">
        <v>0.12729540139017301</v>
      </c>
      <c r="K600">
        <v>12.0424562387236</v>
      </c>
      <c r="L600">
        <v>6.4335976452498195E-2</v>
      </c>
      <c r="M600">
        <v>8.7051577246900394E-2</v>
      </c>
      <c r="N600">
        <v>1.91542047002937</v>
      </c>
      <c r="O600">
        <v>18.359747421087501</v>
      </c>
      <c r="P600">
        <v>2.0924511721390102</v>
      </c>
      <c r="Q600">
        <v>0.81700452505346499</v>
      </c>
      <c r="R600">
        <v>3.5983737045915398</v>
      </c>
      <c r="S600">
        <v>15.7643573246632</v>
      </c>
      <c r="T600">
        <v>0</v>
      </c>
      <c r="U600">
        <v>290.22500000000002</v>
      </c>
      <c r="V600">
        <v>14.0290519955311</v>
      </c>
      <c r="W600">
        <v>41.7466514518389</v>
      </c>
    </row>
    <row r="601" spans="1:23" x14ac:dyDescent="0.3">
      <c r="A601" t="s">
        <v>275</v>
      </c>
      <c r="B601" t="s">
        <v>5</v>
      </c>
      <c r="C601" t="s">
        <v>0</v>
      </c>
      <c r="D601" t="s">
        <v>263</v>
      </c>
      <c r="E601" t="s">
        <v>205</v>
      </c>
      <c r="F601">
        <v>4.7749106292254897</v>
      </c>
      <c r="G601">
        <v>4.4227780592201</v>
      </c>
      <c r="H601">
        <v>1.0582203909596599</v>
      </c>
      <c r="I601">
        <v>0.16065596301145199</v>
      </c>
      <c r="J601">
        <v>0.12747794581000901</v>
      </c>
      <c r="K601">
        <v>12.5698863094064</v>
      </c>
      <c r="L601">
        <v>6.8383570602394805E-2</v>
      </c>
      <c r="M601">
        <v>9.2408949870428303E-2</v>
      </c>
      <c r="N601">
        <v>2.0699128248815</v>
      </c>
      <c r="O601">
        <v>20.263556491413802</v>
      </c>
      <c r="P601">
        <v>2.2041808975854398</v>
      </c>
      <c r="Q601">
        <v>0.85973456567589701</v>
      </c>
      <c r="R601">
        <v>3.7923231581807202</v>
      </c>
      <c r="S601">
        <v>15.7643573246632</v>
      </c>
      <c r="T601">
        <v>0</v>
      </c>
      <c r="U601">
        <v>290.22500000000002</v>
      </c>
      <c r="V601">
        <v>13.9178703365345</v>
      </c>
      <c r="W601">
        <v>44.404225531882297</v>
      </c>
    </row>
    <row r="602" spans="1:23" x14ac:dyDescent="0.3">
      <c r="A602" t="s">
        <v>275</v>
      </c>
      <c r="B602" t="s">
        <v>5</v>
      </c>
      <c r="C602" t="s">
        <v>0</v>
      </c>
      <c r="D602" t="s">
        <v>263</v>
      </c>
      <c r="E602" t="s">
        <v>207</v>
      </c>
      <c r="F602">
        <v>5.0010660994471303</v>
      </c>
      <c r="G602">
        <v>4.64162982349995</v>
      </c>
      <c r="H602">
        <v>1.1693052604588801</v>
      </c>
      <c r="I602">
        <v>0.183357191614443</v>
      </c>
      <c r="J602">
        <v>0.17347367302469699</v>
      </c>
      <c r="K602">
        <v>13.245819042927801</v>
      </c>
      <c r="L602">
        <v>0.100704095583766</v>
      </c>
      <c r="M602">
        <v>9.2218561705855503E-2</v>
      </c>
      <c r="N602">
        <v>2.0410325071222801</v>
      </c>
      <c r="O602">
        <v>18.536368655616801</v>
      </c>
      <c r="P602">
        <v>2.2836436900831698</v>
      </c>
      <c r="Q602">
        <v>0.897869027340228</v>
      </c>
      <c r="R602">
        <v>3.91347345276961</v>
      </c>
      <c r="S602">
        <v>15.7643573246632</v>
      </c>
      <c r="T602">
        <v>0</v>
      </c>
      <c r="U602">
        <v>290.22500000000002</v>
      </c>
      <c r="V602">
        <v>11.1687716735349</v>
      </c>
      <c r="W602">
        <v>44.598677919307498</v>
      </c>
    </row>
    <row r="603" spans="1:23" x14ac:dyDescent="0.3">
      <c r="A603" t="s">
        <v>275</v>
      </c>
      <c r="B603" t="s">
        <v>5</v>
      </c>
      <c r="C603" t="s">
        <v>0</v>
      </c>
      <c r="D603" t="s">
        <v>264</v>
      </c>
      <c r="E603" t="s">
        <v>208</v>
      </c>
      <c r="F603">
        <v>5.0268750529765702</v>
      </c>
      <c r="G603">
        <v>4.3294901254713096</v>
      </c>
      <c r="H603">
        <v>2.6609929477885701</v>
      </c>
      <c r="I603">
        <v>0.23326045956637301</v>
      </c>
      <c r="J603">
        <v>0.45260226273663601</v>
      </c>
      <c r="K603">
        <v>11.589833945570399</v>
      </c>
      <c r="L603">
        <v>0.326342925645559</v>
      </c>
      <c r="M603">
        <v>0.10935495931320199</v>
      </c>
      <c r="N603">
        <v>2.0574202685325802</v>
      </c>
      <c r="O603">
        <v>17.5360207397738</v>
      </c>
      <c r="P603">
        <v>1.8677590677032501</v>
      </c>
      <c r="Q603">
        <v>0.76180036253804795</v>
      </c>
      <c r="R603">
        <v>3.13657913916968</v>
      </c>
      <c r="S603">
        <v>11.898042363551101</v>
      </c>
      <c r="T603">
        <v>0</v>
      </c>
      <c r="U603">
        <v>611</v>
      </c>
      <c r="V603">
        <v>12.485945514109901</v>
      </c>
      <c r="W603">
        <v>39.309589836584799</v>
      </c>
    </row>
    <row r="604" spans="1:23" x14ac:dyDescent="0.3">
      <c r="A604" t="s">
        <v>275</v>
      </c>
      <c r="B604" t="s">
        <v>5</v>
      </c>
      <c r="C604" t="s">
        <v>0</v>
      </c>
      <c r="D604" t="s">
        <v>264</v>
      </c>
      <c r="E604" t="s">
        <v>209</v>
      </c>
      <c r="F604">
        <v>5.3724237950756697</v>
      </c>
      <c r="G604">
        <v>4.69764238038369</v>
      </c>
      <c r="H604">
        <v>1.24064793082062</v>
      </c>
      <c r="I604">
        <v>0.17864216924903101</v>
      </c>
      <c r="J604">
        <v>0.16225705276556501</v>
      </c>
      <c r="K604">
        <v>12.1011167916378</v>
      </c>
      <c r="L604">
        <v>9.4619958439911306E-2</v>
      </c>
      <c r="M604">
        <v>9.4375966823998098E-2</v>
      </c>
      <c r="N604">
        <v>2.0406673141498199</v>
      </c>
      <c r="O604">
        <v>19.0232567612954</v>
      </c>
      <c r="P604">
        <v>2.0380718803187801</v>
      </c>
      <c r="Q604">
        <v>0.80138283254528897</v>
      </c>
      <c r="R604">
        <v>3.4914035475560201</v>
      </c>
      <c r="S604">
        <v>11.898042363551101</v>
      </c>
      <c r="T604">
        <v>0</v>
      </c>
      <c r="U604">
        <v>611</v>
      </c>
      <c r="V604">
        <v>12.698627010027399</v>
      </c>
      <c r="W604">
        <v>45.4659267361411</v>
      </c>
    </row>
    <row r="605" spans="1:23" x14ac:dyDescent="0.3">
      <c r="A605" t="s">
        <v>275</v>
      </c>
      <c r="B605" t="s">
        <v>5</v>
      </c>
      <c r="C605" t="s">
        <v>0</v>
      </c>
      <c r="D605" t="s">
        <v>264</v>
      </c>
      <c r="E605" t="s">
        <v>212</v>
      </c>
      <c r="F605">
        <v>5.1739345026957597</v>
      </c>
      <c r="G605">
        <v>4.5046501954555502</v>
      </c>
      <c r="H605">
        <v>1.15651684519867</v>
      </c>
      <c r="I605">
        <v>0.16224749207735001</v>
      </c>
      <c r="J605">
        <v>0.12109569557727801</v>
      </c>
      <c r="K605">
        <v>11.652661323969999</v>
      </c>
      <c r="L605">
        <v>9.8166490622935407E-2</v>
      </c>
      <c r="M605">
        <v>9.3181302350027001E-2</v>
      </c>
      <c r="N605">
        <v>2.0294548397168199</v>
      </c>
      <c r="O605">
        <v>19.717808398550002</v>
      </c>
      <c r="P605">
        <v>1.97894063297294</v>
      </c>
      <c r="Q605">
        <v>0.77926072586430795</v>
      </c>
      <c r="R605">
        <v>3.3921286944097302</v>
      </c>
      <c r="S605">
        <v>11.898042363551101</v>
      </c>
      <c r="T605">
        <v>0</v>
      </c>
      <c r="U605">
        <v>611</v>
      </c>
      <c r="V605">
        <v>14.7855313895446</v>
      </c>
      <c r="W605">
        <v>44.826403735864197</v>
      </c>
    </row>
    <row r="606" spans="1:23" x14ac:dyDescent="0.3">
      <c r="A606" t="s">
        <v>275</v>
      </c>
      <c r="B606" t="s">
        <v>5</v>
      </c>
      <c r="C606" t="s">
        <v>0</v>
      </c>
      <c r="D606" t="s">
        <v>264</v>
      </c>
      <c r="E606" t="s">
        <v>214</v>
      </c>
      <c r="F606">
        <v>5.3242378959371699</v>
      </c>
      <c r="G606">
        <v>4.6371663563488896</v>
      </c>
      <c r="H606">
        <v>2.1377967615698998</v>
      </c>
      <c r="I606">
        <v>0.20915593131840399</v>
      </c>
      <c r="J606">
        <v>0.31239912233404799</v>
      </c>
      <c r="K606">
        <v>12.0861819335642</v>
      </c>
      <c r="L606">
        <v>0.32249506296832903</v>
      </c>
      <c r="M606">
        <v>0.105449410277899</v>
      </c>
      <c r="N606">
        <v>2.0710006089470498</v>
      </c>
      <c r="O606">
        <v>18.431932773440501</v>
      </c>
      <c r="P606">
        <v>1.9985566598907301</v>
      </c>
      <c r="Q606">
        <v>0.81899233823548301</v>
      </c>
      <c r="R606">
        <v>3.36476522088623</v>
      </c>
      <c r="S606">
        <v>11.898042363551101</v>
      </c>
      <c r="T606">
        <v>0</v>
      </c>
      <c r="U606">
        <v>611</v>
      </c>
      <c r="V606">
        <v>14.7288834987777</v>
      </c>
      <c r="W606">
        <v>42.563232922135697</v>
      </c>
    </row>
    <row r="607" spans="1:23" x14ac:dyDescent="0.3">
      <c r="A607" t="s">
        <v>275</v>
      </c>
      <c r="B607" t="s">
        <v>5</v>
      </c>
      <c r="C607" t="s">
        <v>0</v>
      </c>
      <c r="D607" t="s">
        <v>265</v>
      </c>
      <c r="E607" t="s">
        <v>215</v>
      </c>
      <c r="F607">
        <v>4.8535105219191896</v>
      </c>
      <c r="G607">
        <v>4.1592302443468903</v>
      </c>
      <c r="H607">
        <v>1.51743543957945</v>
      </c>
      <c r="I607">
        <v>0.160294158978107</v>
      </c>
      <c r="J607">
        <v>0.161305716924425</v>
      </c>
      <c r="K607">
        <v>10.244428613521499</v>
      </c>
      <c r="L607">
        <v>0.128599775155322</v>
      </c>
      <c r="M607">
        <v>8.2523879355263396E-2</v>
      </c>
      <c r="N607">
        <v>1.7220151977412701</v>
      </c>
      <c r="O607">
        <v>15.613165343634501</v>
      </c>
      <c r="P607">
        <v>1.6776420828879699</v>
      </c>
      <c r="Q607">
        <v>0.66676952355193597</v>
      </c>
      <c r="R607">
        <v>2.8595322072849401</v>
      </c>
      <c r="S607">
        <v>11.898042363551101</v>
      </c>
      <c r="T607">
        <v>0</v>
      </c>
      <c r="U607">
        <v>635.84240591397804</v>
      </c>
      <c r="V607">
        <v>13.6804881289421</v>
      </c>
      <c r="W607">
        <v>36.959139091001497</v>
      </c>
    </row>
    <row r="608" spans="1:23" x14ac:dyDescent="0.3">
      <c r="A608" t="s">
        <v>275</v>
      </c>
      <c r="B608" t="s">
        <v>5</v>
      </c>
      <c r="C608" t="s">
        <v>0</v>
      </c>
      <c r="D608" t="s">
        <v>265</v>
      </c>
      <c r="E608" t="s">
        <v>216</v>
      </c>
      <c r="F608">
        <v>4.5939855571016901</v>
      </c>
      <c r="G608">
        <v>3.8913493014106901</v>
      </c>
      <c r="H608">
        <v>1.3750031057920999</v>
      </c>
      <c r="I608">
        <v>0.14146684577480301</v>
      </c>
      <c r="J608">
        <v>0.12048707758490999</v>
      </c>
      <c r="K608">
        <v>9.7559574373408093</v>
      </c>
      <c r="L608">
        <v>7.0548232331298505E-2</v>
      </c>
      <c r="M608">
        <v>8.0819311746965494E-2</v>
      </c>
      <c r="N608">
        <v>1.7288338788975799</v>
      </c>
      <c r="O608">
        <v>16.69308955612</v>
      </c>
      <c r="P608">
        <v>1.64391664211139</v>
      </c>
      <c r="Q608">
        <v>0.64660787359047101</v>
      </c>
      <c r="R608">
        <v>2.8169096432971701</v>
      </c>
      <c r="S608">
        <v>11.898042363551101</v>
      </c>
      <c r="T608">
        <v>0</v>
      </c>
      <c r="U608">
        <v>650.33054393305395</v>
      </c>
      <c r="V608">
        <v>16.103371506246599</v>
      </c>
      <c r="W608">
        <v>37.299102695408997</v>
      </c>
    </row>
    <row r="609" spans="1:23" x14ac:dyDescent="0.3">
      <c r="A609" t="s">
        <v>275</v>
      </c>
      <c r="B609" t="s">
        <v>5</v>
      </c>
      <c r="C609" t="s">
        <v>0</v>
      </c>
      <c r="D609" t="s">
        <v>265</v>
      </c>
      <c r="E609" t="s">
        <v>217</v>
      </c>
      <c r="F609">
        <v>4.5846462391318603</v>
      </c>
      <c r="G609">
        <v>3.9145119661348802</v>
      </c>
      <c r="H609">
        <v>1.2951362490137099</v>
      </c>
      <c r="I609">
        <v>0.13690819297142301</v>
      </c>
      <c r="J609">
        <v>0.111360698112908</v>
      </c>
      <c r="K609">
        <v>9.7649838771352702</v>
      </c>
      <c r="L609">
        <v>8.0867082025057602E-2</v>
      </c>
      <c r="M609">
        <v>8.2542370245985194E-2</v>
      </c>
      <c r="N609">
        <v>1.75124078651597</v>
      </c>
      <c r="O609">
        <v>17.285307877239902</v>
      </c>
      <c r="P609">
        <v>1.64445784977328</v>
      </c>
      <c r="Q609">
        <v>0.64671279160070305</v>
      </c>
      <c r="R609">
        <v>2.8192423321398299</v>
      </c>
      <c r="S609">
        <v>11.898042363551101</v>
      </c>
      <c r="T609">
        <v>0</v>
      </c>
      <c r="U609">
        <v>619.29214285714295</v>
      </c>
      <c r="V609">
        <v>16.4071693115424</v>
      </c>
      <c r="W609">
        <v>37.619445905975901</v>
      </c>
    </row>
    <row r="610" spans="1:23" x14ac:dyDescent="0.3">
      <c r="A610" t="s">
        <v>275</v>
      </c>
      <c r="B610" t="s">
        <v>5</v>
      </c>
      <c r="C610" t="s">
        <v>0</v>
      </c>
      <c r="D610" t="s">
        <v>265</v>
      </c>
      <c r="E610" t="s">
        <v>226</v>
      </c>
      <c r="F610">
        <v>5.0257268306063496</v>
      </c>
      <c r="G610">
        <v>4.27267527034686</v>
      </c>
      <c r="H610">
        <v>1.38288552254988</v>
      </c>
      <c r="I610">
        <v>0.151811948406464</v>
      </c>
      <c r="J610">
        <v>0.124545649071357</v>
      </c>
      <c r="K610">
        <v>10.3355696062416</v>
      </c>
      <c r="L610">
        <v>0.116280966376214</v>
      </c>
      <c r="M610">
        <v>8.2805438675909407E-2</v>
      </c>
      <c r="N610">
        <v>1.7507949873139199</v>
      </c>
      <c r="O610">
        <v>16.367042700508701</v>
      </c>
      <c r="P610">
        <v>1.7043486200303299</v>
      </c>
      <c r="Q610">
        <v>0.67451309048525299</v>
      </c>
      <c r="R610">
        <v>2.9123158721293998</v>
      </c>
      <c r="S610">
        <v>11.898042363551101</v>
      </c>
      <c r="T610">
        <v>0</v>
      </c>
      <c r="U610">
        <v>697.89075630252103</v>
      </c>
      <c r="V610">
        <v>14.895620371104</v>
      </c>
      <c r="W610">
        <v>38.050549817789097</v>
      </c>
    </row>
    <row r="611" spans="1:23" x14ac:dyDescent="0.3">
      <c r="A611" t="s">
        <v>275</v>
      </c>
      <c r="B611" t="s">
        <v>5</v>
      </c>
      <c r="C611" t="s">
        <v>0</v>
      </c>
      <c r="D611" t="s">
        <v>266</v>
      </c>
      <c r="E611" t="s">
        <v>227</v>
      </c>
      <c r="F611">
        <v>5.2567026493393296</v>
      </c>
      <c r="G611">
        <v>4.4949951334932896</v>
      </c>
      <c r="H611">
        <v>2.3128726677351099</v>
      </c>
      <c r="I611">
        <v>0.19387908116990701</v>
      </c>
      <c r="J611">
        <v>0.23616718097560899</v>
      </c>
      <c r="K611">
        <v>11.0063280070832</v>
      </c>
      <c r="L611">
        <v>0.44803777965531999</v>
      </c>
      <c r="M611">
        <v>9.7323169917533106E-2</v>
      </c>
      <c r="N611">
        <v>1.8639802537018499</v>
      </c>
      <c r="O611">
        <v>16.082701558344699</v>
      </c>
      <c r="P611">
        <v>1.7401216396736401</v>
      </c>
      <c r="Q611">
        <v>0.73547779470488805</v>
      </c>
      <c r="R611">
        <v>2.8993752953821401</v>
      </c>
      <c r="S611">
        <v>12.9353272967635</v>
      </c>
      <c r="T611">
        <v>0</v>
      </c>
      <c r="U611">
        <v>691.27587365591398</v>
      </c>
      <c r="V611">
        <v>14.9300218371698</v>
      </c>
      <c r="W611">
        <v>36.388034848081801</v>
      </c>
    </row>
    <row r="612" spans="1:23" x14ac:dyDescent="0.3">
      <c r="A612" t="s">
        <v>276</v>
      </c>
      <c r="B612" t="s">
        <v>47</v>
      </c>
      <c r="C612" t="s">
        <v>26</v>
      </c>
      <c r="D612" t="s">
        <v>251</v>
      </c>
      <c r="E612" t="s">
        <v>51</v>
      </c>
      <c r="F612">
        <v>94.672836671619805</v>
      </c>
      <c r="G612">
        <v>92.928657455406594</v>
      </c>
      <c r="H612">
        <v>17.309670433975899</v>
      </c>
      <c r="I612">
        <v>1.6401593959151799</v>
      </c>
      <c r="J612">
        <v>15.534081117196701</v>
      </c>
      <c r="K612">
        <v>263.01721309919498</v>
      </c>
      <c r="L612">
        <v>13.6686348297153</v>
      </c>
      <c r="M612">
        <v>7.4713160397730398</v>
      </c>
      <c r="N612">
        <v>181.83202979114799</v>
      </c>
      <c r="O612">
        <v>2080.3830871053801</v>
      </c>
      <c r="P612">
        <v>67.432614458548599</v>
      </c>
      <c r="Q612">
        <v>43.4387324125288</v>
      </c>
      <c r="R612">
        <v>95.494308006704799</v>
      </c>
      <c r="S612">
        <v>874.58270501413699</v>
      </c>
      <c r="T612">
        <v>0</v>
      </c>
      <c r="U612">
        <v>0</v>
      </c>
      <c r="V612">
        <v>40.125854344274501</v>
      </c>
      <c r="W612">
        <v>641.24855394660801</v>
      </c>
    </row>
    <row r="613" spans="1:23" x14ac:dyDescent="0.3">
      <c r="A613" t="s">
        <v>276</v>
      </c>
      <c r="B613" t="s">
        <v>47</v>
      </c>
      <c r="C613" t="s">
        <v>26</v>
      </c>
      <c r="D613" t="s">
        <v>251</v>
      </c>
      <c r="E613" t="s">
        <v>52</v>
      </c>
      <c r="F613">
        <v>84.109353124982903</v>
      </c>
      <c r="G613">
        <v>82.431747733514499</v>
      </c>
      <c r="H613">
        <v>9.8552844492702008</v>
      </c>
      <c r="I613">
        <v>1.39218007929569</v>
      </c>
      <c r="J613">
        <v>15.503391622889501</v>
      </c>
      <c r="K613">
        <v>271.05390037293301</v>
      </c>
      <c r="L613">
        <v>9.3053771174388</v>
      </c>
      <c r="M613">
        <v>7.8373022457067201</v>
      </c>
      <c r="N613">
        <v>202.743526257024</v>
      </c>
      <c r="O613">
        <v>2327.50621849134</v>
      </c>
      <c r="P613">
        <v>66.838698723460794</v>
      </c>
      <c r="Q613">
        <v>40.552780587390302</v>
      </c>
      <c r="R613">
        <v>97.761751981810207</v>
      </c>
      <c r="S613">
        <v>874.58270501413699</v>
      </c>
      <c r="T613">
        <v>0</v>
      </c>
      <c r="U613">
        <v>0</v>
      </c>
      <c r="V613">
        <v>53.738972230985098</v>
      </c>
      <c r="W613">
        <v>718.93759210195003</v>
      </c>
    </row>
    <row r="614" spans="1:23" x14ac:dyDescent="0.3">
      <c r="A614" t="s">
        <v>276</v>
      </c>
      <c r="B614" t="s">
        <v>47</v>
      </c>
      <c r="C614" t="s">
        <v>26</v>
      </c>
      <c r="D614" t="s">
        <v>251</v>
      </c>
      <c r="E614" t="s">
        <v>53</v>
      </c>
      <c r="F614">
        <v>82.998078962521404</v>
      </c>
      <c r="G614">
        <v>81.332925049184993</v>
      </c>
      <c r="H614">
        <v>7.5362747382238799</v>
      </c>
      <c r="I614">
        <v>1.33474003992301</v>
      </c>
      <c r="J614">
        <v>15.6023249193798</v>
      </c>
      <c r="K614">
        <v>262.12523320901801</v>
      </c>
      <c r="L614">
        <v>9.3346632354233403</v>
      </c>
      <c r="M614">
        <v>7.9832688416909798</v>
      </c>
      <c r="N614">
        <v>207.12712810666201</v>
      </c>
      <c r="O614">
        <v>2384.83534731799</v>
      </c>
      <c r="P614">
        <v>64.088619314151899</v>
      </c>
      <c r="Q614">
        <v>38.913647551110202</v>
      </c>
      <c r="R614">
        <v>93.744266120918795</v>
      </c>
      <c r="S614">
        <v>874.58270501413699</v>
      </c>
      <c r="T614">
        <v>0</v>
      </c>
      <c r="U614">
        <v>0</v>
      </c>
      <c r="V614">
        <v>57.530753067785596</v>
      </c>
      <c r="W614">
        <v>715.58370393484097</v>
      </c>
    </row>
    <row r="615" spans="1:23" x14ac:dyDescent="0.3">
      <c r="A615" t="s">
        <v>276</v>
      </c>
      <c r="B615" t="s">
        <v>47</v>
      </c>
      <c r="C615" t="s">
        <v>26</v>
      </c>
      <c r="D615" t="s">
        <v>251</v>
      </c>
      <c r="E615" t="s">
        <v>54</v>
      </c>
      <c r="F615">
        <v>97.239032226509494</v>
      </c>
      <c r="G615">
        <v>95.477530481095599</v>
      </c>
      <c r="H615">
        <v>16.5923872807486</v>
      </c>
      <c r="I615">
        <v>1.6674219822998999</v>
      </c>
      <c r="J615">
        <v>15.8947219675089</v>
      </c>
      <c r="K615">
        <v>278.68430560356302</v>
      </c>
      <c r="L615">
        <v>14.0076898723371</v>
      </c>
      <c r="M615">
        <v>7.7935118698141901</v>
      </c>
      <c r="N615">
        <v>188.797730371847</v>
      </c>
      <c r="O615">
        <v>2154.0529086155798</v>
      </c>
      <c r="P615">
        <v>69.671535972503193</v>
      </c>
      <c r="Q615">
        <v>43.710760993855999</v>
      </c>
      <c r="R615">
        <v>100.093440203314</v>
      </c>
      <c r="S615">
        <v>874.58270501413699</v>
      </c>
      <c r="T615">
        <v>0</v>
      </c>
      <c r="U615">
        <v>0</v>
      </c>
      <c r="V615">
        <v>58.716645061101801</v>
      </c>
      <c r="W615">
        <v>686.35794598448194</v>
      </c>
    </row>
    <row r="616" spans="1:23" x14ac:dyDescent="0.3">
      <c r="A616" t="s">
        <v>276</v>
      </c>
      <c r="B616" t="s">
        <v>47</v>
      </c>
      <c r="C616" t="s">
        <v>26</v>
      </c>
      <c r="D616" t="s">
        <v>252</v>
      </c>
      <c r="E616" t="s">
        <v>55</v>
      </c>
      <c r="F616">
        <v>96.027610215107302</v>
      </c>
      <c r="G616">
        <v>93.9415172432535</v>
      </c>
      <c r="H616">
        <v>37.715575208441003</v>
      </c>
      <c r="I616">
        <v>2.42309574565579</v>
      </c>
      <c r="J616">
        <v>18.106518192634901</v>
      </c>
      <c r="K616">
        <v>262.91923727788401</v>
      </c>
      <c r="L616">
        <v>15.3367707805797</v>
      </c>
      <c r="M616">
        <v>7.7094080414619901</v>
      </c>
      <c r="N616">
        <v>170.94338290051101</v>
      </c>
      <c r="O616">
        <v>2018.38211207631</v>
      </c>
      <c r="P616">
        <v>78.259705620509905</v>
      </c>
      <c r="Q616">
        <v>52.6257974862853</v>
      </c>
      <c r="R616">
        <v>107.955211112673</v>
      </c>
      <c r="S616">
        <v>936.99008986126398</v>
      </c>
      <c r="T616">
        <v>0</v>
      </c>
      <c r="U616">
        <v>0</v>
      </c>
      <c r="V616">
        <v>60.562745508385603</v>
      </c>
      <c r="W616">
        <v>643.25217296207302</v>
      </c>
    </row>
    <row r="617" spans="1:23" x14ac:dyDescent="0.3">
      <c r="A617" t="s">
        <v>276</v>
      </c>
      <c r="B617" t="s">
        <v>47</v>
      </c>
      <c r="C617" t="s">
        <v>26</v>
      </c>
      <c r="D617" t="s">
        <v>252</v>
      </c>
      <c r="E617" t="s">
        <v>56</v>
      </c>
      <c r="F617">
        <v>79.926328520801107</v>
      </c>
      <c r="G617">
        <v>78.102393673432303</v>
      </c>
      <c r="H617">
        <v>17.446465554590901</v>
      </c>
      <c r="I617">
        <v>1.65375297135046</v>
      </c>
      <c r="J617">
        <v>16.025007860700502</v>
      </c>
      <c r="K617">
        <v>253.011464998881</v>
      </c>
      <c r="L617">
        <v>8.619642459944</v>
      </c>
      <c r="M617">
        <v>7.73983386617493</v>
      </c>
      <c r="N617">
        <v>190.34693759690001</v>
      </c>
      <c r="O617">
        <v>2266.2586961034099</v>
      </c>
      <c r="P617">
        <v>71.049355304450401</v>
      </c>
      <c r="Q617">
        <v>43.956864622352398</v>
      </c>
      <c r="R617">
        <v>102.82012716864701</v>
      </c>
      <c r="S617">
        <v>936.99008986126398</v>
      </c>
      <c r="T617">
        <v>0</v>
      </c>
      <c r="U617">
        <v>0</v>
      </c>
      <c r="V617">
        <v>69.457857808727894</v>
      </c>
      <c r="W617">
        <v>719.95734772370702</v>
      </c>
    </row>
    <row r="618" spans="1:23" x14ac:dyDescent="0.3">
      <c r="A618" t="s">
        <v>276</v>
      </c>
      <c r="B618" t="s">
        <v>47</v>
      </c>
      <c r="C618" t="s">
        <v>26</v>
      </c>
      <c r="D618" t="s">
        <v>252</v>
      </c>
      <c r="E618" t="s">
        <v>57</v>
      </c>
      <c r="F618">
        <v>81.239234299453301</v>
      </c>
      <c r="G618">
        <v>79.468732700019999</v>
      </c>
      <c r="H618">
        <v>11.311609398599501</v>
      </c>
      <c r="I618">
        <v>1.48761691634275</v>
      </c>
      <c r="J618">
        <v>15.689036669331299</v>
      </c>
      <c r="K618">
        <v>250.25388094056501</v>
      </c>
      <c r="L618">
        <v>8.1041774996401994</v>
      </c>
      <c r="M618">
        <v>7.8476149001998996</v>
      </c>
      <c r="N618">
        <v>194.90391735714999</v>
      </c>
      <c r="O618">
        <v>2325.4906961861402</v>
      </c>
      <c r="P618">
        <v>68.111633601766201</v>
      </c>
      <c r="Q618">
        <v>41.227918823316898</v>
      </c>
      <c r="R618">
        <v>99.741426483782902</v>
      </c>
      <c r="S618">
        <v>936.99008986126398</v>
      </c>
      <c r="T618">
        <v>0</v>
      </c>
      <c r="U618">
        <v>0</v>
      </c>
      <c r="V618">
        <v>71.941430944665697</v>
      </c>
      <c r="W618">
        <v>732.49249930147801</v>
      </c>
    </row>
    <row r="619" spans="1:23" x14ac:dyDescent="0.3">
      <c r="A619" t="s">
        <v>276</v>
      </c>
      <c r="B619" t="s">
        <v>47</v>
      </c>
      <c r="C619" t="s">
        <v>26</v>
      </c>
      <c r="D619" t="s">
        <v>252</v>
      </c>
      <c r="E619" t="s">
        <v>58</v>
      </c>
      <c r="F619">
        <v>95.645854105941496</v>
      </c>
      <c r="G619">
        <v>93.5992353423689</v>
      </c>
      <c r="H619">
        <v>32.957697524835503</v>
      </c>
      <c r="I619">
        <v>2.3048052427196302</v>
      </c>
      <c r="J619">
        <v>17.816260156806301</v>
      </c>
      <c r="K619">
        <v>274.83667628316903</v>
      </c>
      <c r="L619">
        <v>14.485019965305099</v>
      </c>
      <c r="M619">
        <v>7.9783997305609997</v>
      </c>
      <c r="N619">
        <v>176.20999095811101</v>
      </c>
      <c r="O619">
        <v>2077.2443496432502</v>
      </c>
      <c r="P619">
        <v>79.194229655334496</v>
      </c>
      <c r="Q619">
        <v>51.2966192149186</v>
      </c>
      <c r="R619">
        <v>111.66078963579901</v>
      </c>
      <c r="S619">
        <v>936.99008986126398</v>
      </c>
      <c r="T619">
        <v>0</v>
      </c>
      <c r="U619">
        <v>0</v>
      </c>
      <c r="V619">
        <v>75.0410552997689</v>
      </c>
      <c r="W619">
        <v>694.12455165716096</v>
      </c>
    </row>
    <row r="620" spans="1:23" x14ac:dyDescent="0.3">
      <c r="A620" t="s">
        <v>276</v>
      </c>
      <c r="B620" t="s">
        <v>47</v>
      </c>
      <c r="C620" t="s">
        <v>26</v>
      </c>
      <c r="D620" t="s">
        <v>253</v>
      </c>
      <c r="E620" t="s">
        <v>59</v>
      </c>
      <c r="F620">
        <v>106.459874417341</v>
      </c>
      <c r="G620">
        <v>104.473079157331</v>
      </c>
      <c r="H620">
        <v>30.501727878744902</v>
      </c>
      <c r="I620">
        <v>2.21680558854748</v>
      </c>
      <c r="J620">
        <v>17.614370229100398</v>
      </c>
      <c r="K620">
        <v>261.97951153712302</v>
      </c>
      <c r="L620">
        <v>15.4026706407251</v>
      </c>
      <c r="M620">
        <v>6.90416642647609</v>
      </c>
      <c r="N620">
        <v>160.22297855739501</v>
      </c>
      <c r="O620">
        <v>1981.5452420736301</v>
      </c>
      <c r="P620">
        <v>76.896430216141795</v>
      </c>
      <c r="Q620">
        <v>51.456778640935902</v>
      </c>
      <c r="R620">
        <v>106.23843332169901</v>
      </c>
      <c r="S620">
        <v>906.13941263031995</v>
      </c>
      <c r="T620">
        <v>0</v>
      </c>
      <c r="U620">
        <v>0</v>
      </c>
      <c r="V620">
        <v>88.946772651005602</v>
      </c>
      <c r="W620">
        <v>665.20533512039697</v>
      </c>
    </row>
    <row r="621" spans="1:23" x14ac:dyDescent="0.3">
      <c r="A621" t="s">
        <v>276</v>
      </c>
      <c r="B621" t="s">
        <v>47</v>
      </c>
      <c r="C621" t="s">
        <v>26</v>
      </c>
      <c r="D621" t="s">
        <v>253</v>
      </c>
      <c r="E621" t="s">
        <v>60</v>
      </c>
      <c r="F621">
        <v>79.168543875836903</v>
      </c>
      <c r="G621">
        <v>77.447685045540396</v>
      </c>
      <c r="H621">
        <v>15.7130620384319</v>
      </c>
      <c r="I621">
        <v>1.50819658601461</v>
      </c>
      <c r="J621">
        <v>14.8231186561566</v>
      </c>
      <c r="K621">
        <v>245.689650117849</v>
      </c>
      <c r="L621">
        <v>6.8350957684435798</v>
      </c>
      <c r="M621">
        <v>6.7546200590076699</v>
      </c>
      <c r="N621">
        <v>174.36781956775201</v>
      </c>
      <c r="O621">
        <v>2189.1753918310701</v>
      </c>
      <c r="P621">
        <v>69.906158619106904</v>
      </c>
      <c r="Q621">
        <v>43.362445536975798</v>
      </c>
      <c r="R621">
        <v>100.94983259478001</v>
      </c>
      <c r="S621">
        <v>906.13941263031995</v>
      </c>
      <c r="T621">
        <v>0</v>
      </c>
      <c r="U621">
        <v>0</v>
      </c>
      <c r="V621">
        <v>103.077048928916</v>
      </c>
      <c r="W621">
        <v>731.791419331778</v>
      </c>
    </row>
    <row r="622" spans="1:23" x14ac:dyDescent="0.3">
      <c r="A622" t="s">
        <v>276</v>
      </c>
      <c r="B622" t="s">
        <v>47</v>
      </c>
      <c r="C622" t="s">
        <v>26</v>
      </c>
      <c r="D622" t="s">
        <v>253</v>
      </c>
      <c r="E622" t="s">
        <v>61</v>
      </c>
      <c r="F622">
        <v>79.483626960847104</v>
      </c>
      <c r="G622">
        <v>77.788380519315197</v>
      </c>
      <c r="H622">
        <v>11.2143415440841</v>
      </c>
      <c r="I622">
        <v>1.4271954107267399</v>
      </c>
      <c r="J622">
        <v>14.6750087521065</v>
      </c>
      <c r="K622">
        <v>245.077385006996</v>
      </c>
      <c r="L622">
        <v>6.9495217887816203</v>
      </c>
      <c r="M622">
        <v>6.92233102626827</v>
      </c>
      <c r="N622">
        <v>182.16043176375601</v>
      </c>
      <c r="O622">
        <v>2294.0843817459599</v>
      </c>
      <c r="P622">
        <v>67.807659006606997</v>
      </c>
      <c r="Q622">
        <v>41.233025157389399</v>
      </c>
      <c r="R622">
        <v>99.002603792352502</v>
      </c>
      <c r="S622">
        <v>906.13941263031995</v>
      </c>
      <c r="T622">
        <v>0</v>
      </c>
      <c r="U622">
        <v>0</v>
      </c>
      <c r="V622">
        <v>106.07642310503699</v>
      </c>
      <c r="W622">
        <v>753.74791697712999</v>
      </c>
    </row>
    <row r="623" spans="1:23" x14ac:dyDescent="0.3">
      <c r="A623" t="s">
        <v>276</v>
      </c>
      <c r="B623" t="s">
        <v>47</v>
      </c>
      <c r="C623" t="s">
        <v>26</v>
      </c>
      <c r="D623" t="s">
        <v>253</v>
      </c>
      <c r="E623" t="s">
        <v>62</v>
      </c>
      <c r="F623">
        <v>107.864626514992</v>
      </c>
      <c r="G623">
        <v>105.883433680099</v>
      </c>
      <c r="H623">
        <v>28.699404841868098</v>
      </c>
      <c r="I623">
        <v>2.20095633211788</v>
      </c>
      <c r="J623">
        <v>17.564285508999301</v>
      </c>
      <c r="K623">
        <v>282.785591527012</v>
      </c>
      <c r="L623">
        <v>14.6399399191024</v>
      </c>
      <c r="M623">
        <v>7.2494107278705897</v>
      </c>
      <c r="N623">
        <v>166.75790249686699</v>
      </c>
      <c r="O623">
        <v>2059.6837824106201</v>
      </c>
      <c r="P623">
        <v>80.008185113479897</v>
      </c>
      <c r="Q623">
        <v>51.344303685183299</v>
      </c>
      <c r="R623">
        <v>113.238985034509</v>
      </c>
      <c r="S623">
        <v>906.13941263031995</v>
      </c>
      <c r="T623">
        <v>0</v>
      </c>
      <c r="U623">
        <v>0</v>
      </c>
      <c r="V623">
        <v>115.690967305131</v>
      </c>
      <c r="W623">
        <v>738.67045757212895</v>
      </c>
    </row>
    <row r="624" spans="1:23" x14ac:dyDescent="0.3">
      <c r="A624" t="s">
        <v>276</v>
      </c>
      <c r="B624" t="s">
        <v>47</v>
      </c>
      <c r="C624" t="s">
        <v>26</v>
      </c>
      <c r="D624" t="s">
        <v>254</v>
      </c>
      <c r="E624" t="s">
        <v>63</v>
      </c>
      <c r="F624">
        <v>90.866783628327397</v>
      </c>
      <c r="G624">
        <v>88.763435898265001</v>
      </c>
      <c r="H624">
        <v>35.393384300961202</v>
      </c>
      <c r="I624">
        <v>2.3866199255005101</v>
      </c>
      <c r="J624">
        <v>21.405637288522499</v>
      </c>
      <c r="K624">
        <v>252.750341483162</v>
      </c>
      <c r="L624">
        <v>12.632896166948701</v>
      </c>
      <c r="M624">
        <v>6.1193546458019004</v>
      </c>
      <c r="N624">
        <v>145.40769551136501</v>
      </c>
      <c r="O624">
        <v>1960.3181174431199</v>
      </c>
      <c r="P624">
        <v>78.637842684697205</v>
      </c>
      <c r="Q624">
        <v>48.458726128095698</v>
      </c>
      <c r="R624">
        <v>114.03258627311401</v>
      </c>
      <c r="S624">
        <v>871.535605726011</v>
      </c>
      <c r="T624">
        <v>0</v>
      </c>
      <c r="U624">
        <v>0</v>
      </c>
      <c r="V624">
        <v>108.032269985547</v>
      </c>
      <c r="W624">
        <v>665.78512131314994</v>
      </c>
    </row>
    <row r="625" spans="1:23" x14ac:dyDescent="0.3">
      <c r="A625" t="s">
        <v>276</v>
      </c>
      <c r="B625" t="s">
        <v>47</v>
      </c>
      <c r="C625" t="s">
        <v>26</v>
      </c>
      <c r="D625" t="s">
        <v>254</v>
      </c>
      <c r="E625" t="s">
        <v>64</v>
      </c>
      <c r="F625">
        <v>73.781285444618803</v>
      </c>
      <c r="G625">
        <v>72.040022304367298</v>
      </c>
      <c r="H625">
        <v>17.636279423669201</v>
      </c>
      <c r="I625">
        <v>1.6083557862237099</v>
      </c>
      <c r="J625">
        <v>15.8397589705786</v>
      </c>
      <c r="K625">
        <v>241.77305863897999</v>
      </c>
      <c r="L625">
        <v>6.5772103012230501</v>
      </c>
      <c r="M625">
        <v>6.0601319056185501</v>
      </c>
      <c r="N625">
        <v>162.61613543977199</v>
      </c>
      <c r="O625">
        <v>2208.6399361579302</v>
      </c>
      <c r="P625">
        <v>73.376169814887604</v>
      </c>
      <c r="Q625">
        <v>41.420081833856301</v>
      </c>
      <c r="R625">
        <v>111.171049472704</v>
      </c>
      <c r="S625">
        <v>871.535605726011</v>
      </c>
      <c r="T625">
        <v>0</v>
      </c>
      <c r="U625">
        <v>0</v>
      </c>
      <c r="V625">
        <v>125.510962676099</v>
      </c>
      <c r="W625">
        <v>736.98161150661997</v>
      </c>
    </row>
    <row r="626" spans="1:23" x14ac:dyDescent="0.3">
      <c r="A626" t="s">
        <v>276</v>
      </c>
      <c r="B626" t="s">
        <v>47</v>
      </c>
      <c r="C626" t="s">
        <v>26</v>
      </c>
      <c r="D626" t="s">
        <v>254</v>
      </c>
      <c r="E626" t="s">
        <v>65</v>
      </c>
      <c r="F626">
        <v>76.164157950269995</v>
      </c>
      <c r="G626">
        <v>74.462956835163098</v>
      </c>
      <c r="H626">
        <v>13.263051979634</v>
      </c>
      <c r="I626">
        <v>1.5287500038833399</v>
      </c>
      <c r="J626">
        <v>15.1623842268493</v>
      </c>
      <c r="K626">
        <v>240.559261310745</v>
      </c>
      <c r="L626">
        <v>7.0827555215220697</v>
      </c>
      <c r="M626">
        <v>6.0733244848239698</v>
      </c>
      <c r="N626">
        <v>164.71063949885101</v>
      </c>
      <c r="O626">
        <v>2236.97102576514</v>
      </c>
      <c r="P626">
        <v>71.544382499161102</v>
      </c>
      <c r="Q626">
        <v>39.715418431023402</v>
      </c>
      <c r="R626">
        <v>109.25785950183401</v>
      </c>
      <c r="S626">
        <v>871.535605726011</v>
      </c>
      <c r="T626">
        <v>0</v>
      </c>
      <c r="U626">
        <v>0</v>
      </c>
      <c r="V626">
        <v>128.06775286999101</v>
      </c>
      <c r="W626">
        <v>743.91908943681597</v>
      </c>
    </row>
    <row r="627" spans="1:23" x14ac:dyDescent="0.3">
      <c r="A627" t="s">
        <v>276</v>
      </c>
      <c r="B627" t="s">
        <v>47</v>
      </c>
      <c r="C627" t="s">
        <v>26</v>
      </c>
      <c r="D627" t="s">
        <v>254</v>
      </c>
      <c r="E627" t="s">
        <v>66</v>
      </c>
      <c r="F627">
        <v>84.135807816421305</v>
      </c>
      <c r="G627">
        <v>82.206813533266597</v>
      </c>
      <c r="H627">
        <v>27.061416846873101</v>
      </c>
      <c r="I627">
        <v>2.0437402628003101</v>
      </c>
      <c r="J627">
        <v>18.423839563807899</v>
      </c>
      <c r="K627">
        <v>253.57434582542501</v>
      </c>
      <c r="L627">
        <v>10.1330698744401</v>
      </c>
      <c r="M627">
        <v>6.1093096221520096</v>
      </c>
      <c r="N627">
        <v>146.09864593888801</v>
      </c>
      <c r="O627">
        <v>1968.89524241192</v>
      </c>
      <c r="P627">
        <v>77.383426141026504</v>
      </c>
      <c r="Q627">
        <v>45.245882739208703</v>
      </c>
      <c r="R627">
        <v>115.25321748542601</v>
      </c>
      <c r="S627">
        <v>871.535605726011</v>
      </c>
      <c r="T627">
        <v>0</v>
      </c>
      <c r="U627">
        <v>0</v>
      </c>
      <c r="V627">
        <v>126.814431231117</v>
      </c>
      <c r="W627">
        <v>711.52967670762905</v>
      </c>
    </row>
    <row r="628" spans="1:23" x14ac:dyDescent="0.3">
      <c r="A628" t="s">
        <v>276</v>
      </c>
      <c r="B628" t="s">
        <v>47</v>
      </c>
      <c r="C628" t="s">
        <v>26</v>
      </c>
      <c r="D628" t="s">
        <v>255</v>
      </c>
      <c r="E628" t="s">
        <v>67</v>
      </c>
      <c r="F628">
        <v>88.048240564409696</v>
      </c>
      <c r="G628">
        <v>86.1198638173002</v>
      </c>
      <c r="H628">
        <v>29.916185610496999</v>
      </c>
      <c r="I628">
        <v>2.2506864899774102</v>
      </c>
      <c r="J628">
        <v>17.2120116873512</v>
      </c>
      <c r="K628">
        <v>248.42059846846701</v>
      </c>
      <c r="L628">
        <v>11.8930506083223</v>
      </c>
      <c r="M628">
        <v>5.35622119550042</v>
      </c>
      <c r="N628">
        <v>133.639325248191</v>
      </c>
      <c r="O628">
        <v>1970.72594729456</v>
      </c>
      <c r="P628">
        <v>76.122876250664504</v>
      </c>
      <c r="Q628">
        <v>48.152552194754001</v>
      </c>
      <c r="R628">
        <v>108.65747210647901</v>
      </c>
      <c r="S628">
        <v>850.00850001964898</v>
      </c>
      <c r="T628">
        <v>0</v>
      </c>
      <c r="U628">
        <v>0</v>
      </c>
      <c r="V628">
        <v>87.571757242963997</v>
      </c>
      <c r="W628">
        <v>668.97854319707903</v>
      </c>
    </row>
    <row r="629" spans="1:23" x14ac:dyDescent="0.3">
      <c r="A629" t="s">
        <v>276</v>
      </c>
      <c r="B629" t="s">
        <v>47</v>
      </c>
      <c r="C629" t="s">
        <v>26</v>
      </c>
      <c r="D629" t="s">
        <v>255</v>
      </c>
      <c r="E629" t="s">
        <v>68</v>
      </c>
      <c r="F629">
        <v>76.653103000614294</v>
      </c>
      <c r="G629">
        <v>74.939424068056795</v>
      </c>
      <c r="H629">
        <v>17.4390590187326</v>
      </c>
      <c r="I629">
        <v>1.75388673892077</v>
      </c>
      <c r="J629">
        <v>14.2460873829971</v>
      </c>
      <c r="K629">
        <v>237.30191619531499</v>
      </c>
      <c r="L629">
        <v>7.87882439443705</v>
      </c>
      <c r="M629">
        <v>5.15647170155653</v>
      </c>
      <c r="N629">
        <v>142.53609819344999</v>
      </c>
      <c r="O629">
        <v>2141.4929612009</v>
      </c>
      <c r="P629">
        <v>70.053273677690996</v>
      </c>
      <c r="Q629">
        <v>41.658602123658</v>
      </c>
      <c r="R629">
        <v>103.345407418357</v>
      </c>
      <c r="S629">
        <v>850.00850001964898</v>
      </c>
      <c r="T629">
        <v>0</v>
      </c>
      <c r="U629">
        <v>0</v>
      </c>
      <c r="V629">
        <v>103.708987010076</v>
      </c>
      <c r="W629">
        <v>703.88990525664997</v>
      </c>
    </row>
    <row r="630" spans="1:23" x14ac:dyDescent="0.3">
      <c r="A630" t="s">
        <v>276</v>
      </c>
      <c r="B630" t="s">
        <v>47</v>
      </c>
      <c r="C630" t="s">
        <v>26</v>
      </c>
      <c r="D630" t="s">
        <v>255</v>
      </c>
      <c r="E630" t="s">
        <v>69</v>
      </c>
      <c r="F630">
        <v>81.445853032203601</v>
      </c>
      <c r="G630">
        <v>79.758280956019803</v>
      </c>
      <c r="H630">
        <v>12.645330051327599</v>
      </c>
      <c r="I630">
        <v>1.70749114482931</v>
      </c>
      <c r="J630">
        <v>13.7528008137272</v>
      </c>
      <c r="K630">
        <v>236.97210212924</v>
      </c>
      <c r="L630">
        <v>9.2122355589261495</v>
      </c>
      <c r="M630">
        <v>5.1236332665876896</v>
      </c>
      <c r="N630">
        <v>146.212349183165</v>
      </c>
      <c r="O630">
        <v>2203.63373005727</v>
      </c>
      <c r="P630">
        <v>67.549869000537001</v>
      </c>
      <c r="Q630">
        <v>39.3893975677694</v>
      </c>
      <c r="R630">
        <v>100.663169566683</v>
      </c>
      <c r="S630">
        <v>850.00850001964898</v>
      </c>
      <c r="T630">
        <v>0</v>
      </c>
      <c r="U630">
        <v>0</v>
      </c>
      <c r="V630">
        <v>109.559322056292</v>
      </c>
      <c r="W630">
        <v>707.81946134669499</v>
      </c>
    </row>
    <row r="631" spans="1:23" x14ac:dyDescent="0.3">
      <c r="A631" t="s">
        <v>276</v>
      </c>
      <c r="B631" t="s">
        <v>47</v>
      </c>
      <c r="C631" t="s">
        <v>26</v>
      </c>
      <c r="D631" t="s">
        <v>255</v>
      </c>
      <c r="E631" t="s">
        <v>70</v>
      </c>
      <c r="F631">
        <v>93.700611852330894</v>
      </c>
      <c r="G631">
        <v>91.776014882505606</v>
      </c>
      <c r="H631">
        <v>28.291505591126501</v>
      </c>
      <c r="I631">
        <v>2.2708454483125</v>
      </c>
      <c r="J631">
        <v>16.886229500099599</v>
      </c>
      <c r="K631">
        <v>257.579255431805</v>
      </c>
      <c r="L631">
        <v>12.871490940369201</v>
      </c>
      <c r="M631">
        <v>5.3351146375166003</v>
      </c>
      <c r="N631">
        <v>134.34384780485101</v>
      </c>
      <c r="O631">
        <v>1979.72298299473</v>
      </c>
      <c r="P631">
        <v>76.414803436955907</v>
      </c>
      <c r="Q631">
        <v>47.271098023880903</v>
      </c>
      <c r="R631">
        <v>110.396468411665</v>
      </c>
      <c r="S631">
        <v>850.00850001964898</v>
      </c>
      <c r="T631">
        <v>0</v>
      </c>
      <c r="U631">
        <v>0</v>
      </c>
      <c r="V631">
        <v>110.643759218287</v>
      </c>
      <c r="W631">
        <v>688.28327031681795</v>
      </c>
    </row>
    <row r="632" spans="1:23" x14ac:dyDescent="0.3">
      <c r="A632" t="s">
        <v>276</v>
      </c>
      <c r="B632" t="s">
        <v>47</v>
      </c>
      <c r="C632" t="s">
        <v>26</v>
      </c>
      <c r="D632" t="s">
        <v>256</v>
      </c>
      <c r="E632" t="s">
        <v>71</v>
      </c>
      <c r="F632">
        <v>78.002395050608698</v>
      </c>
      <c r="G632">
        <v>76.097426742138893</v>
      </c>
      <c r="H632">
        <v>33.008946397143902</v>
      </c>
      <c r="I632">
        <v>2.4171397309674298</v>
      </c>
      <c r="J632">
        <v>16.0966922087188</v>
      </c>
      <c r="K632">
        <v>239.02447457228601</v>
      </c>
      <c r="L632">
        <v>9.0945345389223409</v>
      </c>
      <c r="M632">
        <v>4.6501387038133197</v>
      </c>
      <c r="N632">
        <v>115.099349667308</v>
      </c>
      <c r="O632">
        <v>1895.3202411366001</v>
      </c>
      <c r="P632">
        <v>78.142121671185805</v>
      </c>
      <c r="Q632">
        <v>46.350579985458502</v>
      </c>
      <c r="R632">
        <v>115.53274710351199</v>
      </c>
      <c r="S632">
        <v>813.71889791932495</v>
      </c>
      <c r="T632">
        <v>0</v>
      </c>
      <c r="U632">
        <v>0</v>
      </c>
      <c r="V632">
        <v>91.920615955846699</v>
      </c>
      <c r="W632">
        <v>635.81068006285398</v>
      </c>
    </row>
    <row r="633" spans="1:23" x14ac:dyDescent="0.3">
      <c r="A633" t="s">
        <v>276</v>
      </c>
      <c r="B633" t="s">
        <v>47</v>
      </c>
      <c r="C633" t="s">
        <v>26</v>
      </c>
      <c r="D633" t="s">
        <v>256</v>
      </c>
      <c r="E633" t="s">
        <v>72</v>
      </c>
      <c r="F633">
        <v>69.256641600029099</v>
      </c>
      <c r="G633">
        <v>67.587883435050401</v>
      </c>
      <c r="H633">
        <v>16.846793815721</v>
      </c>
      <c r="I633">
        <v>1.8481560171873801</v>
      </c>
      <c r="J633">
        <v>13.0456400894555</v>
      </c>
      <c r="K633">
        <v>235.67342952769499</v>
      </c>
      <c r="L633">
        <v>5.6320077356794904</v>
      </c>
      <c r="M633">
        <v>4.3895032599517698</v>
      </c>
      <c r="N633">
        <v>128.142164398642</v>
      </c>
      <c r="O633">
        <v>2136.36714930167</v>
      </c>
      <c r="P633">
        <v>74.448807211531204</v>
      </c>
      <c r="Q633">
        <v>40.5274962534737</v>
      </c>
      <c r="R633">
        <v>114.629343676261</v>
      </c>
      <c r="S633">
        <v>813.71889791932495</v>
      </c>
      <c r="T633">
        <v>0</v>
      </c>
      <c r="U633">
        <v>0</v>
      </c>
      <c r="V633">
        <v>103.926405904666</v>
      </c>
      <c r="W633">
        <v>697.92961767287898</v>
      </c>
    </row>
    <row r="634" spans="1:23" x14ac:dyDescent="0.3">
      <c r="A634" t="s">
        <v>276</v>
      </c>
      <c r="B634" t="s">
        <v>47</v>
      </c>
      <c r="C634" t="s">
        <v>26</v>
      </c>
      <c r="D634" t="s">
        <v>256</v>
      </c>
      <c r="E634" t="s">
        <v>73</v>
      </c>
      <c r="F634">
        <v>69.3207295181615</v>
      </c>
      <c r="G634">
        <v>67.699536659726604</v>
      </c>
      <c r="H634">
        <v>12.482495860247001</v>
      </c>
      <c r="I634">
        <v>1.7287935904285201</v>
      </c>
      <c r="J634">
        <v>12.4765592518576</v>
      </c>
      <c r="K634">
        <v>232.79250712024501</v>
      </c>
      <c r="L634">
        <v>5.6336786825027101</v>
      </c>
      <c r="M634">
        <v>4.3274881282853803</v>
      </c>
      <c r="N634">
        <v>132.84929650011799</v>
      </c>
      <c r="O634">
        <v>2219.9062713476801</v>
      </c>
      <c r="P634">
        <v>72.616460987010498</v>
      </c>
      <c r="Q634">
        <v>38.842246707538202</v>
      </c>
      <c r="R634">
        <v>112.690015474321</v>
      </c>
      <c r="S634">
        <v>813.71889791932495</v>
      </c>
      <c r="T634">
        <v>0</v>
      </c>
      <c r="U634">
        <v>0</v>
      </c>
      <c r="V634">
        <v>106.469817211041</v>
      </c>
      <c r="W634">
        <v>704.02327463245103</v>
      </c>
    </row>
    <row r="635" spans="1:23" x14ac:dyDescent="0.3">
      <c r="A635" t="s">
        <v>276</v>
      </c>
      <c r="B635" t="s">
        <v>47</v>
      </c>
      <c r="C635" t="s">
        <v>26</v>
      </c>
      <c r="D635" t="s">
        <v>256</v>
      </c>
      <c r="E635" t="s">
        <v>74</v>
      </c>
      <c r="F635">
        <v>72.401553644645105</v>
      </c>
      <c r="G635">
        <v>70.6287380343949</v>
      </c>
      <c r="H635">
        <v>25.034177092597002</v>
      </c>
      <c r="I635">
        <v>2.1297805197117401</v>
      </c>
      <c r="J635">
        <v>14.096602664546801</v>
      </c>
      <c r="K635">
        <v>238.51999223018501</v>
      </c>
      <c r="L635">
        <v>7.4141986866094403</v>
      </c>
      <c r="M635">
        <v>4.3822182976172304</v>
      </c>
      <c r="N635">
        <v>116.855162617177</v>
      </c>
      <c r="O635">
        <v>1931.2263318651901</v>
      </c>
      <c r="P635">
        <v>76.649148100589798</v>
      </c>
      <c r="Q635">
        <v>43.214590091396303</v>
      </c>
      <c r="R635">
        <v>116.135385371553</v>
      </c>
      <c r="S635">
        <v>813.71889791932495</v>
      </c>
      <c r="T635">
        <v>0</v>
      </c>
      <c r="U635">
        <v>0</v>
      </c>
      <c r="V635">
        <v>109.698537145858</v>
      </c>
      <c r="W635">
        <v>666.78640312257198</v>
      </c>
    </row>
    <row r="636" spans="1:23" x14ac:dyDescent="0.3">
      <c r="A636" t="s">
        <v>276</v>
      </c>
      <c r="B636" t="s">
        <v>47</v>
      </c>
      <c r="C636" t="s">
        <v>26</v>
      </c>
      <c r="D636" t="s">
        <v>257</v>
      </c>
      <c r="E636" t="s">
        <v>75</v>
      </c>
      <c r="F636">
        <v>71.586012437626096</v>
      </c>
      <c r="G636">
        <v>69.782545504590004</v>
      </c>
      <c r="H636">
        <v>22.895413946009299</v>
      </c>
      <c r="I636">
        <v>2.08600490343653</v>
      </c>
      <c r="J636">
        <v>18.238837260996199</v>
      </c>
      <c r="K636">
        <v>221.405159681664</v>
      </c>
      <c r="L636">
        <v>7.3379518314746797</v>
      </c>
      <c r="M636">
        <v>4.0179431949801403</v>
      </c>
      <c r="N636">
        <v>101.932102934214</v>
      </c>
      <c r="O636">
        <v>1830.91663340232</v>
      </c>
      <c r="P636">
        <v>67.2766846022691</v>
      </c>
      <c r="Q636">
        <v>39.327481262985998</v>
      </c>
      <c r="R636">
        <v>100.057480953891</v>
      </c>
      <c r="S636">
        <v>739.98819031753806</v>
      </c>
      <c r="T636">
        <v>0</v>
      </c>
      <c r="U636">
        <v>0</v>
      </c>
      <c r="V636">
        <v>105.535581703606</v>
      </c>
      <c r="W636">
        <v>598.61087940057905</v>
      </c>
    </row>
    <row r="637" spans="1:23" x14ac:dyDescent="0.3">
      <c r="A637" t="s">
        <v>276</v>
      </c>
      <c r="B637" t="s">
        <v>47</v>
      </c>
      <c r="C637" t="s">
        <v>26</v>
      </c>
      <c r="D637" t="s">
        <v>257</v>
      </c>
      <c r="E637" t="s">
        <v>76</v>
      </c>
      <c r="F637">
        <v>63.0656906887844</v>
      </c>
      <c r="G637">
        <v>61.488642723347198</v>
      </c>
      <c r="H637">
        <v>14.882682067274899</v>
      </c>
      <c r="I637">
        <v>1.7299085951822999</v>
      </c>
      <c r="J637">
        <v>13.5226427641563</v>
      </c>
      <c r="K637">
        <v>223.97842347605899</v>
      </c>
      <c r="L637">
        <v>4.4696446308069699</v>
      </c>
      <c r="M637">
        <v>4.0114789611947499</v>
      </c>
      <c r="N637">
        <v>117.051830167926</v>
      </c>
      <c r="O637">
        <v>2135.2086192575598</v>
      </c>
      <c r="P637">
        <v>67.187099811372605</v>
      </c>
      <c r="Q637">
        <v>36.999322231913901</v>
      </c>
      <c r="R637">
        <v>102.76964945816199</v>
      </c>
      <c r="S637">
        <v>739.98819031753806</v>
      </c>
      <c r="T637">
        <v>0</v>
      </c>
      <c r="U637">
        <v>0</v>
      </c>
      <c r="V637">
        <v>120.57771825496501</v>
      </c>
      <c r="W637">
        <v>665.00570344620303</v>
      </c>
    </row>
    <row r="638" spans="1:23" x14ac:dyDescent="0.3">
      <c r="A638" t="s">
        <v>276</v>
      </c>
      <c r="B638" t="s">
        <v>47</v>
      </c>
      <c r="C638" t="s">
        <v>26</v>
      </c>
      <c r="D638" t="s">
        <v>257</v>
      </c>
      <c r="E638" t="s">
        <v>77</v>
      </c>
      <c r="F638">
        <v>66.532237342881601</v>
      </c>
      <c r="G638">
        <v>64.980241084504399</v>
      </c>
      <c r="H638">
        <v>11.7932616457622</v>
      </c>
      <c r="I638">
        <v>1.6993753473662201</v>
      </c>
      <c r="J638">
        <v>12.9169143217004</v>
      </c>
      <c r="K638">
        <v>224.2363827787</v>
      </c>
      <c r="L638">
        <v>5.1315498295428803</v>
      </c>
      <c r="M638">
        <v>4.0696245402576903</v>
      </c>
      <c r="N638">
        <v>120.49891086485501</v>
      </c>
      <c r="O638">
        <v>2203.6286034438699</v>
      </c>
      <c r="P638">
        <v>66.003924811265406</v>
      </c>
      <c r="Q638">
        <v>35.979162121177097</v>
      </c>
      <c r="R638">
        <v>101.446074443648</v>
      </c>
      <c r="S638">
        <v>739.98819031753806</v>
      </c>
      <c r="T638">
        <v>0</v>
      </c>
      <c r="U638">
        <v>0</v>
      </c>
      <c r="V638">
        <v>121.887443841533</v>
      </c>
      <c r="W638">
        <v>672.89065358973505</v>
      </c>
    </row>
    <row r="639" spans="1:23" x14ac:dyDescent="0.3">
      <c r="A639" t="s">
        <v>276</v>
      </c>
      <c r="B639" t="s">
        <v>47</v>
      </c>
      <c r="C639" t="s">
        <v>26</v>
      </c>
      <c r="D639" t="s">
        <v>257</v>
      </c>
      <c r="E639" t="s">
        <v>78</v>
      </c>
      <c r="F639">
        <v>68.538534728623503</v>
      </c>
      <c r="G639">
        <v>66.803549980647304</v>
      </c>
      <c r="H639">
        <v>20.762311176394</v>
      </c>
      <c r="I639">
        <v>2.0181035881599101</v>
      </c>
      <c r="J639">
        <v>16.435682385581199</v>
      </c>
      <c r="K639">
        <v>232.34356385506601</v>
      </c>
      <c r="L639">
        <v>6.1288243595265097</v>
      </c>
      <c r="M639">
        <v>3.98935729800864</v>
      </c>
      <c r="N639">
        <v>106.926139783282</v>
      </c>
      <c r="O639">
        <v>1927.063734608</v>
      </c>
      <c r="P639">
        <v>69.845837681160106</v>
      </c>
      <c r="Q639">
        <v>39.245681928805404</v>
      </c>
      <c r="R639">
        <v>105.815932424957</v>
      </c>
      <c r="S639">
        <v>739.98819031753806</v>
      </c>
      <c r="T639">
        <v>0</v>
      </c>
      <c r="U639">
        <v>0</v>
      </c>
      <c r="V639">
        <v>117.947634786235</v>
      </c>
      <c r="W639">
        <v>647.17499934534305</v>
      </c>
    </row>
    <row r="640" spans="1:23" x14ac:dyDescent="0.3">
      <c r="A640" t="s">
        <v>276</v>
      </c>
      <c r="B640" t="s">
        <v>47</v>
      </c>
      <c r="C640" t="s">
        <v>26</v>
      </c>
      <c r="D640" t="s">
        <v>258</v>
      </c>
      <c r="E640" t="s">
        <v>79</v>
      </c>
      <c r="F640">
        <v>65.847606543992697</v>
      </c>
      <c r="G640">
        <v>64.128804730381702</v>
      </c>
      <c r="H640">
        <v>23.913823419485599</v>
      </c>
      <c r="I640">
        <v>2.1522603662278401</v>
      </c>
      <c r="J640">
        <v>17.613081659735101</v>
      </c>
      <c r="K640">
        <v>213.53534861143001</v>
      </c>
      <c r="L640">
        <v>6.4640102980726999</v>
      </c>
      <c r="M640">
        <v>3.81534610491074</v>
      </c>
      <c r="N640">
        <v>96.125827255243905</v>
      </c>
      <c r="O640">
        <v>1821.23339332261</v>
      </c>
      <c r="P640">
        <v>67.174930447495498</v>
      </c>
      <c r="Q640">
        <v>38.498846082168299</v>
      </c>
      <c r="R640">
        <v>100.820011996858</v>
      </c>
      <c r="S640">
        <v>655.28653008801803</v>
      </c>
      <c r="T640">
        <v>0</v>
      </c>
      <c r="U640">
        <v>0</v>
      </c>
      <c r="V640">
        <v>122.56315781057199</v>
      </c>
      <c r="W640">
        <v>585.05079855034899</v>
      </c>
    </row>
    <row r="641" spans="1:23" x14ac:dyDescent="0.3">
      <c r="A641" t="s">
        <v>276</v>
      </c>
      <c r="B641" t="s">
        <v>47</v>
      </c>
      <c r="C641" t="s">
        <v>26</v>
      </c>
      <c r="D641" t="s">
        <v>258</v>
      </c>
      <c r="E641" t="s">
        <v>80</v>
      </c>
      <c r="F641">
        <v>64.193812296953894</v>
      </c>
      <c r="G641">
        <v>62.657512388969998</v>
      </c>
      <c r="H641">
        <v>17.100312228421199</v>
      </c>
      <c r="I641">
        <v>1.8749059098085701</v>
      </c>
      <c r="J641">
        <v>13.720118278449</v>
      </c>
      <c r="K641">
        <v>214.865128827251</v>
      </c>
      <c r="L641">
        <v>5.0150267409844203</v>
      </c>
      <c r="M641">
        <v>3.8759693771013999</v>
      </c>
      <c r="N641">
        <v>109.473350951825</v>
      </c>
      <c r="O641">
        <v>2108.1813843555701</v>
      </c>
      <c r="P641">
        <v>66.193189968775101</v>
      </c>
      <c r="Q641">
        <v>36.067331340691602</v>
      </c>
      <c r="R641">
        <v>101.696373649968</v>
      </c>
      <c r="S641">
        <v>655.28653008801803</v>
      </c>
      <c r="T641">
        <v>0</v>
      </c>
      <c r="U641">
        <v>0</v>
      </c>
      <c r="V641">
        <v>144.19267250401199</v>
      </c>
      <c r="W641">
        <v>640.776335378059</v>
      </c>
    </row>
    <row r="642" spans="1:23" x14ac:dyDescent="0.3">
      <c r="A642" t="s">
        <v>276</v>
      </c>
      <c r="B642" t="s">
        <v>47</v>
      </c>
      <c r="C642" t="s">
        <v>26</v>
      </c>
      <c r="D642" t="s">
        <v>258</v>
      </c>
      <c r="E642" t="s">
        <v>140</v>
      </c>
      <c r="F642">
        <v>65.685292990292297</v>
      </c>
      <c r="G642">
        <v>64.224865256928794</v>
      </c>
      <c r="H642">
        <v>14.409511628857</v>
      </c>
      <c r="I642">
        <v>1.74865644516719</v>
      </c>
      <c r="J642">
        <v>12.2052587609334</v>
      </c>
      <c r="K642">
        <v>210.25806153108201</v>
      </c>
      <c r="L642">
        <v>5.1558742034272704</v>
      </c>
      <c r="M642">
        <v>3.8227116534246202</v>
      </c>
      <c r="N642">
        <v>114.673917393469</v>
      </c>
      <c r="O642">
        <v>2223.3293546382802</v>
      </c>
      <c r="P642">
        <v>64.181803675313304</v>
      </c>
      <c r="Q642">
        <v>34.583797357915898</v>
      </c>
      <c r="R642">
        <v>99.122849158097196</v>
      </c>
      <c r="S642">
        <v>655.28653008801803</v>
      </c>
      <c r="T642">
        <v>0</v>
      </c>
      <c r="U642">
        <v>0</v>
      </c>
      <c r="V642">
        <v>158.54411588904301</v>
      </c>
      <c r="W642">
        <v>646.59262853467203</v>
      </c>
    </row>
    <row r="643" spans="1:23" x14ac:dyDescent="0.3">
      <c r="A643" t="s">
        <v>276</v>
      </c>
      <c r="B643" t="s">
        <v>47</v>
      </c>
      <c r="C643" t="s">
        <v>26</v>
      </c>
      <c r="D643" t="s">
        <v>258</v>
      </c>
      <c r="E643" t="s">
        <v>141</v>
      </c>
      <c r="F643">
        <v>68.091919873931502</v>
      </c>
      <c r="G643">
        <v>66.410693776648898</v>
      </c>
      <c r="H643">
        <v>22.4454732445666</v>
      </c>
      <c r="I643">
        <v>2.1256417018485898</v>
      </c>
      <c r="J643">
        <v>16.5230184358801</v>
      </c>
      <c r="K643">
        <v>222.04838802662701</v>
      </c>
      <c r="L643">
        <v>6.3943156810970398</v>
      </c>
      <c r="M643">
        <v>3.9295202234564801</v>
      </c>
      <c r="N643">
        <v>102.915770566872</v>
      </c>
      <c r="O643">
        <v>1961.3315536002799</v>
      </c>
      <c r="P643">
        <v>68.510204563196595</v>
      </c>
      <c r="Q643">
        <v>38.128494174502102</v>
      </c>
      <c r="R643">
        <v>104.227796126633</v>
      </c>
      <c r="S643">
        <v>655.28653008801803</v>
      </c>
      <c r="T643">
        <v>0</v>
      </c>
      <c r="U643">
        <v>0</v>
      </c>
      <c r="V643">
        <v>145.63965406015299</v>
      </c>
      <c r="W643">
        <v>626.81524882973497</v>
      </c>
    </row>
    <row r="644" spans="1:23" x14ac:dyDescent="0.3">
      <c r="A644" t="s">
        <v>276</v>
      </c>
      <c r="B644" t="s">
        <v>47</v>
      </c>
      <c r="C644" t="s">
        <v>26</v>
      </c>
      <c r="D644" t="s">
        <v>259</v>
      </c>
      <c r="E644" t="s">
        <v>154</v>
      </c>
      <c r="F644">
        <v>66.108547619157306</v>
      </c>
      <c r="G644">
        <v>64.2646072267747</v>
      </c>
      <c r="H644">
        <v>42.5667771134123</v>
      </c>
      <c r="I644">
        <v>2.82364570868305</v>
      </c>
      <c r="J644">
        <v>18.641234034330498</v>
      </c>
      <c r="K644">
        <v>209.86999942210801</v>
      </c>
      <c r="L644">
        <v>8.4435499337116795</v>
      </c>
      <c r="M644">
        <v>4.6077070559437798</v>
      </c>
      <c r="N644">
        <v>101.190704647381</v>
      </c>
      <c r="O644">
        <v>1960.1050747609499</v>
      </c>
      <c r="P644">
        <v>74.698465559432805</v>
      </c>
      <c r="Q644">
        <v>46.756139183740402</v>
      </c>
      <c r="R644">
        <v>107.233488582409</v>
      </c>
      <c r="S644">
        <v>573.71972662035205</v>
      </c>
      <c r="T644">
        <v>0</v>
      </c>
      <c r="U644">
        <v>0</v>
      </c>
      <c r="V644">
        <v>156.97189093731001</v>
      </c>
      <c r="W644">
        <v>560.90222670026697</v>
      </c>
    </row>
    <row r="645" spans="1:23" x14ac:dyDescent="0.3">
      <c r="A645" t="s">
        <v>276</v>
      </c>
      <c r="B645" t="s">
        <v>47</v>
      </c>
      <c r="C645" t="s">
        <v>26</v>
      </c>
      <c r="D645" t="s">
        <v>259</v>
      </c>
      <c r="E645" t="s">
        <v>156</v>
      </c>
      <c r="F645">
        <v>61.507264265560401</v>
      </c>
      <c r="G645">
        <v>59.998936745787297</v>
      </c>
      <c r="H645">
        <v>24.3350654730225</v>
      </c>
      <c r="I645">
        <v>2.1422762977382601</v>
      </c>
      <c r="J645">
        <v>13.1037347947165</v>
      </c>
      <c r="K645">
        <v>205.689457231635</v>
      </c>
      <c r="L645">
        <v>5.3052107613490804</v>
      </c>
      <c r="M645">
        <v>4.2007801296734604</v>
      </c>
      <c r="N645">
        <v>110.495090820812</v>
      </c>
      <c r="O645">
        <v>2183.8392673266599</v>
      </c>
      <c r="P645">
        <v>70.220864880201503</v>
      </c>
      <c r="Q645">
        <v>39.947753199869098</v>
      </c>
      <c r="R645">
        <v>105.83365864691299</v>
      </c>
      <c r="S645">
        <v>573.71972662035205</v>
      </c>
      <c r="T645">
        <v>0</v>
      </c>
      <c r="U645">
        <v>0</v>
      </c>
      <c r="V645">
        <v>177.172459321134</v>
      </c>
      <c r="W645">
        <v>622.10549291989105</v>
      </c>
    </row>
    <row r="646" spans="1:23" x14ac:dyDescent="0.3">
      <c r="A646" t="s">
        <v>276</v>
      </c>
      <c r="B646" t="s">
        <v>47</v>
      </c>
      <c r="C646" t="s">
        <v>26</v>
      </c>
      <c r="D646" t="s">
        <v>259</v>
      </c>
      <c r="E646" t="s">
        <v>157</v>
      </c>
      <c r="F646">
        <v>62.3761758274402</v>
      </c>
      <c r="G646">
        <v>60.966378058534502</v>
      </c>
      <c r="H646">
        <v>18.047423003849801</v>
      </c>
      <c r="I646">
        <v>1.9525585911393499</v>
      </c>
      <c r="J646">
        <v>11.380357701195701</v>
      </c>
      <c r="K646">
        <v>204.071313317342</v>
      </c>
      <c r="L646">
        <v>4.9580670130778497</v>
      </c>
      <c r="M646">
        <v>3.9243226060319798</v>
      </c>
      <c r="N646">
        <v>113.15752772149899</v>
      </c>
      <c r="O646">
        <v>2244.46938999346</v>
      </c>
      <c r="P646">
        <v>68.586252869404305</v>
      </c>
      <c r="Q646">
        <v>37.793994316060001</v>
      </c>
      <c r="R646">
        <v>104.912248618118</v>
      </c>
      <c r="S646">
        <v>573.71972662035205</v>
      </c>
      <c r="T646">
        <v>0</v>
      </c>
      <c r="U646">
        <v>0</v>
      </c>
      <c r="V646">
        <v>174.556418214453</v>
      </c>
      <c r="W646">
        <v>631.43928867069701</v>
      </c>
    </row>
    <row r="647" spans="1:23" x14ac:dyDescent="0.3">
      <c r="A647" t="s">
        <v>276</v>
      </c>
      <c r="B647" t="s">
        <v>47</v>
      </c>
      <c r="C647" t="s">
        <v>26</v>
      </c>
      <c r="D647" t="s">
        <v>259</v>
      </c>
      <c r="E647" t="s">
        <v>159</v>
      </c>
      <c r="F647">
        <v>67.647685330636406</v>
      </c>
      <c r="G647">
        <v>65.891867034259207</v>
      </c>
      <c r="H647">
        <v>38.213974438212396</v>
      </c>
      <c r="I647">
        <v>2.7154977098082198</v>
      </c>
      <c r="J647">
        <v>16.517559880630898</v>
      </c>
      <c r="K647">
        <v>222.31826714754399</v>
      </c>
      <c r="L647">
        <v>7.50684694440241</v>
      </c>
      <c r="M647">
        <v>4.2443866829683703</v>
      </c>
      <c r="N647">
        <v>103.41966682586001</v>
      </c>
      <c r="O647">
        <v>1999.65482995456</v>
      </c>
      <c r="P647">
        <v>76.8161294844531</v>
      </c>
      <c r="Q647">
        <v>45.437081239722701</v>
      </c>
      <c r="R647">
        <v>113.525197812504</v>
      </c>
      <c r="S647">
        <v>573.71972662035205</v>
      </c>
      <c r="T647">
        <v>0</v>
      </c>
      <c r="U647">
        <v>0</v>
      </c>
      <c r="V647">
        <v>186.239763276936</v>
      </c>
      <c r="W647">
        <v>599.35913424656496</v>
      </c>
    </row>
    <row r="648" spans="1:23" x14ac:dyDescent="0.3">
      <c r="A648" t="s">
        <v>276</v>
      </c>
      <c r="B648" t="s">
        <v>47</v>
      </c>
      <c r="C648" t="s">
        <v>26</v>
      </c>
      <c r="D648" t="s">
        <v>260</v>
      </c>
      <c r="E648" t="s">
        <v>160</v>
      </c>
      <c r="F648">
        <v>62.944286118442903</v>
      </c>
      <c r="G648">
        <v>61.4321342570179</v>
      </c>
      <c r="H648">
        <v>45.153504963133003</v>
      </c>
      <c r="I648">
        <v>2.8503676377239699</v>
      </c>
      <c r="J648">
        <v>9.8928391908407303</v>
      </c>
      <c r="K648">
        <v>199.13684070864201</v>
      </c>
      <c r="L648">
        <v>9.0755688948453592</v>
      </c>
      <c r="M648">
        <v>4.5497458934593196</v>
      </c>
      <c r="N648">
        <v>96.611393810352496</v>
      </c>
      <c r="O648">
        <v>1936.9494254834301</v>
      </c>
      <c r="P648">
        <v>75.515383217147601</v>
      </c>
      <c r="Q648">
        <v>46.762729853423899</v>
      </c>
      <c r="R648">
        <v>109.05029743579701</v>
      </c>
      <c r="S648">
        <v>479.80494008465598</v>
      </c>
      <c r="T648">
        <v>0</v>
      </c>
      <c r="U648">
        <v>0</v>
      </c>
      <c r="V648">
        <v>193.096818426228</v>
      </c>
      <c r="W648">
        <v>536.28734608164302</v>
      </c>
    </row>
    <row r="649" spans="1:23" x14ac:dyDescent="0.3">
      <c r="A649" t="s">
        <v>276</v>
      </c>
      <c r="B649" t="s">
        <v>47</v>
      </c>
      <c r="C649" t="s">
        <v>26</v>
      </c>
      <c r="D649" t="s">
        <v>260</v>
      </c>
      <c r="E649" t="s">
        <v>164</v>
      </c>
      <c r="F649">
        <v>58.921532950169102</v>
      </c>
      <c r="G649">
        <v>57.574970198636201</v>
      </c>
      <c r="H649">
        <v>28.091606011000302</v>
      </c>
      <c r="I649">
        <v>2.2876905796626898</v>
      </c>
      <c r="J649">
        <v>9.3042788513442005</v>
      </c>
      <c r="K649">
        <v>195.423782616951</v>
      </c>
      <c r="L649">
        <v>5.0139009040003204</v>
      </c>
      <c r="M649">
        <v>4.0615222485356401</v>
      </c>
      <c r="N649">
        <v>107.39252554839</v>
      </c>
      <c r="O649">
        <v>2199.9661298555902</v>
      </c>
      <c r="P649">
        <v>71.380430524954903</v>
      </c>
      <c r="Q649">
        <v>40.409179548572901</v>
      </c>
      <c r="R649">
        <v>107.814529469573</v>
      </c>
      <c r="S649">
        <v>479.80494008465598</v>
      </c>
      <c r="T649">
        <v>0</v>
      </c>
      <c r="U649">
        <v>0</v>
      </c>
      <c r="V649">
        <v>206.472743851063</v>
      </c>
      <c r="W649">
        <v>598.87505357442706</v>
      </c>
    </row>
    <row r="650" spans="1:23" x14ac:dyDescent="0.3">
      <c r="A650" t="s">
        <v>276</v>
      </c>
      <c r="B650" t="s">
        <v>47</v>
      </c>
      <c r="C650" t="s">
        <v>26</v>
      </c>
      <c r="D650" t="s">
        <v>260</v>
      </c>
      <c r="E650" t="s">
        <v>167</v>
      </c>
      <c r="F650">
        <v>59.797998234637298</v>
      </c>
      <c r="G650">
        <v>58.527910964453099</v>
      </c>
      <c r="H650">
        <v>21.559080632367799</v>
      </c>
      <c r="I650">
        <v>2.0540434850767801</v>
      </c>
      <c r="J650">
        <v>8.7843145197950996</v>
      </c>
      <c r="K650">
        <v>189.21758045211499</v>
      </c>
      <c r="L650">
        <v>4.4152130956404703</v>
      </c>
      <c r="M650">
        <v>3.67890327055223</v>
      </c>
      <c r="N650">
        <v>109.59922008730101</v>
      </c>
      <c r="O650">
        <v>2258.3999403427702</v>
      </c>
      <c r="P650">
        <v>68.301269763428905</v>
      </c>
      <c r="Q650">
        <v>37.598057549935902</v>
      </c>
      <c r="R650">
        <v>104.520696707018</v>
      </c>
      <c r="S650">
        <v>479.80494008465598</v>
      </c>
      <c r="T650">
        <v>0</v>
      </c>
      <c r="U650">
        <v>0</v>
      </c>
      <c r="V650">
        <v>210.19033844560599</v>
      </c>
      <c r="W650">
        <v>603.37077760390298</v>
      </c>
    </row>
    <row r="651" spans="1:23" x14ac:dyDescent="0.3">
      <c r="A651" t="s">
        <v>276</v>
      </c>
      <c r="B651" t="s">
        <v>47</v>
      </c>
      <c r="C651" t="s">
        <v>26</v>
      </c>
      <c r="D651" t="s">
        <v>260</v>
      </c>
      <c r="E651" t="s">
        <v>168</v>
      </c>
      <c r="F651">
        <v>62.062661607533101</v>
      </c>
      <c r="G651">
        <v>60.609351400534003</v>
      </c>
      <c r="H651">
        <v>41.430960978346597</v>
      </c>
      <c r="I651">
        <v>2.71015845861145</v>
      </c>
      <c r="J651">
        <v>9.1183312636582396</v>
      </c>
      <c r="K651">
        <v>201.58874599987701</v>
      </c>
      <c r="L651">
        <v>7.8159335009462598</v>
      </c>
      <c r="M651">
        <v>4.0054586239729302</v>
      </c>
      <c r="N651">
        <v>100.425110740387</v>
      </c>
      <c r="O651">
        <v>2015.1190186260301</v>
      </c>
      <c r="P651">
        <v>75.551373951032105</v>
      </c>
      <c r="Q651">
        <v>44.9316357485487</v>
      </c>
      <c r="R651">
        <v>111.39062549034</v>
      </c>
      <c r="S651">
        <v>479.80494008465598</v>
      </c>
      <c r="T651">
        <v>0</v>
      </c>
      <c r="U651">
        <v>0</v>
      </c>
      <c r="V651">
        <v>227.90063372464999</v>
      </c>
      <c r="W651">
        <v>564.94692221136302</v>
      </c>
    </row>
    <row r="652" spans="1:23" x14ac:dyDescent="0.3">
      <c r="A652" t="s">
        <v>276</v>
      </c>
      <c r="B652" t="s">
        <v>47</v>
      </c>
      <c r="C652" t="s">
        <v>26</v>
      </c>
      <c r="D652" t="s">
        <v>261</v>
      </c>
      <c r="E652" t="s">
        <v>185</v>
      </c>
      <c r="F652">
        <v>59.790191659324599</v>
      </c>
      <c r="G652">
        <v>58.397759446931097</v>
      </c>
      <c r="H652">
        <v>45.290077708615101</v>
      </c>
      <c r="I652">
        <v>2.8463702261357899</v>
      </c>
      <c r="J652">
        <v>9.0832389697160494</v>
      </c>
      <c r="K652">
        <v>181.335898712042</v>
      </c>
      <c r="L652">
        <v>9.0254868070000693</v>
      </c>
      <c r="M652">
        <v>4.1927815399835398</v>
      </c>
      <c r="N652">
        <v>90.724489759714501</v>
      </c>
      <c r="O652">
        <v>1892.16797012184</v>
      </c>
      <c r="P652">
        <v>74.414424609720399</v>
      </c>
      <c r="Q652">
        <v>47.029820200466702</v>
      </c>
      <c r="R652">
        <v>106.350594518714</v>
      </c>
      <c r="S652">
        <v>383.813411315444</v>
      </c>
      <c r="T652">
        <v>0</v>
      </c>
      <c r="U652">
        <v>0</v>
      </c>
      <c r="V652">
        <v>198.84695553263001</v>
      </c>
      <c r="W652">
        <v>499.25191935691601</v>
      </c>
    </row>
    <row r="653" spans="1:23" x14ac:dyDescent="0.3">
      <c r="A653" t="s">
        <v>276</v>
      </c>
      <c r="B653" t="s">
        <v>47</v>
      </c>
      <c r="C653" t="s">
        <v>26</v>
      </c>
      <c r="D653" t="s">
        <v>261</v>
      </c>
      <c r="E653" t="s">
        <v>189</v>
      </c>
      <c r="F653">
        <v>56.705400566492202</v>
      </c>
      <c r="G653">
        <v>55.454384010902501</v>
      </c>
      <c r="H653">
        <v>29.673249814296799</v>
      </c>
      <c r="I653">
        <v>2.3460169265662101</v>
      </c>
      <c r="J653">
        <v>8.7681663833616508</v>
      </c>
      <c r="K653">
        <v>181.94388071690199</v>
      </c>
      <c r="L653">
        <v>5.0166638119774598</v>
      </c>
      <c r="M653">
        <v>3.9109456214276199</v>
      </c>
      <c r="N653">
        <v>100.169748671379</v>
      </c>
      <c r="O653">
        <v>2143.3997149369102</v>
      </c>
      <c r="P653">
        <v>71.530968408317904</v>
      </c>
      <c r="Q653">
        <v>41.0295238939174</v>
      </c>
      <c r="R653">
        <v>107.43100692084199</v>
      </c>
      <c r="S653">
        <v>383.813411315444</v>
      </c>
      <c r="T653">
        <v>0</v>
      </c>
      <c r="U653">
        <v>0</v>
      </c>
      <c r="V653">
        <v>230.01899263809599</v>
      </c>
      <c r="W653">
        <v>572.96667858159799</v>
      </c>
    </row>
    <row r="654" spans="1:23" x14ac:dyDescent="0.3">
      <c r="A654" t="s">
        <v>276</v>
      </c>
      <c r="B654" t="s">
        <v>47</v>
      </c>
      <c r="C654" t="s">
        <v>26</v>
      </c>
      <c r="D654" t="s">
        <v>261</v>
      </c>
      <c r="E654" t="s">
        <v>190</v>
      </c>
      <c r="F654">
        <v>58.470519928593397</v>
      </c>
      <c r="G654">
        <v>57.275884435572799</v>
      </c>
      <c r="H654">
        <v>21.975494807765401</v>
      </c>
      <c r="I654">
        <v>2.1314022873604199</v>
      </c>
      <c r="J654">
        <v>8.7857312698077301</v>
      </c>
      <c r="K654">
        <v>178.211295464063</v>
      </c>
      <c r="L654">
        <v>4.4443891586809601</v>
      </c>
      <c r="M654">
        <v>3.83332335110169</v>
      </c>
      <c r="N654">
        <v>105.12422020724701</v>
      </c>
      <c r="O654">
        <v>2274.2781081667499</v>
      </c>
      <c r="P654">
        <v>68.833129991787104</v>
      </c>
      <c r="Q654">
        <v>38.457256766545903</v>
      </c>
      <c r="R654">
        <v>104.685196890993</v>
      </c>
      <c r="S654">
        <v>383.813411315444</v>
      </c>
      <c r="T654">
        <v>0</v>
      </c>
      <c r="U654">
        <v>0</v>
      </c>
      <c r="V654">
        <v>216.301338023368</v>
      </c>
      <c r="W654">
        <v>589.88856941723395</v>
      </c>
    </row>
    <row r="655" spans="1:23" x14ac:dyDescent="0.3">
      <c r="A655" t="s">
        <v>276</v>
      </c>
      <c r="B655" t="s">
        <v>47</v>
      </c>
      <c r="C655" t="s">
        <v>26</v>
      </c>
      <c r="D655" t="s">
        <v>261</v>
      </c>
      <c r="E655" t="s">
        <v>195</v>
      </c>
      <c r="F655">
        <v>59.986984683284902</v>
      </c>
      <c r="G655">
        <v>58.620700592790399</v>
      </c>
      <c r="H655">
        <v>40.965299428666803</v>
      </c>
      <c r="I655">
        <v>2.7417061191033598</v>
      </c>
      <c r="J655">
        <v>9.1399484863104892</v>
      </c>
      <c r="K655">
        <v>187.14185422159301</v>
      </c>
      <c r="L655">
        <v>7.8015428138057796</v>
      </c>
      <c r="M655">
        <v>4.1395779240876101</v>
      </c>
      <c r="N655">
        <v>96.333917786952597</v>
      </c>
      <c r="O655">
        <v>2028.3861904422499</v>
      </c>
      <c r="P655">
        <v>75.074329432899006</v>
      </c>
      <c r="Q655">
        <v>45.494542124636602</v>
      </c>
      <c r="R655">
        <v>109.70335697922501</v>
      </c>
      <c r="S655">
        <v>383.813411315444</v>
      </c>
      <c r="T655">
        <v>0</v>
      </c>
      <c r="U655">
        <v>0</v>
      </c>
      <c r="V655">
        <v>223.718216444723</v>
      </c>
      <c r="W655">
        <v>542.75446189482602</v>
      </c>
    </row>
    <row r="656" spans="1:23" x14ac:dyDescent="0.3">
      <c r="A656" t="s">
        <v>276</v>
      </c>
      <c r="B656" t="s">
        <v>47</v>
      </c>
      <c r="C656" t="s">
        <v>26</v>
      </c>
      <c r="D656" t="s">
        <v>262</v>
      </c>
      <c r="E656" t="s">
        <v>196</v>
      </c>
      <c r="F656">
        <v>69.353610371199693</v>
      </c>
      <c r="G656">
        <v>68.188794775973506</v>
      </c>
      <c r="H656">
        <v>32.259169583040297</v>
      </c>
      <c r="I656">
        <v>2.33119787292526</v>
      </c>
      <c r="J656">
        <v>8.1146270690384696</v>
      </c>
      <c r="K656">
        <v>163.180128143216</v>
      </c>
      <c r="L656">
        <v>5.7820380488767897</v>
      </c>
      <c r="M656">
        <v>3.9893832054946601</v>
      </c>
      <c r="N656">
        <v>82.604906931906996</v>
      </c>
      <c r="O656">
        <v>1823.7848417047901</v>
      </c>
      <c r="P656">
        <v>66.562607054254102</v>
      </c>
      <c r="Q656">
        <v>40.673412469407303</v>
      </c>
      <c r="R656">
        <v>96.921681161552897</v>
      </c>
      <c r="S656">
        <v>319.83860096798099</v>
      </c>
      <c r="T656">
        <v>0</v>
      </c>
      <c r="U656">
        <v>0</v>
      </c>
      <c r="V656">
        <v>208.62724575112199</v>
      </c>
      <c r="W656">
        <v>499.15035288792802</v>
      </c>
    </row>
    <row r="657" spans="1:23" x14ac:dyDescent="0.3">
      <c r="A657" t="s">
        <v>276</v>
      </c>
      <c r="B657" t="s">
        <v>47</v>
      </c>
      <c r="C657" t="s">
        <v>26</v>
      </c>
      <c r="D657" t="s">
        <v>262</v>
      </c>
      <c r="E657" t="s">
        <v>197</v>
      </c>
      <c r="F657">
        <v>61.410725560729702</v>
      </c>
      <c r="G657">
        <v>60.305496116571597</v>
      </c>
      <c r="H657">
        <v>24.190137982777198</v>
      </c>
      <c r="I657">
        <v>2.10707204167249</v>
      </c>
      <c r="J657">
        <v>8.1077411481021198</v>
      </c>
      <c r="K657">
        <v>163.42306925234399</v>
      </c>
      <c r="L657">
        <v>3.2770087550673699</v>
      </c>
      <c r="M657">
        <v>3.8113411603774998</v>
      </c>
      <c r="N657">
        <v>93.113300279504699</v>
      </c>
      <c r="O657">
        <v>2094.5133242176898</v>
      </c>
      <c r="P657">
        <v>66.781673458342794</v>
      </c>
      <c r="Q657">
        <v>37.775870562226103</v>
      </c>
      <c r="R657">
        <v>100.98713010180001</v>
      </c>
      <c r="S657">
        <v>319.83860096798099</v>
      </c>
      <c r="T657">
        <v>0</v>
      </c>
      <c r="U657">
        <v>0</v>
      </c>
      <c r="V657">
        <v>240.83809628834399</v>
      </c>
      <c r="W657">
        <v>572.82861170940203</v>
      </c>
    </row>
    <row r="658" spans="1:23" x14ac:dyDescent="0.3">
      <c r="A658" t="s">
        <v>276</v>
      </c>
      <c r="B658" t="s">
        <v>47</v>
      </c>
      <c r="C658" t="s">
        <v>26</v>
      </c>
      <c r="D658" t="s">
        <v>262</v>
      </c>
      <c r="E658" t="s">
        <v>198</v>
      </c>
      <c r="F658">
        <v>61.118533669487398</v>
      </c>
      <c r="G658">
        <v>60.0426772033383</v>
      </c>
      <c r="H658">
        <v>19.145569958727201</v>
      </c>
      <c r="I658">
        <v>1.9833519972073499</v>
      </c>
      <c r="J658">
        <v>8.2296280686116692</v>
      </c>
      <c r="K658">
        <v>160.45781220019299</v>
      </c>
      <c r="L658">
        <v>2.9743638037864599</v>
      </c>
      <c r="M658">
        <v>3.77480221023841</v>
      </c>
      <c r="N658">
        <v>98.329573280409704</v>
      </c>
      <c r="O658">
        <v>2232.4708487748198</v>
      </c>
      <c r="P658">
        <v>65.309039806864206</v>
      </c>
      <c r="Q658">
        <v>36.370021627413998</v>
      </c>
      <c r="R658">
        <v>99.492672926791997</v>
      </c>
      <c r="S658">
        <v>319.83860096798099</v>
      </c>
      <c r="T658">
        <v>0</v>
      </c>
      <c r="U658">
        <v>0</v>
      </c>
      <c r="V658">
        <v>223.65139917075101</v>
      </c>
      <c r="W658">
        <v>589.68018099293397</v>
      </c>
    </row>
    <row r="659" spans="1:23" x14ac:dyDescent="0.3">
      <c r="A659" t="s">
        <v>276</v>
      </c>
      <c r="B659" t="s">
        <v>47</v>
      </c>
      <c r="C659" t="s">
        <v>26</v>
      </c>
      <c r="D659" t="s">
        <v>262</v>
      </c>
      <c r="E659" t="s">
        <v>200</v>
      </c>
      <c r="F659">
        <v>66.3190053792908</v>
      </c>
      <c r="G659">
        <v>65.154493039672204</v>
      </c>
      <c r="H659">
        <v>30.2617342771482</v>
      </c>
      <c r="I659">
        <v>2.3162415843711202</v>
      </c>
      <c r="J659">
        <v>8.2453470997235705</v>
      </c>
      <c r="K659">
        <v>167.30799477932899</v>
      </c>
      <c r="L659">
        <v>5.02580775430663</v>
      </c>
      <c r="M659">
        <v>3.94928438997455</v>
      </c>
      <c r="N659">
        <v>88.423361535497307</v>
      </c>
      <c r="O659">
        <v>1965.45744662634</v>
      </c>
      <c r="P659">
        <v>68.192654850858105</v>
      </c>
      <c r="Q659">
        <v>40.159760524790997</v>
      </c>
      <c r="R659">
        <v>101.143124668526</v>
      </c>
      <c r="S659">
        <v>319.83860096798099</v>
      </c>
      <c r="T659">
        <v>0</v>
      </c>
      <c r="U659">
        <v>0</v>
      </c>
      <c r="V659">
        <v>229.63946661293599</v>
      </c>
      <c r="W659">
        <v>542.65200234106703</v>
      </c>
    </row>
    <row r="660" spans="1:23" x14ac:dyDescent="0.3">
      <c r="A660" t="s">
        <v>276</v>
      </c>
      <c r="B660" t="s">
        <v>47</v>
      </c>
      <c r="C660" t="s">
        <v>26</v>
      </c>
      <c r="D660" t="s">
        <v>263</v>
      </c>
      <c r="E660" t="s">
        <v>202</v>
      </c>
      <c r="F660">
        <v>68.277902631594102</v>
      </c>
      <c r="G660">
        <v>67.144035621500194</v>
      </c>
      <c r="H660">
        <v>32.922574204159197</v>
      </c>
      <c r="I660">
        <v>2.35088815642326</v>
      </c>
      <c r="J660">
        <v>8.47786250404112</v>
      </c>
      <c r="K660">
        <v>156.37526211912299</v>
      </c>
      <c r="L660">
        <v>5.6676082300924904</v>
      </c>
      <c r="M660">
        <v>4.1688580852600197</v>
      </c>
      <c r="N660">
        <v>82.426274002829004</v>
      </c>
      <c r="O660">
        <v>1897.8915368702201</v>
      </c>
      <c r="P660">
        <v>66.080086900512597</v>
      </c>
      <c r="Q660">
        <v>39.989398260956598</v>
      </c>
      <c r="R660">
        <v>96.701464552520505</v>
      </c>
      <c r="S660">
        <v>273.501498528578</v>
      </c>
      <c r="T660">
        <v>0</v>
      </c>
      <c r="U660">
        <v>0</v>
      </c>
      <c r="V660">
        <v>226.49369982648099</v>
      </c>
      <c r="W660">
        <v>487.04419884238803</v>
      </c>
    </row>
    <row r="661" spans="1:23" x14ac:dyDescent="0.3">
      <c r="A661" t="s">
        <v>276</v>
      </c>
      <c r="B661" t="s">
        <v>47</v>
      </c>
      <c r="C661" t="s">
        <v>26</v>
      </c>
      <c r="D661" t="s">
        <v>263</v>
      </c>
      <c r="E661" t="s">
        <v>204</v>
      </c>
      <c r="F661">
        <v>55.7405710626388</v>
      </c>
      <c r="G661">
        <v>54.744420781610998</v>
      </c>
      <c r="H661">
        <v>22.9346500481366</v>
      </c>
      <c r="I661">
        <v>1.9401864829662001</v>
      </c>
      <c r="J661">
        <v>7.4464058754724602</v>
      </c>
      <c r="K661">
        <v>139.28566685003901</v>
      </c>
      <c r="L661">
        <v>3.1960335461593901</v>
      </c>
      <c r="M661">
        <v>3.3935232725661999</v>
      </c>
      <c r="N661">
        <v>84.035197189945904</v>
      </c>
      <c r="O661">
        <v>1968.4066699099501</v>
      </c>
      <c r="P661">
        <v>61.467585413192701</v>
      </c>
      <c r="Q661">
        <v>35.645666829417401</v>
      </c>
      <c r="R661">
        <v>91.921388876482098</v>
      </c>
      <c r="S661">
        <v>273.501498528578</v>
      </c>
      <c r="T661">
        <v>0</v>
      </c>
      <c r="U661">
        <v>0</v>
      </c>
      <c r="V661">
        <v>225.887076333951</v>
      </c>
      <c r="W661">
        <v>496.815927524823</v>
      </c>
    </row>
    <row r="662" spans="1:23" x14ac:dyDescent="0.3">
      <c r="A662" t="s">
        <v>276</v>
      </c>
      <c r="B662" t="s">
        <v>47</v>
      </c>
      <c r="C662" t="s">
        <v>26</v>
      </c>
      <c r="D662" t="s">
        <v>263</v>
      </c>
      <c r="E662" t="s">
        <v>205</v>
      </c>
      <c r="F662">
        <v>57.626702187951501</v>
      </c>
      <c r="G662">
        <v>56.6319436332967</v>
      </c>
      <c r="H662">
        <v>19.064055048492101</v>
      </c>
      <c r="I662">
        <v>1.9055318935552099</v>
      </c>
      <c r="J662">
        <v>7.7246822976452796</v>
      </c>
      <c r="K662">
        <v>142.59789710342201</v>
      </c>
      <c r="L662">
        <v>2.9001999248931698</v>
      </c>
      <c r="M662">
        <v>3.3112166481138599</v>
      </c>
      <c r="N662">
        <v>95.2751141964075</v>
      </c>
      <c r="O662">
        <v>2252.5642229328801</v>
      </c>
      <c r="P662">
        <v>62.1930781432606</v>
      </c>
      <c r="Q662">
        <v>35.027275472660897</v>
      </c>
      <c r="R662">
        <v>94.2922513336691</v>
      </c>
      <c r="S662">
        <v>273.501498528578</v>
      </c>
      <c r="T662">
        <v>0</v>
      </c>
      <c r="U662">
        <v>0</v>
      </c>
      <c r="V662">
        <v>223.60542737181299</v>
      </c>
      <c r="W662">
        <v>543.36840470628499</v>
      </c>
    </row>
    <row r="663" spans="1:23" x14ac:dyDescent="0.3">
      <c r="A663" t="s">
        <v>276</v>
      </c>
      <c r="B663" t="s">
        <v>47</v>
      </c>
      <c r="C663" t="s">
        <v>26</v>
      </c>
      <c r="D663" t="s">
        <v>263</v>
      </c>
      <c r="E663" t="s">
        <v>207</v>
      </c>
      <c r="F663">
        <v>63.470748822706497</v>
      </c>
      <c r="G663">
        <v>62.374339401110497</v>
      </c>
      <c r="H663">
        <v>27.5380367714714</v>
      </c>
      <c r="I663">
        <v>2.3118079942945</v>
      </c>
      <c r="J663">
        <v>7.50995730640697</v>
      </c>
      <c r="K663">
        <v>155.90288148759601</v>
      </c>
      <c r="L663">
        <v>4.9083872487368803</v>
      </c>
      <c r="M663">
        <v>3.4977015712771502</v>
      </c>
      <c r="N663">
        <v>81.040539182346194</v>
      </c>
      <c r="O663">
        <v>1852.48050534852</v>
      </c>
      <c r="P663">
        <v>67.079936111944505</v>
      </c>
      <c r="Q663">
        <v>39.054512820592798</v>
      </c>
      <c r="R663">
        <v>100.04729948238401</v>
      </c>
      <c r="S663">
        <v>273.501498528578</v>
      </c>
      <c r="T663">
        <v>0</v>
      </c>
      <c r="U663">
        <v>0</v>
      </c>
      <c r="V663">
        <v>199.63981516526101</v>
      </c>
      <c r="W663">
        <v>505.58992443233302</v>
      </c>
    </row>
    <row r="664" spans="1:23" x14ac:dyDescent="0.3">
      <c r="A664" t="s">
        <v>276</v>
      </c>
      <c r="B664" t="s">
        <v>47</v>
      </c>
      <c r="C664" t="s">
        <v>26</v>
      </c>
      <c r="D664" t="s">
        <v>264</v>
      </c>
      <c r="E664" t="s">
        <v>208</v>
      </c>
      <c r="F664">
        <v>65.139701426819997</v>
      </c>
      <c r="G664">
        <v>64.104915662757605</v>
      </c>
      <c r="H664">
        <v>31.300112688836901</v>
      </c>
      <c r="I664">
        <v>2.28090278130201</v>
      </c>
      <c r="J664">
        <v>7.4328459844653496</v>
      </c>
      <c r="K664">
        <v>140.351157967717</v>
      </c>
      <c r="L664">
        <v>5.6737665114344402</v>
      </c>
      <c r="M664">
        <v>3.5474097035715202</v>
      </c>
      <c r="N664">
        <v>72.503205686036395</v>
      </c>
      <c r="O664">
        <v>1702.95224302577</v>
      </c>
      <c r="P664">
        <v>63.600729688877401</v>
      </c>
      <c r="Q664">
        <v>39.6523693907533</v>
      </c>
      <c r="R664">
        <v>91.669171573776097</v>
      </c>
      <c r="S664">
        <v>222.22683945231501</v>
      </c>
      <c r="T664">
        <v>0</v>
      </c>
      <c r="U664">
        <v>0</v>
      </c>
      <c r="V664">
        <v>203.80191622662099</v>
      </c>
      <c r="W664">
        <v>446.929215061234</v>
      </c>
    </row>
    <row r="665" spans="1:23" x14ac:dyDescent="0.3">
      <c r="A665" t="s">
        <v>276</v>
      </c>
      <c r="B665" t="s">
        <v>47</v>
      </c>
      <c r="C665" t="s">
        <v>26</v>
      </c>
      <c r="D665" t="s">
        <v>264</v>
      </c>
      <c r="E665" t="s">
        <v>209</v>
      </c>
      <c r="F665">
        <v>57.788623467280999</v>
      </c>
      <c r="G665">
        <v>56.804012561438398</v>
      </c>
      <c r="H665">
        <v>21.4110777626715</v>
      </c>
      <c r="I665">
        <v>2.09171323246037</v>
      </c>
      <c r="J665">
        <v>7.4314307067229102</v>
      </c>
      <c r="K665">
        <v>139.61938597953801</v>
      </c>
      <c r="L665">
        <v>3.19351065187535</v>
      </c>
      <c r="M665">
        <v>3.27574230226812</v>
      </c>
      <c r="N665">
        <v>83.924592191129406</v>
      </c>
      <c r="O665">
        <v>2020.1621510812399</v>
      </c>
      <c r="P665">
        <v>64.312875148541295</v>
      </c>
      <c r="Q665">
        <v>37.016416265364803</v>
      </c>
      <c r="R665">
        <v>96.494348762344401</v>
      </c>
      <c r="S665">
        <v>222.22683945231501</v>
      </c>
      <c r="T665">
        <v>0</v>
      </c>
      <c r="U665">
        <v>0</v>
      </c>
      <c r="V665">
        <v>203.92541923401899</v>
      </c>
      <c r="W665">
        <v>525.48121607612904</v>
      </c>
    </row>
    <row r="666" spans="1:23" x14ac:dyDescent="0.3">
      <c r="A666" t="s">
        <v>276</v>
      </c>
      <c r="B666" t="s">
        <v>47</v>
      </c>
      <c r="C666" t="s">
        <v>26</v>
      </c>
      <c r="D666" t="s">
        <v>264</v>
      </c>
      <c r="E666" t="s">
        <v>212</v>
      </c>
      <c r="F666">
        <v>57.536361083072102</v>
      </c>
      <c r="G666">
        <v>56.590753866908301</v>
      </c>
      <c r="H666">
        <v>19.465766960620101</v>
      </c>
      <c r="I666">
        <v>1.93464451112467</v>
      </c>
      <c r="J666">
        <v>7.5249850451224498</v>
      </c>
      <c r="K666">
        <v>134.08829462255801</v>
      </c>
      <c r="L666">
        <v>2.8682515622817402</v>
      </c>
      <c r="M666">
        <v>3.1639089268685598</v>
      </c>
      <c r="N666">
        <v>91.767896784322303</v>
      </c>
      <c r="O666">
        <v>2237.7665585496102</v>
      </c>
      <c r="P666">
        <v>62.023830192533502</v>
      </c>
      <c r="Q666">
        <v>35.5157567389357</v>
      </c>
      <c r="R666">
        <v>93.325014482406502</v>
      </c>
      <c r="S666">
        <v>222.22683945231501</v>
      </c>
      <c r="T666">
        <v>0</v>
      </c>
      <c r="U666">
        <v>0</v>
      </c>
      <c r="V666">
        <v>228.423784675604</v>
      </c>
      <c r="W666">
        <v>540.51883507022706</v>
      </c>
    </row>
    <row r="667" spans="1:23" x14ac:dyDescent="0.3">
      <c r="A667" t="s">
        <v>276</v>
      </c>
      <c r="B667" t="s">
        <v>47</v>
      </c>
      <c r="C667" t="s">
        <v>26</v>
      </c>
      <c r="D667" t="s">
        <v>264</v>
      </c>
      <c r="E667" t="s">
        <v>214</v>
      </c>
      <c r="F667">
        <v>62.218826814780797</v>
      </c>
      <c r="G667">
        <v>61.185796822190902</v>
      </c>
      <c r="H667">
        <v>30.0777579469265</v>
      </c>
      <c r="I667">
        <v>2.26009330801089</v>
      </c>
      <c r="J667">
        <v>7.5670866612365799</v>
      </c>
      <c r="K667">
        <v>142.44704832232901</v>
      </c>
      <c r="L667">
        <v>4.9200619989436802</v>
      </c>
      <c r="M667">
        <v>3.5267654001925499</v>
      </c>
      <c r="N667">
        <v>79.848940199500007</v>
      </c>
      <c r="O667">
        <v>1891.0814026765499</v>
      </c>
      <c r="P667">
        <v>64.855368484410207</v>
      </c>
      <c r="Q667">
        <v>39.112826745465703</v>
      </c>
      <c r="R667">
        <v>95.097827430435601</v>
      </c>
      <c r="S667">
        <v>222.22683945231501</v>
      </c>
      <c r="T667">
        <v>0</v>
      </c>
      <c r="U667">
        <v>0</v>
      </c>
      <c r="V667">
        <v>233.26751764479201</v>
      </c>
      <c r="W667">
        <v>489.23418532672798</v>
      </c>
    </row>
    <row r="668" spans="1:23" x14ac:dyDescent="0.3">
      <c r="A668" t="s">
        <v>276</v>
      </c>
      <c r="B668" t="s">
        <v>47</v>
      </c>
      <c r="C668" t="s">
        <v>26</v>
      </c>
      <c r="D668" t="s">
        <v>265</v>
      </c>
      <c r="E668" t="s">
        <v>215</v>
      </c>
      <c r="F668">
        <v>54.181452350243802</v>
      </c>
      <c r="G668">
        <v>53.0040562706453</v>
      </c>
      <c r="H668">
        <v>37.722616692159299</v>
      </c>
      <c r="I668">
        <v>2.8545199922925</v>
      </c>
      <c r="J668">
        <v>7.3825058372038299</v>
      </c>
      <c r="K668">
        <v>130.87067311385499</v>
      </c>
      <c r="L668">
        <v>5.1522354224630096</v>
      </c>
      <c r="M668">
        <v>3.4020347902097301</v>
      </c>
      <c r="N668">
        <v>73.051775640818093</v>
      </c>
      <c r="O668">
        <v>1718.49869695185</v>
      </c>
      <c r="P668">
        <v>64.381308866382994</v>
      </c>
      <c r="Q668">
        <v>41.813174771812598</v>
      </c>
      <c r="R668">
        <v>90.710684827138905</v>
      </c>
      <c r="S668">
        <v>222.22683945231501</v>
      </c>
      <c r="T668">
        <v>0</v>
      </c>
      <c r="U668">
        <v>0</v>
      </c>
      <c r="V668">
        <v>217.54779074336301</v>
      </c>
      <c r="W668">
        <v>428.14076057789401</v>
      </c>
    </row>
    <row r="669" spans="1:23" x14ac:dyDescent="0.3">
      <c r="A669" t="s">
        <v>276</v>
      </c>
      <c r="B669" t="s">
        <v>47</v>
      </c>
      <c r="C669" t="s">
        <v>26</v>
      </c>
      <c r="D669" t="s">
        <v>265</v>
      </c>
      <c r="E669" t="s">
        <v>216</v>
      </c>
      <c r="F669">
        <v>46.976214209203</v>
      </c>
      <c r="G669">
        <v>45.997154640699698</v>
      </c>
      <c r="H669">
        <v>26.551691194264102</v>
      </c>
      <c r="I669">
        <v>2.1107661850661299</v>
      </c>
      <c r="J669">
        <v>7.3381575450537904</v>
      </c>
      <c r="K669">
        <v>117.933184807497</v>
      </c>
      <c r="L669">
        <v>2.9018187020649502</v>
      </c>
      <c r="M669">
        <v>3.2569253575794299</v>
      </c>
      <c r="N669">
        <v>79.778956437562798</v>
      </c>
      <c r="O669">
        <v>1943.35897864191</v>
      </c>
      <c r="P669">
        <v>58.439638921664098</v>
      </c>
      <c r="Q669">
        <v>36.281117593029499</v>
      </c>
      <c r="R669">
        <v>84.490110557492102</v>
      </c>
      <c r="S669">
        <v>222.22683945231501</v>
      </c>
      <c r="T669">
        <v>0</v>
      </c>
      <c r="U669">
        <v>0</v>
      </c>
      <c r="V669">
        <v>242.492168317162</v>
      </c>
      <c r="W669">
        <v>455.58208701810798</v>
      </c>
    </row>
    <row r="670" spans="1:23" x14ac:dyDescent="0.3">
      <c r="A670" t="s">
        <v>276</v>
      </c>
      <c r="B670" t="s">
        <v>47</v>
      </c>
      <c r="C670" t="s">
        <v>26</v>
      </c>
      <c r="D670" t="s">
        <v>265</v>
      </c>
      <c r="E670" t="s">
        <v>217</v>
      </c>
      <c r="F670">
        <v>46.9461892520685</v>
      </c>
      <c r="G670">
        <v>46.033953112466598</v>
      </c>
      <c r="H670">
        <v>21.967092703493201</v>
      </c>
      <c r="I670">
        <v>1.87675280672983</v>
      </c>
      <c r="J670">
        <v>7.1663759864020999</v>
      </c>
      <c r="K670">
        <v>114.816403028186</v>
      </c>
      <c r="L670">
        <v>2.60577996776327</v>
      </c>
      <c r="M670">
        <v>3.0909637737510001</v>
      </c>
      <c r="N670">
        <v>83.533402054600799</v>
      </c>
      <c r="O670">
        <v>2048.9809892511698</v>
      </c>
      <c r="P670">
        <v>56.410759959973099</v>
      </c>
      <c r="Q670">
        <v>34.311475022216101</v>
      </c>
      <c r="R670">
        <v>82.468528563747199</v>
      </c>
      <c r="S670">
        <v>222.22683945231501</v>
      </c>
      <c r="T670">
        <v>0</v>
      </c>
      <c r="U670">
        <v>0</v>
      </c>
      <c r="V670">
        <v>245.666020045344</v>
      </c>
      <c r="W670">
        <v>468.47953555443098</v>
      </c>
    </row>
    <row r="671" spans="1:23" x14ac:dyDescent="0.3">
      <c r="A671" t="s">
        <v>276</v>
      </c>
      <c r="B671" t="s">
        <v>47</v>
      </c>
      <c r="C671" t="s">
        <v>26</v>
      </c>
      <c r="D671" t="s">
        <v>265</v>
      </c>
      <c r="E671" t="s">
        <v>226</v>
      </c>
      <c r="F671">
        <v>51.672833327219699</v>
      </c>
      <c r="G671">
        <v>50.540452645570902</v>
      </c>
      <c r="H671">
        <v>34.528911453739298</v>
      </c>
      <c r="I671">
        <v>2.64287082832913</v>
      </c>
      <c r="J671">
        <v>7.7779212122249497</v>
      </c>
      <c r="K671">
        <v>129.08195503721299</v>
      </c>
      <c r="L671">
        <v>4.4749377956319201</v>
      </c>
      <c r="M671">
        <v>3.6397119505918201</v>
      </c>
      <c r="N671">
        <v>78.245161209073103</v>
      </c>
      <c r="O671">
        <v>1866.92615654107</v>
      </c>
      <c r="P671">
        <v>63.244041885142103</v>
      </c>
      <c r="Q671">
        <v>40.262199062380098</v>
      </c>
      <c r="R671">
        <v>90.132612481331705</v>
      </c>
      <c r="S671">
        <v>222.22683945231501</v>
      </c>
      <c r="T671">
        <v>0</v>
      </c>
      <c r="U671">
        <v>0</v>
      </c>
      <c r="V671">
        <v>233.42366790938999</v>
      </c>
      <c r="W671">
        <v>451.54646979075102</v>
      </c>
    </row>
    <row r="672" spans="1:23" x14ac:dyDescent="0.3">
      <c r="A672" t="s">
        <v>276</v>
      </c>
      <c r="B672" t="s">
        <v>47</v>
      </c>
      <c r="C672" t="s">
        <v>26</v>
      </c>
      <c r="D672" t="s">
        <v>266</v>
      </c>
      <c r="E672" t="s">
        <v>227</v>
      </c>
      <c r="F672">
        <v>54.2993862998974</v>
      </c>
      <c r="G672">
        <v>53.125474385738698</v>
      </c>
      <c r="H672">
        <v>38.631194803074301</v>
      </c>
      <c r="I672">
        <v>2.83239252858111</v>
      </c>
      <c r="J672">
        <v>7.46749199590902</v>
      </c>
      <c r="K672">
        <v>129.559135479427</v>
      </c>
      <c r="L672">
        <v>5.1512419790736699</v>
      </c>
      <c r="M672">
        <v>3.3854069887930698</v>
      </c>
      <c r="N672">
        <v>75.654914705850402</v>
      </c>
      <c r="O672">
        <v>1788.6158774191599</v>
      </c>
      <c r="P672">
        <v>63.874769067608803</v>
      </c>
      <c r="Q672">
        <v>41.767870370008197</v>
      </c>
      <c r="R672">
        <v>89.656462535658207</v>
      </c>
      <c r="S672">
        <v>222.22683945231501</v>
      </c>
      <c r="T672">
        <v>0</v>
      </c>
      <c r="U672">
        <v>0</v>
      </c>
      <c r="V672">
        <v>229.996597339164</v>
      </c>
      <c r="W672">
        <v>429.78055182587798</v>
      </c>
    </row>
    <row r="673" spans="1:23" x14ac:dyDescent="0.3">
      <c r="A673" t="s">
        <v>277</v>
      </c>
      <c r="B673" t="s">
        <v>278</v>
      </c>
      <c r="C673" t="s">
        <v>26</v>
      </c>
      <c r="D673" t="s">
        <v>251</v>
      </c>
      <c r="E673" t="s">
        <v>51</v>
      </c>
      <c r="F673">
        <v>21.708890715839701</v>
      </c>
      <c r="G673">
        <v>20.909331132662501</v>
      </c>
      <c r="H673">
        <v>14.950439317596</v>
      </c>
      <c r="I673">
        <v>0.88608551377226297</v>
      </c>
      <c r="J673">
        <v>10.8707606831662</v>
      </c>
      <c r="K673">
        <v>67.351499455311099</v>
      </c>
      <c r="L673">
        <v>2.5573538208990101</v>
      </c>
      <c r="M673">
        <v>2.22193513591465</v>
      </c>
      <c r="N673">
        <v>145.64393397492</v>
      </c>
      <c r="O673">
        <v>1816.0342359311601</v>
      </c>
      <c r="P673">
        <v>22.294320907372398</v>
      </c>
      <c r="Q673">
        <v>14.743145614343</v>
      </c>
      <c r="R673">
        <v>30.911527666859001</v>
      </c>
      <c r="S673">
        <v>260.36562289897802</v>
      </c>
      <c r="T673">
        <v>0</v>
      </c>
      <c r="U673">
        <v>0</v>
      </c>
      <c r="V673">
        <v>7.8321778285116697</v>
      </c>
      <c r="W673">
        <v>232.798112841679</v>
      </c>
    </row>
    <row r="674" spans="1:23" x14ac:dyDescent="0.3">
      <c r="A674" t="s">
        <v>277</v>
      </c>
      <c r="B674" t="s">
        <v>278</v>
      </c>
      <c r="C674" t="s">
        <v>26</v>
      </c>
      <c r="D674" t="s">
        <v>251</v>
      </c>
      <c r="E674" t="s">
        <v>52</v>
      </c>
      <c r="F674">
        <v>22.444075293730101</v>
      </c>
      <c r="G674">
        <v>21.697066407190601</v>
      </c>
      <c r="H674">
        <v>6.9405978402335098</v>
      </c>
      <c r="I674">
        <v>0.62292866815716197</v>
      </c>
      <c r="J674">
        <v>11.4845416635292</v>
      </c>
      <c r="K674">
        <v>67.450973802233307</v>
      </c>
      <c r="L674">
        <v>1.44134929813365</v>
      </c>
      <c r="M674">
        <v>2.20426144665602</v>
      </c>
      <c r="N674">
        <v>162.72184702053099</v>
      </c>
      <c r="O674">
        <v>2034.5998023864499</v>
      </c>
      <c r="P674">
        <v>19.495582023873101</v>
      </c>
      <c r="Q674">
        <v>11.388905025462799</v>
      </c>
      <c r="R674">
        <v>28.9196683145123</v>
      </c>
      <c r="S674">
        <v>260.36562289897802</v>
      </c>
      <c r="T674">
        <v>0</v>
      </c>
      <c r="U674">
        <v>0</v>
      </c>
      <c r="V674">
        <v>11.1359338616987</v>
      </c>
      <c r="W674">
        <v>262.75073632125299</v>
      </c>
    </row>
    <row r="675" spans="1:23" x14ac:dyDescent="0.3">
      <c r="A675" t="s">
        <v>277</v>
      </c>
      <c r="B675" t="s">
        <v>278</v>
      </c>
      <c r="C675" t="s">
        <v>26</v>
      </c>
      <c r="D675" t="s">
        <v>251</v>
      </c>
      <c r="E675" t="s">
        <v>53</v>
      </c>
      <c r="F675">
        <v>22.4961243612312</v>
      </c>
      <c r="G675">
        <v>21.768104535578999</v>
      </c>
      <c r="H675">
        <v>4.4829839255422996</v>
      </c>
      <c r="I675">
        <v>0.53854781033134203</v>
      </c>
      <c r="J675">
        <v>11.6049654648351</v>
      </c>
      <c r="K675">
        <v>64.686786161892698</v>
      </c>
      <c r="L675">
        <v>1.28892688844114</v>
      </c>
      <c r="M675">
        <v>2.1937968115542099</v>
      </c>
      <c r="N675">
        <v>166.442644493513</v>
      </c>
      <c r="O675">
        <v>2085.75246014091</v>
      </c>
      <c r="P675">
        <v>17.823538745297501</v>
      </c>
      <c r="Q675">
        <v>10.088006317447199</v>
      </c>
      <c r="R675">
        <v>26.852433781486202</v>
      </c>
      <c r="S675">
        <v>260.36562289897802</v>
      </c>
      <c r="T675">
        <v>0</v>
      </c>
      <c r="U675">
        <v>0</v>
      </c>
      <c r="V675">
        <v>11.8771914718179</v>
      </c>
      <c r="W675">
        <v>264.04633568982598</v>
      </c>
    </row>
    <row r="676" spans="1:23" x14ac:dyDescent="0.3">
      <c r="A676" t="s">
        <v>277</v>
      </c>
      <c r="B676" t="s">
        <v>278</v>
      </c>
      <c r="C676" t="s">
        <v>26</v>
      </c>
      <c r="D676" t="s">
        <v>251</v>
      </c>
      <c r="E676" t="s">
        <v>54</v>
      </c>
      <c r="F676">
        <v>22.889834670836098</v>
      </c>
      <c r="G676">
        <v>22.092051279869001</v>
      </c>
      <c r="H676">
        <v>13.3144724136686</v>
      </c>
      <c r="I676">
        <v>0.85366153946171097</v>
      </c>
      <c r="J676">
        <v>11.114195003957001</v>
      </c>
      <c r="K676">
        <v>70.409757835891796</v>
      </c>
      <c r="L676">
        <v>2.6917284428755699</v>
      </c>
      <c r="M676">
        <v>2.2638563337783402</v>
      </c>
      <c r="N676">
        <v>150.70196682956799</v>
      </c>
      <c r="O676">
        <v>1877.5121500565399</v>
      </c>
      <c r="P676">
        <v>22.380965689895699</v>
      </c>
      <c r="Q676">
        <v>14.2616280766321</v>
      </c>
      <c r="R676">
        <v>31.693378333849399</v>
      </c>
      <c r="S676">
        <v>260.36562289897802</v>
      </c>
      <c r="T676">
        <v>0</v>
      </c>
      <c r="U676">
        <v>0</v>
      </c>
      <c r="V676">
        <v>12.1448995305072</v>
      </c>
      <c r="W676">
        <v>246.90630054071701</v>
      </c>
    </row>
    <row r="677" spans="1:23" x14ac:dyDescent="0.3">
      <c r="A677" t="s">
        <v>277</v>
      </c>
      <c r="B677" t="s">
        <v>278</v>
      </c>
      <c r="C677" t="s">
        <v>26</v>
      </c>
      <c r="D677" t="s">
        <v>252</v>
      </c>
      <c r="E677" t="s">
        <v>55</v>
      </c>
      <c r="F677">
        <v>21.3874980377234</v>
      </c>
      <c r="G677">
        <v>20.4397889192477</v>
      </c>
      <c r="H677">
        <v>28.408866986647499</v>
      </c>
      <c r="I677">
        <v>1.39690622782742</v>
      </c>
      <c r="J677">
        <v>10.860321979231699</v>
      </c>
      <c r="K677">
        <v>75.080586628238805</v>
      </c>
      <c r="L677">
        <v>3.57651875773657</v>
      </c>
      <c r="M677">
        <v>2.3275812174259101</v>
      </c>
      <c r="N677">
        <v>136.68490422475799</v>
      </c>
      <c r="O677">
        <v>1757.3403762524099</v>
      </c>
      <c r="P677">
        <v>28.211071667944399</v>
      </c>
      <c r="Q677">
        <v>20.170677063845201</v>
      </c>
      <c r="R677">
        <v>37.207428954206101</v>
      </c>
      <c r="S677">
        <v>273.43995268298102</v>
      </c>
      <c r="T677">
        <v>0</v>
      </c>
      <c r="U677">
        <v>0</v>
      </c>
      <c r="V677">
        <v>10.678234045470401</v>
      </c>
      <c r="W677">
        <v>231.56802446004301</v>
      </c>
    </row>
    <row r="678" spans="1:23" x14ac:dyDescent="0.3">
      <c r="A678" t="s">
        <v>277</v>
      </c>
      <c r="B678" t="s">
        <v>278</v>
      </c>
      <c r="C678" t="s">
        <v>26</v>
      </c>
      <c r="D678" t="s">
        <v>252</v>
      </c>
      <c r="E678" t="s">
        <v>56</v>
      </c>
      <c r="F678">
        <v>21.853267959650001</v>
      </c>
      <c r="G678">
        <v>21.060624974741799</v>
      </c>
      <c r="H678">
        <v>11.440342171683</v>
      </c>
      <c r="I678">
        <v>0.78473759553562805</v>
      </c>
      <c r="J678">
        <v>11.115984621724101</v>
      </c>
      <c r="K678">
        <v>68.254097451873605</v>
      </c>
      <c r="L678">
        <v>1.6194892960446501</v>
      </c>
      <c r="M678">
        <v>2.0580569414064902</v>
      </c>
      <c r="N678">
        <v>154.00617986015601</v>
      </c>
      <c r="O678">
        <v>1991.5606641234201</v>
      </c>
      <c r="P678">
        <v>21.4336252006397</v>
      </c>
      <c r="Q678">
        <v>13.195243818310299</v>
      </c>
      <c r="R678">
        <v>30.949377074179701</v>
      </c>
      <c r="S678">
        <v>273.43995268298102</v>
      </c>
      <c r="T678">
        <v>0</v>
      </c>
      <c r="U678">
        <v>0</v>
      </c>
      <c r="V678">
        <v>12.4402491018659</v>
      </c>
      <c r="W678">
        <v>263.01581779354598</v>
      </c>
    </row>
    <row r="679" spans="1:23" x14ac:dyDescent="0.3">
      <c r="A679" t="s">
        <v>277</v>
      </c>
      <c r="B679" t="s">
        <v>278</v>
      </c>
      <c r="C679" t="s">
        <v>26</v>
      </c>
      <c r="D679" t="s">
        <v>252</v>
      </c>
      <c r="E679" t="s">
        <v>57</v>
      </c>
      <c r="F679">
        <v>22.261619686390301</v>
      </c>
      <c r="G679">
        <v>21.516675658847198</v>
      </c>
      <c r="H679">
        <v>6.3187665775925996</v>
      </c>
      <c r="I679">
        <v>0.60314886156511005</v>
      </c>
      <c r="J679">
        <v>11.131058090904601</v>
      </c>
      <c r="K679">
        <v>65.433570598853606</v>
      </c>
      <c r="L679">
        <v>1.1563731235065</v>
      </c>
      <c r="M679">
        <v>1.9783163515412401</v>
      </c>
      <c r="N679">
        <v>157.97136239887499</v>
      </c>
      <c r="O679">
        <v>2046.5583744625301</v>
      </c>
      <c r="P679">
        <v>19.101515012029701</v>
      </c>
      <c r="Q679">
        <v>10.9945240298306</v>
      </c>
      <c r="R679">
        <v>28.5480931445795</v>
      </c>
      <c r="S679">
        <v>273.43995268298102</v>
      </c>
      <c r="T679">
        <v>0</v>
      </c>
      <c r="U679">
        <v>0</v>
      </c>
      <c r="V679">
        <v>12.667904441174301</v>
      </c>
      <c r="W679">
        <v>268.86977213521698</v>
      </c>
    </row>
    <row r="680" spans="1:23" x14ac:dyDescent="0.3">
      <c r="A680" t="s">
        <v>277</v>
      </c>
      <c r="B680" t="s">
        <v>278</v>
      </c>
      <c r="C680" t="s">
        <v>26</v>
      </c>
      <c r="D680" t="s">
        <v>252</v>
      </c>
      <c r="E680" t="s">
        <v>58</v>
      </c>
      <c r="F680">
        <v>22.155208285002299</v>
      </c>
      <c r="G680">
        <v>21.2454845987025</v>
      </c>
      <c r="H680">
        <v>23.934784011551699</v>
      </c>
      <c r="I680">
        <v>1.24948954904281</v>
      </c>
      <c r="J680">
        <v>10.898892968586599</v>
      </c>
      <c r="K680">
        <v>76.301450337524003</v>
      </c>
      <c r="L680">
        <v>3.1285044505198401</v>
      </c>
      <c r="M680">
        <v>2.2820653905672299</v>
      </c>
      <c r="N680">
        <v>140.69554597362301</v>
      </c>
      <c r="O680">
        <v>1808.19103279623</v>
      </c>
      <c r="P680">
        <v>27.197827990953598</v>
      </c>
      <c r="Q680">
        <v>18.556088369536699</v>
      </c>
      <c r="R680">
        <v>36.981802635155198</v>
      </c>
      <c r="S680">
        <v>273.43995268298102</v>
      </c>
      <c r="T680">
        <v>0</v>
      </c>
      <c r="U680">
        <v>0</v>
      </c>
      <c r="V680">
        <v>12.994485291476799</v>
      </c>
      <c r="W680">
        <v>247.10411050098301</v>
      </c>
    </row>
    <row r="681" spans="1:23" x14ac:dyDescent="0.3">
      <c r="A681" t="s">
        <v>277</v>
      </c>
      <c r="B681" t="s">
        <v>278</v>
      </c>
      <c r="C681" t="s">
        <v>26</v>
      </c>
      <c r="D681" t="s">
        <v>253</v>
      </c>
      <c r="E681" t="s">
        <v>59</v>
      </c>
      <c r="F681">
        <v>21.888956166397499</v>
      </c>
      <c r="G681">
        <v>21.055634008247701</v>
      </c>
      <c r="H681">
        <v>21.457768696966699</v>
      </c>
      <c r="I681">
        <v>1.13014442901029</v>
      </c>
      <c r="J681">
        <v>10.512595264755699</v>
      </c>
      <c r="K681">
        <v>69.188255215052195</v>
      </c>
      <c r="L681">
        <v>3.0402866430914002</v>
      </c>
      <c r="M681">
        <v>1.91400789231937</v>
      </c>
      <c r="N681">
        <v>129.361672051971</v>
      </c>
      <c r="O681">
        <v>1744.3533372793299</v>
      </c>
      <c r="P681">
        <v>25.946121870092199</v>
      </c>
      <c r="Q681">
        <v>18.694168780271902</v>
      </c>
      <c r="R681">
        <v>34.0398761792828</v>
      </c>
      <c r="S681">
        <v>239.48121704886699</v>
      </c>
      <c r="T681">
        <v>0</v>
      </c>
      <c r="U681">
        <v>0</v>
      </c>
      <c r="V681">
        <v>13.8499221301914</v>
      </c>
      <c r="W681">
        <v>228.69674812114999</v>
      </c>
    </row>
    <row r="682" spans="1:23" x14ac:dyDescent="0.3">
      <c r="A682" t="s">
        <v>277</v>
      </c>
      <c r="B682" t="s">
        <v>278</v>
      </c>
      <c r="C682" t="s">
        <v>26</v>
      </c>
      <c r="D682" t="s">
        <v>253</v>
      </c>
      <c r="E682" t="s">
        <v>60</v>
      </c>
      <c r="F682">
        <v>21.203609207533901</v>
      </c>
      <c r="G682">
        <v>20.4975265128137</v>
      </c>
      <c r="H682">
        <v>8.6969301359944495</v>
      </c>
      <c r="I682">
        <v>0.66009650854994495</v>
      </c>
      <c r="J682">
        <v>10.416996532342999</v>
      </c>
      <c r="K682">
        <v>63.854528321708202</v>
      </c>
      <c r="L682">
        <v>1.2627035265027899</v>
      </c>
      <c r="M682">
        <v>1.6941069439916101</v>
      </c>
      <c r="N682">
        <v>142.876812007528</v>
      </c>
      <c r="O682">
        <v>1948.7539775774201</v>
      </c>
      <c r="P682">
        <v>19.687750587092101</v>
      </c>
      <c r="Q682">
        <v>12.346650360990299</v>
      </c>
      <c r="R682">
        <v>28.148503644836801</v>
      </c>
      <c r="S682">
        <v>239.48121704886699</v>
      </c>
      <c r="T682">
        <v>0</v>
      </c>
      <c r="U682">
        <v>0</v>
      </c>
      <c r="V682">
        <v>16.009440403480301</v>
      </c>
      <c r="W682">
        <v>255.91578253155899</v>
      </c>
    </row>
    <row r="683" spans="1:23" x14ac:dyDescent="0.3">
      <c r="A683" t="s">
        <v>277</v>
      </c>
      <c r="B683" t="s">
        <v>278</v>
      </c>
      <c r="C683" t="s">
        <v>26</v>
      </c>
      <c r="D683" t="s">
        <v>253</v>
      </c>
      <c r="E683" t="s">
        <v>61</v>
      </c>
      <c r="F683">
        <v>21.787754513561001</v>
      </c>
      <c r="G683">
        <v>21.1099302882172</v>
      </c>
      <c r="H683">
        <v>4.8766599368183901</v>
      </c>
      <c r="I683">
        <v>0.53470085505004095</v>
      </c>
      <c r="J683">
        <v>10.5945457752373</v>
      </c>
      <c r="K683">
        <v>62.555414013042999</v>
      </c>
      <c r="L683">
        <v>0.95868826151494002</v>
      </c>
      <c r="M683">
        <v>1.6663501116127</v>
      </c>
      <c r="N683">
        <v>149.54963628026499</v>
      </c>
      <c r="O683">
        <v>2046.88673686068</v>
      </c>
      <c r="P683">
        <v>17.800070648332198</v>
      </c>
      <c r="Q683">
        <v>10.5097232817765</v>
      </c>
      <c r="R683">
        <v>26.278418370132801</v>
      </c>
      <c r="S683">
        <v>239.48121704886699</v>
      </c>
      <c r="T683">
        <v>0</v>
      </c>
      <c r="U683">
        <v>0</v>
      </c>
      <c r="V683">
        <v>16.467247223026099</v>
      </c>
      <c r="W683">
        <v>265.79710356746</v>
      </c>
    </row>
    <row r="684" spans="1:23" x14ac:dyDescent="0.3">
      <c r="A684" t="s">
        <v>277</v>
      </c>
      <c r="B684" t="s">
        <v>278</v>
      </c>
      <c r="C684" t="s">
        <v>26</v>
      </c>
      <c r="D684" t="s">
        <v>253</v>
      </c>
      <c r="E684" t="s">
        <v>62</v>
      </c>
      <c r="F684">
        <v>23.059965151281201</v>
      </c>
      <c r="G684">
        <v>22.2415038120429</v>
      </c>
      <c r="H684">
        <v>18.908717230545399</v>
      </c>
      <c r="I684">
        <v>1.0599712096875999</v>
      </c>
      <c r="J684">
        <v>10.645991129364999</v>
      </c>
      <c r="K684">
        <v>73.205035213325402</v>
      </c>
      <c r="L684">
        <v>2.7502514378328802</v>
      </c>
      <c r="M684">
        <v>1.92119791492665</v>
      </c>
      <c r="N684">
        <v>134.347214969372</v>
      </c>
      <c r="O684">
        <v>1811.8292357610301</v>
      </c>
      <c r="P684">
        <v>25.865314012910801</v>
      </c>
      <c r="Q684">
        <v>17.798293273959501</v>
      </c>
      <c r="R684">
        <v>34.975943451049197</v>
      </c>
      <c r="S684">
        <v>239.48121704886699</v>
      </c>
      <c r="T684">
        <v>0</v>
      </c>
      <c r="U684">
        <v>0</v>
      </c>
      <c r="V684">
        <v>17.697058067391101</v>
      </c>
      <c r="W684">
        <v>249.50025810686699</v>
      </c>
    </row>
    <row r="685" spans="1:23" x14ac:dyDescent="0.3">
      <c r="A685" t="s">
        <v>277</v>
      </c>
      <c r="B685" t="s">
        <v>278</v>
      </c>
      <c r="C685" t="s">
        <v>26</v>
      </c>
      <c r="D685" t="s">
        <v>254</v>
      </c>
      <c r="E685" t="s">
        <v>63</v>
      </c>
      <c r="F685">
        <v>20.3524375260764</v>
      </c>
      <c r="G685">
        <v>19.502396048186402</v>
      </c>
      <c r="H685">
        <v>26.365472030205598</v>
      </c>
      <c r="I685">
        <v>1.32520428914671</v>
      </c>
      <c r="J685">
        <v>10.1770203653432</v>
      </c>
      <c r="K685">
        <v>70.988078606807804</v>
      </c>
      <c r="L685">
        <v>3.2104734178569099</v>
      </c>
      <c r="M685">
        <v>1.7179822010152499</v>
      </c>
      <c r="N685">
        <v>119.70557180895101</v>
      </c>
      <c r="O685">
        <v>1756.4866453602599</v>
      </c>
      <c r="P685">
        <v>26.608566699809298</v>
      </c>
      <c r="Q685">
        <v>18.6225492047034</v>
      </c>
      <c r="R685">
        <v>35.662277383032503</v>
      </c>
      <c r="S685">
        <v>213.90577103653399</v>
      </c>
      <c r="T685">
        <v>0</v>
      </c>
      <c r="U685">
        <v>0</v>
      </c>
      <c r="V685">
        <v>13.7299867683606</v>
      </c>
      <c r="W685">
        <v>222.551393535285</v>
      </c>
    </row>
    <row r="686" spans="1:23" x14ac:dyDescent="0.3">
      <c r="A686" t="s">
        <v>277</v>
      </c>
      <c r="B686" t="s">
        <v>278</v>
      </c>
      <c r="C686" t="s">
        <v>26</v>
      </c>
      <c r="D686" t="s">
        <v>254</v>
      </c>
      <c r="E686" t="s">
        <v>64</v>
      </c>
      <c r="F686">
        <v>20.461603769955001</v>
      </c>
      <c r="G686">
        <v>19.781799708757799</v>
      </c>
      <c r="H686">
        <v>9.5900458854625992</v>
      </c>
      <c r="I686">
        <v>0.70849796044936997</v>
      </c>
      <c r="J686">
        <v>9.9337975229106998</v>
      </c>
      <c r="K686">
        <v>63.902162144786999</v>
      </c>
      <c r="L686">
        <v>1.3219673165542001</v>
      </c>
      <c r="M686">
        <v>1.3595322443419899</v>
      </c>
      <c r="N686">
        <v>135.16221925091801</v>
      </c>
      <c r="O686">
        <v>1991.65582167445</v>
      </c>
      <c r="P686">
        <v>20.418510025382002</v>
      </c>
      <c r="Q686">
        <v>12.2311266614199</v>
      </c>
      <c r="R686">
        <v>29.9676725501661</v>
      </c>
      <c r="S686">
        <v>213.90577103653399</v>
      </c>
      <c r="T686">
        <v>0</v>
      </c>
      <c r="U686">
        <v>0</v>
      </c>
      <c r="V686">
        <v>15.685170760218</v>
      </c>
      <c r="W686">
        <v>251.15252380889501</v>
      </c>
    </row>
    <row r="687" spans="1:23" x14ac:dyDescent="0.3">
      <c r="A687" t="s">
        <v>277</v>
      </c>
      <c r="B687" t="s">
        <v>278</v>
      </c>
      <c r="C687" t="s">
        <v>26</v>
      </c>
      <c r="D687" t="s">
        <v>254</v>
      </c>
      <c r="E687" t="s">
        <v>65</v>
      </c>
      <c r="F687">
        <v>20.7899656377339</v>
      </c>
      <c r="G687">
        <v>20.152480355724499</v>
      </c>
      <c r="H687">
        <v>5.5634555184812102</v>
      </c>
      <c r="I687">
        <v>0.56705462738202095</v>
      </c>
      <c r="J687">
        <v>9.7610726684494207</v>
      </c>
      <c r="K687">
        <v>61.6519446133304</v>
      </c>
      <c r="L687">
        <v>1.0545007478322399</v>
      </c>
      <c r="M687">
        <v>1.2693179047588601</v>
      </c>
      <c r="N687">
        <v>136.834138415323</v>
      </c>
      <c r="O687">
        <v>2017.7522174163</v>
      </c>
      <c r="P687">
        <v>18.6902962416059</v>
      </c>
      <c r="Q687">
        <v>10.5939361326392</v>
      </c>
      <c r="R687">
        <v>28.193564900678101</v>
      </c>
      <c r="S687">
        <v>213.90577103653399</v>
      </c>
      <c r="T687">
        <v>0</v>
      </c>
      <c r="U687">
        <v>0</v>
      </c>
      <c r="V687">
        <v>16.156382240593501</v>
      </c>
      <c r="W687">
        <v>254.13487788696301</v>
      </c>
    </row>
    <row r="688" spans="1:23" x14ac:dyDescent="0.3">
      <c r="A688" t="s">
        <v>277</v>
      </c>
      <c r="B688" t="s">
        <v>278</v>
      </c>
      <c r="C688" t="s">
        <v>26</v>
      </c>
      <c r="D688" t="s">
        <v>254</v>
      </c>
      <c r="E688" t="s">
        <v>66</v>
      </c>
      <c r="F688">
        <v>20.2543486857742</v>
      </c>
      <c r="G688">
        <v>19.502515026045199</v>
      </c>
      <c r="H688">
        <v>18.020388748272801</v>
      </c>
      <c r="I688">
        <v>1.01835060392847</v>
      </c>
      <c r="J688">
        <v>9.5737492375529598</v>
      </c>
      <c r="K688">
        <v>68.170880311362197</v>
      </c>
      <c r="L688">
        <v>2.3117071216328098</v>
      </c>
      <c r="M688">
        <v>1.5099142891880599</v>
      </c>
      <c r="N688">
        <v>120.18947162197099</v>
      </c>
      <c r="O688">
        <v>1762.9208753164</v>
      </c>
      <c r="P688">
        <v>23.661722097348498</v>
      </c>
      <c r="Q688">
        <v>15.320802940193801</v>
      </c>
      <c r="R688">
        <v>33.268143232189203</v>
      </c>
      <c r="S688">
        <v>213.90577103653399</v>
      </c>
      <c r="T688">
        <v>0</v>
      </c>
      <c r="U688">
        <v>0</v>
      </c>
      <c r="V688">
        <v>16.190392291678702</v>
      </c>
      <c r="W688">
        <v>233.75748132817299</v>
      </c>
    </row>
    <row r="689" spans="1:23" x14ac:dyDescent="0.3">
      <c r="A689" t="s">
        <v>277</v>
      </c>
      <c r="B689" t="s">
        <v>278</v>
      </c>
      <c r="C689" t="s">
        <v>26</v>
      </c>
      <c r="D689" t="s">
        <v>255</v>
      </c>
      <c r="E689" t="s">
        <v>67</v>
      </c>
      <c r="F689">
        <v>20.678434092266802</v>
      </c>
      <c r="G689">
        <v>19.8305156838199</v>
      </c>
      <c r="H689">
        <v>26.127701890431801</v>
      </c>
      <c r="I689">
        <v>1.33400166812467</v>
      </c>
      <c r="J689">
        <v>9.8822903005598306</v>
      </c>
      <c r="K689">
        <v>75.022796634475796</v>
      </c>
      <c r="L689">
        <v>3.2132965624651399</v>
      </c>
      <c r="M689">
        <v>1.6421416042375001</v>
      </c>
      <c r="N689">
        <v>116.399802023896</v>
      </c>
      <c r="O689">
        <v>1816.91386933901</v>
      </c>
      <c r="P689">
        <v>28.581866904449601</v>
      </c>
      <c r="Q689">
        <v>20.740844706430799</v>
      </c>
      <c r="R689">
        <v>37.318772470434403</v>
      </c>
      <c r="S689">
        <v>217.70383797814401</v>
      </c>
      <c r="T689">
        <v>0</v>
      </c>
      <c r="U689">
        <v>0</v>
      </c>
      <c r="V689">
        <v>16.228183435722102</v>
      </c>
      <c r="W689">
        <v>230.63410034507999</v>
      </c>
    </row>
    <row r="690" spans="1:23" x14ac:dyDescent="0.3">
      <c r="A690" t="s">
        <v>277</v>
      </c>
      <c r="B690" t="s">
        <v>278</v>
      </c>
      <c r="C690" t="s">
        <v>26</v>
      </c>
      <c r="D690" t="s">
        <v>255</v>
      </c>
      <c r="E690" t="s">
        <v>68</v>
      </c>
      <c r="F690">
        <v>20.689587800769399</v>
      </c>
      <c r="G690">
        <v>19.9877667888186</v>
      </c>
      <c r="H690">
        <v>12.371551804396301</v>
      </c>
      <c r="I690">
        <v>0.82989740488479502</v>
      </c>
      <c r="J690">
        <v>9.4355129170773608</v>
      </c>
      <c r="K690">
        <v>67.844113988368093</v>
      </c>
      <c r="L690">
        <v>1.70894200145899</v>
      </c>
      <c r="M690">
        <v>1.31104044056896</v>
      </c>
      <c r="N690">
        <v>124.37089442253399</v>
      </c>
      <c r="O690">
        <v>1977.0780169935399</v>
      </c>
      <c r="P690">
        <v>21.800163858802499</v>
      </c>
      <c r="Q690">
        <v>14.0971439258076</v>
      </c>
      <c r="R690">
        <v>30.637859778015599</v>
      </c>
      <c r="S690">
        <v>217.70383797814401</v>
      </c>
      <c r="T690">
        <v>0</v>
      </c>
      <c r="U690">
        <v>0</v>
      </c>
      <c r="V690">
        <v>19.9334982586089</v>
      </c>
      <c r="W690">
        <v>248.14962112083501</v>
      </c>
    </row>
    <row r="691" spans="1:23" x14ac:dyDescent="0.3">
      <c r="A691" t="s">
        <v>277</v>
      </c>
      <c r="B691" t="s">
        <v>278</v>
      </c>
      <c r="C691" t="s">
        <v>26</v>
      </c>
      <c r="D691" t="s">
        <v>255</v>
      </c>
      <c r="E691" t="s">
        <v>69</v>
      </c>
      <c r="F691">
        <v>21.321527271383101</v>
      </c>
      <c r="G691">
        <v>20.672076274584601</v>
      </c>
      <c r="H691">
        <v>7.1185198825389202</v>
      </c>
      <c r="I691">
        <v>0.65066210343721897</v>
      </c>
      <c r="J691">
        <v>9.2614893360530299</v>
      </c>
      <c r="K691">
        <v>64.973626770622701</v>
      </c>
      <c r="L691">
        <v>1.3987093646606601</v>
      </c>
      <c r="M691">
        <v>1.1864152215240999</v>
      </c>
      <c r="N691">
        <v>127.132581209671</v>
      </c>
      <c r="O691">
        <v>2033.4231827101</v>
      </c>
      <c r="P691">
        <v>19.080583475202602</v>
      </c>
      <c r="Q691">
        <v>11.532897731349699</v>
      </c>
      <c r="R691">
        <v>27.8357875909517</v>
      </c>
      <c r="S691">
        <v>217.70383797814401</v>
      </c>
      <c r="T691">
        <v>0</v>
      </c>
      <c r="U691">
        <v>0</v>
      </c>
      <c r="V691">
        <v>21.3689593690547</v>
      </c>
      <c r="W691">
        <v>252.47936905846001</v>
      </c>
    </row>
    <row r="692" spans="1:23" x14ac:dyDescent="0.3">
      <c r="A692" t="s">
        <v>277</v>
      </c>
      <c r="B692" t="s">
        <v>278</v>
      </c>
      <c r="C692" t="s">
        <v>26</v>
      </c>
      <c r="D692" t="s">
        <v>255</v>
      </c>
      <c r="E692" t="s">
        <v>70</v>
      </c>
      <c r="F692">
        <v>21.424190865789001</v>
      </c>
      <c r="G692">
        <v>20.609008452546799</v>
      </c>
      <c r="H692">
        <v>23.188670901298099</v>
      </c>
      <c r="I692">
        <v>1.2342751184752001</v>
      </c>
      <c r="J692">
        <v>9.6569881738601104</v>
      </c>
      <c r="K692">
        <v>75.227528473300694</v>
      </c>
      <c r="L692">
        <v>3.0357902400876098</v>
      </c>
      <c r="M692">
        <v>1.5584314980781999</v>
      </c>
      <c r="N692">
        <v>116.405413749915</v>
      </c>
      <c r="O692">
        <v>1821.3001806980401</v>
      </c>
      <c r="P692">
        <v>27.341703198300401</v>
      </c>
      <c r="Q692">
        <v>19.259492387208301</v>
      </c>
      <c r="R692">
        <v>36.426187897528401</v>
      </c>
      <c r="S692">
        <v>217.70383797814401</v>
      </c>
      <c r="T692">
        <v>0</v>
      </c>
      <c r="U692">
        <v>0</v>
      </c>
      <c r="V692">
        <v>21.524069027265099</v>
      </c>
      <c r="W692">
        <v>236.613281278356</v>
      </c>
    </row>
    <row r="693" spans="1:23" x14ac:dyDescent="0.3">
      <c r="A693" t="s">
        <v>277</v>
      </c>
      <c r="B693" t="s">
        <v>278</v>
      </c>
      <c r="C693" t="s">
        <v>26</v>
      </c>
      <c r="D693" t="s">
        <v>256</v>
      </c>
      <c r="E693" t="s">
        <v>71</v>
      </c>
      <c r="F693">
        <v>19.019944250414401</v>
      </c>
      <c r="G693">
        <v>18.2248645075043</v>
      </c>
      <c r="H693">
        <v>27.100369492388001</v>
      </c>
      <c r="I693">
        <v>1.3556484366469601</v>
      </c>
      <c r="J693">
        <v>8.4506730691264291</v>
      </c>
      <c r="K693">
        <v>72.777885258908697</v>
      </c>
      <c r="L693">
        <v>3.0565095156956601</v>
      </c>
      <c r="M693">
        <v>1.51044029100153</v>
      </c>
      <c r="N693">
        <v>100.285035941351</v>
      </c>
      <c r="O693">
        <v>1752.0350847467901</v>
      </c>
      <c r="P693">
        <v>27.168572540178602</v>
      </c>
      <c r="Q693">
        <v>18.7942247654344</v>
      </c>
      <c r="R693">
        <v>36.692672967467701</v>
      </c>
      <c r="S693">
        <v>199.21406126312201</v>
      </c>
      <c r="T693">
        <v>0</v>
      </c>
      <c r="U693">
        <v>0</v>
      </c>
      <c r="V693">
        <v>19.804262520354602</v>
      </c>
      <c r="W693">
        <v>217.781958126425</v>
      </c>
    </row>
    <row r="694" spans="1:23" x14ac:dyDescent="0.3">
      <c r="A694" t="s">
        <v>277</v>
      </c>
      <c r="B694" t="s">
        <v>278</v>
      </c>
      <c r="C694" t="s">
        <v>26</v>
      </c>
      <c r="D694" t="s">
        <v>256</v>
      </c>
      <c r="E694" t="s">
        <v>72</v>
      </c>
      <c r="F694">
        <v>19.747454778626299</v>
      </c>
      <c r="G694">
        <v>19.105383080602401</v>
      </c>
      <c r="H694">
        <v>11.115239456126901</v>
      </c>
      <c r="I694">
        <v>0.78577940335101104</v>
      </c>
      <c r="J694">
        <v>8.3795033883154009</v>
      </c>
      <c r="K694">
        <v>66.868422739008295</v>
      </c>
      <c r="L694">
        <v>1.4195361761521601</v>
      </c>
      <c r="M694">
        <v>1.1224362918408199</v>
      </c>
      <c r="N694">
        <v>112.327592365813</v>
      </c>
      <c r="O694">
        <v>1983.9385637181099</v>
      </c>
      <c r="P694">
        <v>21.505578590217802</v>
      </c>
      <c r="Q694">
        <v>12.821509187238901</v>
      </c>
      <c r="R694">
        <v>31.640402885642501</v>
      </c>
      <c r="S694">
        <v>199.21406126312201</v>
      </c>
      <c r="T694">
        <v>0</v>
      </c>
      <c r="U694">
        <v>0</v>
      </c>
      <c r="V694">
        <v>22.779739541527299</v>
      </c>
      <c r="W694">
        <v>244.02344418371001</v>
      </c>
    </row>
    <row r="695" spans="1:23" x14ac:dyDescent="0.3">
      <c r="A695" t="s">
        <v>277</v>
      </c>
      <c r="B695" t="s">
        <v>278</v>
      </c>
      <c r="C695" t="s">
        <v>26</v>
      </c>
      <c r="D695" t="s">
        <v>256</v>
      </c>
      <c r="E695" t="s">
        <v>73</v>
      </c>
      <c r="F695">
        <v>20.066492569722101</v>
      </c>
      <c r="G695">
        <v>19.463757002821101</v>
      </c>
      <c r="H695">
        <v>6.8123451480415298</v>
      </c>
      <c r="I695">
        <v>0.63303155895365104</v>
      </c>
      <c r="J695">
        <v>8.4202908041121898</v>
      </c>
      <c r="K695">
        <v>64.557866430523603</v>
      </c>
      <c r="L695">
        <v>1.0644164067397599</v>
      </c>
      <c r="M695">
        <v>1.01578874198887</v>
      </c>
      <c r="N695">
        <v>116.52913217387599</v>
      </c>
      <c r="O695">
        <v>2064.6093174569601</v>
      </c>
      <c r="P695">
        <v>19.769131159818901</v>
      </c>
      <c r="Q695">
        <v>11.177644576813799</v>
      </c>
      <c r="R695">
        <v>29.858826202929102</v>
      </c>
      <c r="S695">
        <v>199.21406126312201</v>
      </c>
      <c r="T695">
        <v>0</v>
      </c>
      <c r="U695">
        <v>0</v>
      </c>
      <c r="V695">
        <v>23.599591764246799</v>
      </c>
      <c r="W695">
        <v>249.27040373954699</v>
      </c>
    </row>
    <row r="696" spans="1:23" x14ac:dyDescent="0.3">
      <c r="A696" t="s">
        <v>277</v>
      </c>
      <c r="B696" t="s">
        <v>278</v>
      </c>
      <c r="C696" t="s">
        <v>26</v>
      </c>
      <c r="D696" t="s">
        <v>256</v>
      </c>
      <c r="E696" t="s">
        <v>74</v>
      </c>
      <c r="F696">
        <v>19.064431103609301</v>
      </c>
      <c r="G696">
        <v>18.361775324356501</v>
      </c>
      <c r="H696">
        <v>18.626482107353201</v>
      </c>
      <c r="I696">
        <v>1.0461937007466899</v>
      </c>
      <c r="J696">
        <v>8.0785852604240809</v>
      </c>
      <c r="K696">
        <v>69.595497443335404</v>
      </c>
      <c r="L696">
        <v>2.1884315788886002</v>
      </c>
      <c r="M696">
        <v>1.27434957067846</v>
      </c>
      <c r="N696">
        <v>101.859762105838</v>
      </c>
      <c r="O696">
        <v>1786.5877772909701</v>
      </c>
      <c r="P696">
        <v>24.082053008855699</v>
      </c>
      <c r="Q696">
        <v>15.427309443342599</v>
      </c>
      <c r="R696">
        <v>34.072737320994001</v>
      </c>
      <c r="S696">
        <v>199.21406126312201</v>
      </c>
      <c r="T696">
        <v>0</v>
      </c>
      <c r="U696">
        <v>0</v>
      </c>
      <c r="V696">
        <v>23.891127624026002</v>
      </c>
      <c r="W696">
        <v>228.02488094405601</v>
      </c>
    </row>
    <row r="697" spans="1:23" x14ac:dyDescent="0.3">
      <c r="A697" t="s">
        <v>277</v>
      </c>
      <c r="B697" t="s">
        <v>278</v>
      </c>
      <c r="C697" t="s">
        <v>26</v>
      </c>
      <c r="D697" t="s">
        <v>257</v>
      </c>
      <c r="E697" t="s">
        <v>75</v>
      </c>
      <c r="F697">
        <v>17.6500369357592</v>
      </c>
      <c r="G697">
        <v>17.0137627915175</v>
      </c>
      <c r="H697">
        <v>16.637857093733899</v>
      </c>
      <c r="I697">
        <v>0.96123921768717502</v>
      </c>
      <c r="J697">
        <v>7.4920623057880196</v>
      </c>
      <c r="K697">
        <v>63.287924054072697</v>
      </c>
      <c r="L697">
        <v>1.99366991838102</v>
      </c>
      <c r="M697">
        <v>1.0665015166859899</v>
      </c>
      <c r="N697">
        <v>87.958467380737304</v>
      </c>
      <c r="O697">
        <v>1693.0263619632501</v>
      </c>
      <c r="P697">
        <v>20.719150741154699</v>
      </c>
      <c r="Q697">
        <v>13.7973515052342</v>
      </c>
      <c r="R697">
        <v>28.635866645222698</v>
      </c>
      <c r="S697">
        <v>171.76800699257899</v>
      </c>
      <c r="T697">
        <v>0</v>
      </c>
      <c r="U697">
        <v>0</v>
      </c>
      <c r="V697">
        <v>23.080727650174801</v>
      </c>
      <c r="W697">
        <v>203.61823154032299</v>
      </c>
    </row>
    <row r="698" spans="1:23" x14ac:dyDescent="0.3">
      <c r="A698" t="s">
        <v>277</v>
      </c>
      <c r="B698" t="s">
        <v>278</v>
      </c>
      <c r="C698" t="s">
        <v>26</v>
      </c>
      <c r="D698" t="s">
        <v>257</v>
      </c>
      <c r="E698" t="s">
        <v>76</v>
      </c>
      <c r="F698">
        <v>18.506816873680201</v>
      </c>
      <c r="G698">
        <v>17.945056674185601</v>
      </c>
      <c r="H698">
        <v>8.2318259500137305</v>
      </c>
      <c r="I698">
        <v>0.66959094962466204</v>
      </c>
      <c r="J698">
        <v>7.5910925304113501</v>
      </c>
      <c r="K698">
        <v>62.461173128365701</v>
      </c>
      <c r="L698">
        <v>1.0114533457827</v>
      </c>
      <c r="M698">
        <v>0.88460083190855998</v>
      </c>
      <c r="N698">
        <v>102.050152505138</v>
      </c>
      <c r="O698">
        <v>1985.57219779757</v>
      </c>
      <c r="P698">
        <v>18.454274413550301</v>
      </c>
      <c r="Q698">
        <v>11.115304351487501</v>
      </c>
      <c r="R698">
        <v>26.9921621944214</v>
      </c>
      <c r="S698">
        <v>171.76800699257899</v>
      </c>
      <c r="T698">
        <v>0</v>
      </c>
      <c r="U698">
        <v>0</v>
      </c>
      <c r="V698">
        <v>26.696280551009</v>
      </c>
      <c r="W698">
        <v>231.49944758024699</v>
      </c>
    </row>
    <row r="699" spans="1:23" x14ac:dyDescent="0.3">
      <c r="A699" t="s">
        <v>277</v>
      </c>
      <c r="B699" t="s">
        <v>278</v>
      </c>
      <c r="C699" t="s">
        <v>26</v>
      </c>
      <c r="D699" t="s">
        <v>257</v>
      </c>
      <c r="E699" t="s">
        <v>77</v>
      </c>
      <c r="F699">
        <v>19.040071845450299</v>
      </c>
      <c r="G699">
        <v>18.507181044206501</v>
      </c>
      <c r="H699">
        <v>5.20874750446219</v>
      </c>
      <c r="I699">
        <v>0.56769914046280201</v>
      </c>
      <c r="J699">
        <v>7.5243757867355301</v>
      </c>
      <c r="K699">
        <v>60.980004865324702</v>
      </c>
      <c r="L699">
        <v>0.84757704734238004</v>
      </c>
      <c r="M699">
        <v>0.82243709521407604</v>
      </c>
      <c r="N699">
        <v>105.052473183526</v>
      </c>
      <c r="O699">
        <v>2050.6036206669301</v>
      </c>
      <c r="P699">
        <v>17.260401820494302</v>
      </c>
      <c r="Q699">
        <v>10.000981183451801</v>
      </c>
      <c r="R699">
        <v>25.750142551546901</v>
      </c>
      <c r="S699">
        <v>171.76800699257899</v>
      </c>
      <c r="T699">
        <v>0</v>
      </c>
      <c r="U699">
        <v>0</v>
      </c>
      <c r="V699">
        <v>27.1353206508998</v>
      </c>
      <c r="W699">
        <v>235.96380439756999</v>
      </c>
    </row>
    <row r="700" spans="1:23" x14ac:dyDescent="0.3">
      <c r="A700" t="s">
        <v>277</v>
      </c>
      <c r="B700" t="s">
        <v>278</v>
      </c>
      <c r="C700" t="s">
        <v>26</v>
      </c>
      <c r="D700" t="s">
        <v>257</v>
      </c>
      <c r="E700" t="s">
        <v>78</v>
      </c>
      <c r="F700">
        <v>18.222193353519501</v>
      </c>
      <c r="G700">
        <v>17.6067275428017</v>
      </c>
      <c r="H700">
        <v>13.982722454309</v>
      </c>
      <c r="I700">
        <v>0.88067827925967701</v>
      </c>
      <c r="J700">
        <v>7.5113592757627901</v>
      </c>
      <c r="K700">
        <v>65.644130733221701</v>
      </c>
      <c r="L700">
        <v>1.6412497693196599</v>
      </c>
      <c r="M700">
        <v>1.0090784435382001</v>
      </c>
      <c r="N700">
        <v>92.486199525654996</v>
      </c>
      <c r="O700">
        <v>1783.4600162397601</v>
      </c>
      <c r="P700">
        <v>20.618534358281099</v>
      </c>
      <c r="Q700">
        <v>13.1122720609573</v>
      </c>
      <c r="R700">
        <v>29.268808153097002</v>
      </c>
      <c r="S700">
        <v>171.76800699257899</v>
      </c>
      <c r="T700">
        <v>0</v>
      </c>
      <c r="U700">
        <v>0</v>
      </c>
      <c r="V700">
        <v>25.984056002468801</v>
      </c>
      <c r="W700">
        <v>219.28541289360899</v>
      </c>
    </row>
    <row r="701" spans="1:23" x14ac:dyDescent="0.3">
      <c r="A701" t="s">
        <v>277</v>
      </c>
      <c r="B701" t="s">
        <v>278</v>
      </c>
      <c r="C701" t="s">
        <v>26</v>
      </c>
      <c r="D701" t="s">
        <v>258</v>
      </c>
      <c r="E701" t="s">
        <v>79</v>
      </c>
      <c r="F701">
        <v>17.4206997122098</v>
      </c>
      <c r="G701">
        <v>16.811593901506601</v>
      </c>
      <c r="H701">
        <v>16.8161849961628</v>
      </c>
      <c r="I701">
        <v>0.98406738976997099</v>
      </c>
      <c r="J701">
        <v>7.10791770496356</v>
      </c>
      <c r="K701">
        <v>63.352873230222102</v>
      </c>
      <c r="L701">
        <v>1.90648828418665</v>
      </c>
      <c r="M701">
        <v>1.0272650527887699</v>
      </c>
      <c r="N701">
        <v>82.931268834487796</v>
      </c>
      <c r="O701">
        <v>1688.67238208155</v>
      </c>
      <c r="P701">
        <v>20.753133222457102</v>
      </c>
      <c r="Q701">
        <v>13.779467103495801</v>
      </c>
      <c r="R701">
        <v>28.732241296494699</v>
      </c>
      <c r="S701">
        <v>149.30625667521801</v>
      </c>
      <c r="T701">
        <v>0</v>
      </c>
      <c r="U701">
        <v>0</v>
      </c>
      <c r="V701">
        <v>26.7119389689807</v>
      </c>
      <c r="W701">
        <v>205.82716817486201</v>
      </c>
    </row>
    <row r="702" spans="1:23" x14ac:dyDescent="0.3">
      <c r="A702" t="s">
        <v>277</v>
      </c>
      <c r="B702" t="s">
        <v>278</v>
      </c>
      <c r="C702" t="s">
        <v>26</v>
      </c>
      <c r="D702" t="s">
        <v>258</v>
      </c>
      <c r="E702" t="s">
        <v>80</v>
      </c>
      <c r="F702">
        <v>18.6819262993141</v>
      </c>
      <c r="G702">
        <v>18.1413482945837</v>
      </c>
      <c r="H702">
        <v>9.2100865362969202</v>
      </c>
      <c r="I702">
        <v>0.71895332352184504</v>
      </c>
      <c r="J702">
        <v>7.1696113329241999</v>
      </c>
      <c r="K702">
        <v>61.969930717145601</v>
      </c>
      <c r="L702">
        <v>1.11385715449446</v>
      </c>
      <c r="M702">
        <v>0.86565287023037196</v>
      </c>
      <c r="N702">
        <v>95.266788132040602</v>
      </c>
      <c r="O702">
        <v>1964.7481225168201</v>
      </c>
      <c r="P702">
        <v>18.464214024407401</v>
      </c>
      <c r="Q702">
        <v>11.2553289057158</v>
      </c>
      <c r="R702">
        <v>26.8393109867174</v>
      </c>
      <c r="S702">
        <v>149.30625667521801</v>
      </c>
      <c r="T702">
        <v>0</v>
      </c>
      <c r="U702">
        <v>0</v>
      </c>
      <c r="V702">
        <v>32.062263131958197</v>
      </c>
      <c r="W702">
        <v>230.57802439225</v>
      </c>
    </row>
    <row r="703" spans="1:23" x14ac:dyDescent="0.3">
      <c r="A703" t="s">
        <v>277</v>
      </c>
      <c r="B703" t="s">
        <v>278</v>
      </c>
      <c r="C703" t="s">
        <v>26</v>
      </c>
      <c r="D703" t="s">
        <v>258</v>
      </c>
      <c r="E703" t="s">
        <v>140</v>
      </c>
      <c r="F703">
        <v>19.172729805311601</v>
      </c>
      <c r="G703">
        <v>18.6660244594385</v>
      </c>
      <c r="H703">
        <v>5.9090182091478196</v>
      </c>
      <c r="I703">
        <v>0.59276211872935902</v>
      </c>
      <c r="J703">
        <v>7.1541831333803101</v>
      </c>
      <c r="K703">
        <v>59.7298871654816</v>
      </c>
      <c r="L703">
        <v>0.84200867322607797</v>
      </c>
      <c r="M703">
        <v>0.78083033864732898</v>
      </c>
      <c r="N703">
        <v>100.214642014798</v>
      </c>
      <c r="O703">
        <v>2078.2525099008699</v>
      </c>
      <c r="P703">
        <v>17.024690519814602</v>
      </c>
      <c r="Q703">
        <v>9.98174777783208</v>
      </c>
      <c r="R703">
        <v>25.256321881822299</v>
      </c>
      <c r="S703">
        <v>149.30625667521801</v>
      </c>
      <c r="T703">
        <v>0</v>
      </c>
      <c r="U703">
        <v>0</v>
      </c>
      <c r="V703">
        <v>35.726231170706598</v>
      </c>
      <c r="W703">
        <v>236.50785035013999</v>
      </c>
    </row>
    <row r="704" spans="1:23" x14ac:dyDescent="0.3">
      <c r="A704" t="s">
        <v>277</v>
      </c>
      <c r="B704" t="s">
        <v>278</v>
      </c>
      <c r="C704" t="s">
        <v>26</v>
      </c>
      <c r="D704" t="s">
        <v>258</v>
      </c>
      <c r="E704" t="s">
        <v>141</v>
      </c>
      <c r="F704">
        <v>18.459336192956702</v>
      </c>
      <c r="G704">
        <v>17.868415321524701</v>
      </c>
      <c r="H704">
        <v>14.225981145986699</v>
      </c>
      <c r="I704">
        <v>0.90106894518208402</v>
      </c>
      <c r="J704">
        <v>7.24397658155545</v>
      </c>
      <c r="K704">
        <v>64.781282931670304</v>
      </c>
      <c r="L704">
        <v>1.6576540298364999</v>
      </c>
      <c r="M704">
        <v>0.98673121788298002</v>
      </c>
      <c r="N704">
        <v>89.031208007829207</v>
      </c>
      <c r="O704">
        <v>1821.2892920152599</v>
      </c>
      <c r="P704">
        <v>20.353897131850701</v>
      </c>
      <c r="Q704">
        <v>13.022764677275401</v>
      </c>
      <c r="R704">
        <v>28.7996965472128</v>
      </c>
      <c r="S704">
        <v>149.30625667521801</v>
      </c>
      <c r="T704">
        <v>0</v>
      </c>
      <c r="U704">
        <v>0</v>
      </c>
      <c r="V704">
        <v>32.5987262246298</v>
      </c>
      <c r="W704">
        <v>221.36217129138399</v>
      </c>
    </row>
    <row r="705" spans="1:23" x14ac:dyDescent="0.3">
      <c r="A705" t="s">
        <v>277</v>
      </c>
      <c r="B705" t="s">
        <v>278</v>
      </c>
      <c r="C705" t="s">
        <v>26</v>
      </c>
      <c r="D705" t="s">
        <v>259</v>
      </c>
      <c r="E705" t="s">
        <v>154</v>
      </c>
      <c r="F705">
        <v>17.351900996402598</v>
      </c>
      <c r="G705">
        <v>16.583888980096901</v>
      </c>
      <c r="H705">
        <v>32.741874864489198</v>
      </c>
      <c r="I705">
        <v>1.5785388570047301</v>
      </c>
      <c r="J705">
        <v>8.0227275416299602</v>
      </c>
      <c r="K705">
        <v>70.410677839185595</v>
      </c>
      <c r="L705">
        <v>3.5428159029247301</v>
      </c>
      <c r="M705">
        <v>1.5105325162274399</v>
      </c>
      <c r="N705">
        <v>87.540601906562003</v>
      </c>
      <c r="O705">
        <v>1815.72958189879</v>
      </c>
      <c r="P705">
        <v>27.122884606454399</v>
      </c>
      <c r="Q705">
        <v>20.327365524100699</v>
      </c>
      <c r="R705">
        <v>34.6543744094215</v>
      </c>
      <c r="S705">
        <v>125.062848033807</v>
      </c>
      <c r="T705">
        <v>0</v>
      </c>
      <c r="U705">
        <v>0</v>
      </c>
      <c r="V705">
        <v>34.089769932516901</v>
      </c>
      <c r="W705">
        <v>200.44032557139701</v>
      </c>
    </row>
    <row r="706" spans="1:23" x14ac:dyDescent="0.3">
      <c r="A706" t="s">
        <v>277</v>
      </c>
      <c r="B706" t="s">
        <v>278</v>
      </c>
      <c r="C706" t="s">
        <v>26</v>
      </c>
      <c r="D706" t="s">
        <v>259</v>
      </c>
      <c r="E706" t="s">
        <v>156</v>
      </c>
      <c r="F706">
        <v>18.320745267121598</v>
      </c>
      <c r="G706">
        <v>17.747825519853599</v>
      </c>
      <c r="H706">
        <v>14.3528942939319</v>
      </c>
      <c r="I706">
        <v>0.91843156713356999</v>
      </c>
      <c r="J706">
        <v>7.30259049798972</v>
      </c>
      <c r="K706">
        <v>62.899231074128799</v>
      </c>
      <c r="L706">
        <v>1.5795487168133</v>
      </c>
      <c r="M706">
        <v>1.02021030173101</v>
      </c>
      <c r="N706">
        <v>95.915518031626405</v>
      </c>
      <c r="O706">
        <v>2032.2605769347899</v>
      </c>
      <c r="P706">
        <v>20.412580378179801</v>
      </c>
      <c r="Q706">
        <v>13.378837897941001</v>
      </c>
      <c r="R706">
        <v>28.508645353939901</v>
      </c>
      <c r="S706">
        <v>125.062848033807</v>
      </c>
      <c r="T706">
        <v>0</v>
      </c>
      <c r="U706">
        <v>0</v>
      </c>
      <c r="V706">
        <v>38.656536018076302</v>
      </c>
      <c r="W706">
        <v>226.498598953303</v>
      </c>
    </row>
    <row r="707" spans="1:23" x14ac:dyDescent="0.3">
      <c r="A707" t="s">
        <v>277</v>
      </c>
      <c r="B707" t="s">
        <v>278</v>
      </c>
      <c r="C707" t="s">
        <v>26</v>
      </c>
      <c r="D707" t="s">
        <v>259</v>
      </c>
      <c r="E707" t="s">
        <v>157</v>
      </c>
      <c r="F707">
        <v>18.738585489592499</v>
      </c>
      <c r="G707">
        <v>18.227234015169699</v>
      </c>
      <c r="H707">
        <v>8.4965070514621708</v>
      </c>
      <c r="I707">
        <v>0.714317127111322</v>
      </c>
      <c r="J707">
        <v>7.0355209894459003</v>
      </c>
      <c r="K707">
        <v>60.296961784246697</v>
      </c>
      <c r="L707">
        <v>1.03039910333719</v>
      </c>
      <c r="M707">
        <v>0.84335597903459703</v>
      </c>
      <c r="N707">
        <v>98.305757953271893</v>
      </c>
      <c r="O707">
        <v>2094.6422797932801</v>
      </c>
      <c r="P707">
        <v>18.255016057016</v>
      </c>
      <c r="Q707">
        <v>11.192704216605099</v>
      </c>
      <c r="R707">
        <v>26.472724863022801</v>
      </c>
      <c r="S707">
        <v>125.062848033807</v>
      </c>
      <c r="T707">
        <v>0</v>
      </c>
      <c r="U707">
        <v>0</v>
      </c>
      <c r="V707">
        <v>37.973856425973104</v>
      </c>
      <c r="W707">
        <v>232.72024127078299</v>
      </c>
    </row>
    <row r="708" spans="1:23" x14ac:dyDescent="0.3">
      <c r="A708" t="s">
        <v>277</v>
      </c>
      <c r="B708" t="s">
        <v>278</v>
      </c>
      <c r="C708" t="s">
        <v>26</v>
      </c>
      <c r="D708" t="s">
        <v>259</v>
      </c>
      <c r="E708" t="s">
        <v>159</v>
      </c>
      <c r="F708">
        <v>18.196591050722201</v>
      </c>
      <c r="G708">
        <v>17.487924365232999</v>
      </c>
      <c r="H708">
        <v>27.144503313904799</v>
      </c>
      <c r="I708">
        <v>1.39327721616721</v>
      </c>
      <c r="J708">
        <v>7.6566205418214599</v>
      </c>
      <c r="K708">
        <v>71.323588468544699</v>
      </c>
      <c r="L708">
        <v>2.91539585333078</v>
      </c>
      <c r="M708">
        <v>1.30932063419149</v>
      </c>
      <c r="N708">
        <v>89.232865654000307</v>
      </c>
      <c r="O708">
        <v>1855.9442702195199</v>
      </c>
      <c r="P708">
        <v>25.766427609440399</v>
      </c>
      <c r="Q708">
        <v>18.306251234546799</v>
      </c>
      <c r="R708">
        <v>34.176232343048099</v>
      </c>
      <c r="S708">
        <v>125.062848033807</v>
      </c>
      <c r="T708">
        <v>0</v>
      </c>
      <c r="U708">
        <v>0</v>
      </c>
      <c r="V708">
        <v>40.6551452895146</v>
      </c>
      <c r="W708">
        <v>214.13284053596999</v>
      </c>
    </row>
    <row r="709" spans="1:23" x14ac:dyDescent="0.3">
      <c r="A709" t="s">
        <v>277</v>
      </c>
      <c r="B709" t="s">
        <v>278</v>
      </c>
      <c r="C709" t="s">
        <v>26</v>
      </c>
      <c r="D709" t="s">
        <v>260</v>
      </c>
      <c r="E709" t="s">
        <v>160</v>
      </c>
      <c r="F709">
        <v>16.763650676551599</v>
      </c>
      <c r="G709">
        <v>16.0459600026036</v>
      </c>
      <c r="H709">
        <v>33.3935305024022</v>
      </c>
      <c r="I709">
        <v>1.59870120180418</v>
      </c>
      <c r="J709">
        <v>6.9932257112226903</v>
      </c>
      <c r="K709">
        <v>68.260938216507498</v>
      </c>
      <c r="L709">
        <v>3.6650634815093399</v>
      </c>
      <c r="M709">
        <v>1.51457220919918</v>
      </c>
      <c r="N709">
        <v>83.699473702737905</v>
      </c>
      <c r="O709">
        <v>1796.3141714260901</v>
      </c>
      <c r="P709">
        <v>26.9789582169829</v>
      </c>
      <c r="Q709">
        <v>20.366476576636</v>
      </c>
      <c r="R709">
        <v>34.293637323078102</v>
      </c>
      <c r="S709">
        <v>98.2245355556595</v>
      </c>
      <c r="T709">
        <v>0</v>
      </c>
      <c r="U709">
        <v>0</v>
      </c>
      <c r="V709">
        <v>39.251113675263298</v>
      </c>
      <c r="W709">
        <v>194.055234652401</v>
      </c>
    </row>
    <row r="710" spans="1:23" x14ac:dyDescent="0.3">
      <c r="A710" t="s">
        <v>277</v>
      </c>
      <c r="B710" t="s">
        <v>278</v>
      </c>
      <c r="C710" t="s">
        <v>26</v>
      </c>
      <c r="D710" t="s">
        <v>260</v>
      </c>
      <c r="E710" t="s">
        <v>164</v>
      </c>
      <c r="F710">
        <v>17.887913255418201</v>
      </c>
      <c r="G710">
        <v>17.3319869622004</v>
      </c>
      <c r="H710">
        <v>16.462377522434402</v>
      </c>
      <c r="I710">
        <v>1.00207634145478</v>
      </c>
      <c r="J710">
        <v>6.8625545420238501</v>
      </c>
      <c r="K710">
        <v>61.6141282996266</v>
      </c>
      <c r="L710">
        <v>1.70505897589259</v>
      </c>
      <c r="M710">
        <v>1.05353783751577</v>
      </c>
      <c r="N710">
        <v>93.542561093695795</v>
      </c>
      <c r="O710">
        <v>2055.5361939209001</v>
      </c>
      <c r="P710">
        <v>20.902494845453202</v>
      </c>
      <c r="Q710">
        <v>14.0843174616287</v>
      </c>
      <c r="R710">
        <v>28.717019405304001</v>
      </c>
      <c r="S710">
        <v>98.2245355556595</v>
      </c>
      <c r="T710">
        <v>0</v>
      </c>
      <c r="U710">
        <v>0</v>
      </c>
      <c r="V710">
        <v>42.487161586416001</v>
      </c>
      <c r="W710">
        <v>221.46990783197501</v>
      </c>
    </row>
    <row r="711" spans="1:23" x14ac:dyDescent="0.3">
      <c r="A711" t="s">
        <v>277</v>
      </c>
      <c r="B711" t="s">
        <v>278</v>
      </c>
      <c r="C711" t="s">
        <v>26</v>
      </c>
      <c r="D711" t="s">
        <v>260</v>
      </c>
      <c r="E711" t="s">
        <v>167</v>
      </c>
      <c r="F711">
        <v>18.2000233334734</v>
      </c>
      <c r="G711">
        <v>17.7117922974153</v>
      </c>
      <c r="H711">
        <v>10.047968761319099</v>
      </c>
      <c r="I711">
        <v>0.76531103430452097</v>
      </c>
      <c r="J711">
        <v>6.6856813004195397</v>
      </c>
      <c r="K711">
        <v>57.575384049929099</v>
      </c>
      <c r="L711">
        <v>1.0329247909799599</v>
      </c>
      <c r="M711">
        <v>0.84883885796429404</v>
      </c>
      <c r="N711">
        <v>95.681548018226593</v>
      </c>
      <c r="O711">
        <v>2119.14118870217</v>
      </c>
      <c r="P711">
        <v>18.189581376382201</v>
      </c>
      <c r="Q711">
        <v>11.525654673675101</v>
      </c>
      <c r="R711">
        <v>25.919214710926099</v>
      </c>
      <c r="S711">
        <v>98.2245355556595</v>
      </c>
      <c r="T711">
        <v>0</v>
      </c>
      <c r="U711">
        <v>0</v>
      </c>
      <c r="V711">
        <v>43.378726012210102</v>
      </c>
      <c r="W711">
        <v>225.99509079983901</v>
      </c>
    </row>
    <row r="712" spans="1:23" x14ac:dyDescent="0.3">
      <c r="A712" t="s">
        <v>277</v>
      </c>
      <c r="B712" t="s">
        <v>278</v>
      </c>
      <c r="C712" t="s">
        <v>26</v>
      </c>
      <c r="D712" t="s">
        <v>260</v>
      </c>
      <c r="E712" t="s">
        <v>168</v>
      </c>
      <c r="F712">
        <v>17.340824892832899</v>
      </c>
      <c r="G712">
        <v>16.677141306149998</v>
      </c>
      <c r="H712">
        <v>28.089666664717701</v>
      </c>
      <c r="I712">
        <v>1.40809715010243</v>
      </c>
      <c r="J712">
        <v>6.8683323696452296</v>
      </c>
      <c r="K712">
        <v>67.188303762957702</v>
      </c>
      <c r="L712">
        <v>3.0062767007422901</v>
      </c>
      <c r="M712">
        <v>1.2982088597988399</v>
      </c>
      <c r="N712">
        <v>87.095576280892004</v>
      </c>
      <c r="O712">
        <v>1881.53797162911</v>
      </c>
      <c r="P712">
        <v>25.246483822871099</v>
      </c>
      <c r="Q712">
        <v>18.334076070299599</v>
      </c>
      <c r="R712">
        <v>33.003313811119497</v>
      </c>
      <c r="S712">
        <v>98.2245355556595</v>
      </c>
      <c r="T712">
        <v>0</v>
      </c>
      <c r="U712">
        <v>0</v>
      </c>
      <c r="V712">
        <v>46.901134297342502</v>
      </c>
      <c r="W712">
        <v>206.062446454259</v>
      </c>
    </row>
    <row r="713" spans="1:23" x14ac:dyDescent="0.3">
      <c r="A713" t="s">
        <v>277</v>
      </c>
      <c r="B713" t="s">
        <v>278</v>
      </c>
      <c r="C713" t="s">
        <v>26</v>
      </c>
      <c r="D713" t="s">
        <v>261</v>
      </c>
      <c r="E713" t="s">
        <v>185</v>
      </c>
      <c r="F713">
        <v>16.550657507728602</v>
      </c>
      <c r="G713">
        <v>15.861628259386899</v>
      </c>
      <c r="H713">
        <v>33.311215306806403</v>
      </c>
      <c r="I713">
        <v>1.61216071893833</v>
      </c>
      <c r="J713">
        <v>6.5191482907168501</v>
      </c>
      <c r="K713">
        <v>66.664570299363703</v>
      </c>
      <c r="L713">
        <v>3.6395247635833701</v>
      </c>
      <c r="M713">
        <v>1.4324799508501</v>
      </c>
      <c r="N713">
        <v>78.790371329317196</v>
      </c>
      <c r="O713">
        <v>1765.5461943908199</v>
      </c>
      <c r="P713">
        <v>26.429445924529901</v>
      </c>
      <c r="Q713">
        <v>20.060173789116401</v>
      </c>
      <c r="R713">
        <v>33.464945253978797</v>
      </c>
      <c r="S713">
        <v>79.270505683033804</v>
      </c>
      <c r="T713">
        <v>0</v>
      </c>
      <c r="U713">
        <v>0</v>
      </c>
      <c r="V713">
        <v>41.236350537459998</v>
      </c>
      <c r="W713">
        <v>191.90986438065701</v>
      </c>
    </row>
    <row r="714" spans="1:23" x14ac:dyDescent="0.3">
      <c r="A714" t="s">
        <v>277</v>
      </c>
      <c r="B714" t="s">
        <v>278</v>
      </c>
      <c r="C714" t="s">
        <v>26</v>
      </c>
      <c r="D714" t="s">
        <v>261</v>
      </c>
      <c r="E714" t="s">
        <v>189</v>
      </c>
      <c r="F714">
        <v>17.898204635352201</v>
      </c>
      <c r="G714">
        <v>17.366502941947498</v>
      </c>
      <c r="H714">
        <v>16.881795445401199</v>
      </c>
      <c r="I714">
        <v>1.03651974745589</v>
      </c>
      <c r="J714">
        <v>6.3483376659239701</v>
      </c>
      <c r="K714">
        <v>61.331848015079203</v>
      </c>
      <c r="L714">
        <v>1.70534229574464</v>
      </c>
      <c r="M714">
        <v>1.01146213751188</v>
      </c>
      <c r="N714">
        <v>87.357240460871097</v>
      </c>
      <c r="O714">
        <v>2007.9169511421501</v>
      </c>
      <c r="P714">
        <v>20.6603608898318</v>
      </c>
      <c r="Q714">
        <v>13.8930558315292</v>
      </c>
      <c r="R714">
        <v>28.4219822910385</v>
      </c>
      <c r="S714">
        <v>79.270505683033804</v>
      </c>
      <c r="T714">
        <v>0</v>
      </c>
      <c r="U714">
        <v>0</v>
      </c>
      <c r="V714">
        <v>49.405468745213597</v>
      </c>
      <c r="W714">
        <v>222.25128963555201</v>
      </c>
    </row>
    <row r="715" spans="1:23" x14ac:dyDescent="0.3">
      <c r="A715" t="s">
        <v>277</v>
      </c>
      <c r="B715" t="s">
        <v>278</v>
      </c>
      <c r="C715" t="s">
        <v>26</v>
      </c>
      <c r="D715" t="s">
        <v>261</v>
      </c>
      <c r="E715" t="s">
        <v>190</v>
      </c>
      <c r="F715">
        <v>18.5763462443416</v>
      </c>
      <c r="G715">
        <v>18.104258049219499</v>
      </c>
      <c r="H715">
        <v>10.233946734598099</v>
      </c>
      <c r="I715">
        <v>0.80832961391677305</v>
      </c>
      <c r="J715">
        <v>6.3789407768265001</v>
      </c>
      <c r="K715">
        <v>58.054405826202597</v>
      </c>
      <c r="L715">
        <v>1.04726081687414</v>
      </c>
      <c r="M715">
        <v>0.85934163151093701</v>
      </c>
      <c r="N715">
        <v>91.921720388623598</v>
      </c>
      <c r="O715">
        <v>2135.5402984085699</v>
      </c>
      <c r="P715">
        <v>18.1473031834587</v>
      </c>
      <c r="Q715">
        <v>11.498628348917499</v>
      </c>
      <c r="R715">
        <v>25.864124180060699</v>
      </c>
      <c r="S715">
        <v>79.270505683033804</v>
      </c>
      <c r="T715">
        <v>0</v>
      </c>
      <c r="U715">
        <v>0</v>
      </c>
      <c r="V715">
        <v>46.2700757761665</v>
      </c>
      <c r="W715">
        <v>231.80543796361701</v>
      </c>
    </row>
    <row r="716" spans="1:23" x14ac:dyDescent="0.3">
      <c r="A716" t="s">
        <v>277</v>
      </c>
      <c r="B716" t="s">
        <v>278</v>
      </c>
      <c r="C716" t="s">
        <v>26</v>
      </c>
      <c r="D716" t="s">
        <v>261</v>
      </c>
      <c r="E716" t="s">
        <v>195</v>
      </c>
      <c r="F716">
        <v>17.493980908063399</v>
      </c>
      <c r="G716">
        <v>16.849786077778202</v>
      </c>
      <c r="H716">
        <v>27.949274492748</v>
      </c>
      <c r="I716">
        <v>1.4347233848076799</v>
      </c>
      <c r="J716">
        <v>6.5972367010047304</v>
      </c>
      <c r="K716">
        <v>66.6070118189281</v>
      </c>
      <c r="L716">
        <v>2.9928336611847102</v>
      </c>
      <c r="M716">
        <v>1.30301961067314</v>
      </c>
      <c r="N716">
        <v>83.827175332821596</v>
      </c>
      <c r="O716">
        <v>1896.3460913786701</v>
      </c>
      <c r="P716">
        <v>24.932192465407802</v>
      </c>
      <c r="Q716">
        <v>18.186176152667102</v>
      </c>
      <c r="R716">
        <v>32.4993647042334</v>
      </c>
      <c r="S716">
        <v>79.270505683033804</v>
      </c>
      <c r="T716">
        <v>0</v>
      </c>
      <c r="U716">
        <v>0</v>
      </c>
      <c r="V716">
        <v>47.268228705808497</v>
      </c>
      <c r="W716">
        <v>208.95276510789901</v>
      </c>
    </row>
    <row r="717" spans="1:23" x14ac:dyDescent="0.3">
      <c r="A717" t="s">
        <v>277</v>
      </c>
      <c r="B717" t="s">
        <v>278</v>
      </c>
      <c r="C717" t="s">
        <v>26</v>
      </c>
      <c r="D717" t="s">
        <v>262</v>
      </c>
      <c r="E717" t="s">
        <v>196</v>
      </c>
      <c r="F717">
        <v>17.633723370475199</v>
      </c>
      <c r="G717">
        <v>17.1007227500758</v>
      </c>
      <c r="H717">
        <v>21.0152094848955</v>
      </c>
      <c r="I717">
        <v>1.15588246357591</v>
      </c>
      <c r="J717">
        <v>5.58835748788829</v>
      </c>
      <c r="K717">
        <v>58.062108623687699</v>
      </c>
      <c r="L717">
        <v>2.16642574153658</v>
      </c>
      <c r="M717">
        <v>1.1361271972504301</v>
      </c>
      <c r="N717">
        <v>71.382835388480999</v>
      </c>
      <c r="O717">
        <v>1701.9015622531099</v>
      </c>
      <c r="P717">
        <v>20.783407244844099</v>
      </c>
      <c r="Q717">
        <v>14.609434451776201</v>
      </c>
      <c r="R717">
        <v>27.782897735009399</v>
      </c>
      <c r="S717">
        <v>70.217757890875006</v>
      </c>
      <c r="T717">
        <v>0</v>
      </c>
      <c r="U717">
        <v>0</v>
      </c>
      <c r="V717">
        <v>50.2433194573074</v>
      </c>
      <c r="W717">
        <v>197.89757181627499</v>
      </c>
    </row>
    <row r="718" spans="1:23" x14ac:dyDescent="0.3">
      <c r="A718" t="s">
        <v>277</v>
      </c>
      <c r="B718" t="s">
        <v>278</v>
      </c>
      <c r="C718" t="s">
        <v>26</v>
      </c>
      <c r="D718" t="s">
        <v>262</v>
      </c>
      <c r="E718" t="s">
        <v>197</v>
      </c>
      <c r="F718">
        <v>18.698996855648399</v>
      </c>
      <c r="G718">
        <v>18.241688994824599</v>
      </c>
      <c r="H718">
        <v>11.7816871780122</v>
      </c>
      <c r="I718">
        <v>0.85173526408919198</v>
      </c>
      <c r="J718">
        <v>5.7635806410453103</v>
      </c>
      <c r="K718">
        <v>57.012867418157498</v>
      </c>
      <c r="L718">
        <v>1.0344448340579899</v>
      </c>
      <c r="M718">
        <v>0.90279344320321298</v>
      </c>
      <c r="N718">
        <v>80.909461243254</v>
      </c>
      <c r="O718">
        <v>1964.6657832288099</v>
      </c>
      <c r="P718">
        <v>18.160674489543901</v>
      </c>
      <c r="Q718">
        <v>11.4286084583354</v>
      </c>
      <c r="R718">
        <v>25.9656090633395</v>
      </c>
      <c r="S718">
        <v>70.217757890875006</v>
      </c>
      <c r="T718">
        <v>0</v>
      </c>
      <c r="U718">
        <v>0</v>
      </c>
      <c r="V718">
        <v>58.980979100637398</v>
      </c>
      <c r="W718">
        <v>228.850805637642</v>
      </c>
    </row>
    <row r="719" spans="1:23" x14ac:dyDescent="0.3">
      <c r="A719" t="s">
        <v>277</v>
      </c>
      <c r="B719" t="s">
        <v>278</v>
      </c>
      <c r="C719" t="s">
        <v>26</v>
      </c>
      <c r="D719" t="s">
        <v>262</v>
      </c>
      <c r="E719" t="s">
        <v>198</v>
      </c>
      <c r="F719">
        <v>19.223344384096201</v>
      </c>
      <c r="G719">
        <v>18.795717976475601</v>
      </c>
      <c r="H719">
        <v>7.7798275916102302</v>
      </c>
      <c r="I719">
        <v>0.72360178972692002</v>
      </c>
      <c r="J719">
        <v>5.9162205518606701</v>
      </c>
      <c r="K719">
        <v>55.387366058875998</v>
      </c>
      <c r="L719">
        <v>0.65781478924627601</v>
      </c>
      <c r="M719">
        <v>0.82020036974730703</v>
      </c>
      <c r="N719">
        <v>85.723576769398804</v>
      </c>
      <c r="O719">
        <v>2099.4749823155598</v>
      </c>
      <c r="P719">
        <v>16.818597917446102</v>
      </c>
      <c r="Q719">
        <v>10.1492136592313</v>
      </c>
      <c r="R719">
        <v>24.603604365967598</v>
      </c>
      <c r="S719">
        <v>70.217757890875006</v>
      </c>
      <c r="T719">
        <v>0</v>
      </c>
      <c r="U719">
        <v>0</v>
      </c>
      <c r="V719">
        <v>54.833311021135202</v>
      </c>
      <c r="W719">
        <v>238.2404079456</v>
      </c>
    </row>
    <row r="720" spans="1:23" x14ac:dyDescent="0.3">
      <c r="A720" t="s">
        <v>277</v>
      </c>
      <c r="B720" t="s">
        <v>278</v>
      </c>
      <c r="C720" t="s">
        <v>26</v>
      </c>
      <c r="D720" t="s">
        <v>262</v>
      </c>
      <c r="E720" t="s">
        <v>200</v>
      </c>
      <c r="F720">
        <v>18.368894998525601</v>
      </c>
      <c r="G720">
        <v>17.853063670663001</v>
      </c>
      <c r="H720">
        <v>18.0870550454006</v>
      </c>
      <c r="I720">
        <v>1.0715792852280701</v>
      </c>
      <c r="J720">
        <v>5.7730378352240397</v>
      </c>
      <c r="K720">
        <v>59.352195148196401</v>
      </c>
      <c r="L720">
        <v>1.78957287154711</v>
      </c>
      <c r="M720">
        <v>1.0676913795309899</v>
      </c>
      <c r="N720">
        <v>76.622552910678394</v>
      </c>
      <c r="O720">
        <v>1838.98277293828</v>
      </c>
      <c r="P720">
        <v>20.3587907698126</v>
      </c>
      <c r="Q720">
        <v>13.750254618325901</v>
      </c>
      <c r="R720">
        <v>27.9207999895048</v>
      </c>
      <c r="S720">
        <v>70.217757890875006</v>
      </c>
      <c r="T720">
        <v>0</v>
      </c>
      <c r="U720">
        <v>0</v>
      </c>
      <c r="V720">
        <v>56.138389362875401</v>
      </c>
      <c r="W720">
        <v>215.403193594534</v>
      </c>
    </row>
    <row r="721" spans="1:23" x14ac:dyDescent="0.3">
      <c r="A721" t="s">
        <v>277</v>
      </c>
      <c r="B721" t="s">
        <v>278</v>
      </c>
      <c r="C721" t="s">
        <v>26</v>
      </c>
      <c r="D721" t="s">
        <v>263</v>
      </c>
      <c r="E721" t="s">
        <v>202</v>
      </c>
      <c r="F721">
        <v>17.775798062077701</v>
      </c>
      <c r="G721">
        <v>17.2384656866131</v>
      </c>
      <c r="H721">
        <v>21.515136760534801</v>
      </c>
      <c r="I721">
        <v>1.17373461288294</v>
      </c>
      <c r="J721">
        <v>5.8388561315879803</v>
      </c>
      <c r="K721">
        <v>59.156241298779001</v>
      </c>
      <c r="L721">
        <v>2.0984815129478802</v>
      </c>
      <c r="M721">
        <v>1.3014903041878501</v>
      </c>
      <c r="N721">
        <v>71.678484717626404</v>
      </c>
      <c r="O721">
        <v>1779.22596704595</v>
      </c>
      <c r="P721">
        <v>20.977511549508399</v>
      </c>
      <c r="Q721">
        <v>14.5086597522593</v>
      </c>
      <c r="R721">
        <v>28.3391302138117</v>
      </c>
      <c r="S721">
        <v>62.804731366141503</v>
      </c>
      <c r="T721">
        <v>0</v>
      </c>
      <c r="U721">
        <v>0</v>
      </c>
      <c r="V721">
        <v>68.526915330040097</v>
      </c>
      <c r="W721">
        <v>200.274714999807</v>
      </c>
    </row>
    <row r="722" spans="1:23" x14ac:dyDescent="0.3">
      <c r="A722" t="s">
        <v>277</v>
      </c>
      <c r="B722" t="s">
        <v>278</v>
      </c>
      <c r="C722" t="s">
        <v>26</v>
      </c>
      <c r="D722" t="s">
        <v>263</v>
      </c>
      <c r="E722" t="s">
        <v>204</v>
      </c>
      <c r="F722">
        <v>17.036917775436699</v>
      </c>
      <c r="G722">
        <v>16.6056923350279</v>
      </c>
      <c r="H722">
        <v>12.0378927328329</v>
      </c>
      <c r="I722">
        <v>0.81998345712333298</v>
      </c>
      <c r="J722">
        <v>5.3973247466090903</v>
      </c>
      <c r="K722">
        <v>52.377125333838201</v>
      </c>
      <c r="L722">
        <v>0.99809890463400397</v>
      </c>
      <c r="M722">
        <v>0.90870318964844998</v>
      </c>
      <c r="N722">
        <v>73.581994368269804</v>
      </c>
      <c r="O722">
        <v>1859.3782816002499</v>
      </c>
      <c r="P722">
        <v>16.965651175116498</v>
      </c>
      <c r="Q722">
        <v>10.7009508871511</v>
      </c>
      <c r="R722">
        <v>24.2289149602382</v>
      </c>
      <c r="S722">
        <v>62.804731366141503</v>
      </c>
      <c r="T722">
        <v>0</v>
      </c>
      <c r="U722">
        <v>0</v>
      </c>
      <c r="V722">
        <v>68.424609126657401</v>
      </c>
      <c r="W722">
        <v>206.47026074532701</v>
      </c>
    </row>
    <row r="723" spans="1:23" x14ac:dyDescent="0.3">
      <c r="A723" t="s">
        <v>277</v>
      </c>
      <c r="B723" t="s">
        <v>278</v>
      </c>
      <c r="C723" t="s">
        <v>26</v>
      </c>
      <c r="D723" t="s">
        <v>263</v>
      </c>
      <c r="E723" t="s">
        <v>205</v>
      </c>
      <c r="F723">
        <v>18.5262675920338</v>
      </c>
      <c r="G723">
        <v>18.107922990857901</v>
      </c>
      <c r="H723">
        <v>8.4432006998853701</v>
      </c>
      <c r="I723">
        <v>0.72749194345481905</v>
      </c>
      <c r="J723">
        <v>5.8126608855071096</v>
      </c>
      <c r="K723">
        <v>53.402345025537798</v>
      </c>
      <c r="L723">
        <v>0.634705679948527</v>
      </c>
      <c r="M723">
        <v>0.78179774240272404</v>
      </c>
      <c r="N723">
        <v>83.755974498640199</v>
      </c>
      <c r="O723">
        <v>2137.8676669370002</v>
      </c>
      <c r="P723">
        <v>16.452491453574101</v>
      </c>
      <c r="Q723">
        <v>9.9092807481833507</v>
      </c>
      <c r="R723">
        <v>24.094650736611499</v>
      </c>
      <c r="S723">
        <v>62.804731366141503</v>
      </c>
      <c r="T723">
        <v>0</v>
      </c>
      <c r="U723">
        <v>0</v>
      </c>
      <c r="V723">
        <v>67.956383553338796</v>
      </c>
      <c r="W723">
        <v>228.967178403112</v>
      </c>
    </row>
    <row r="724" spans="1:23" x14ac:dyDescent="0.3">
      <c r="A724" t="s">
        <v>277</v>
      </c>
      <c r="B724" t="s">
        <v>278</v>
      </c>
      <c r="C724" t="s">
        <v>26</v>
      </c>
      <c r="D724" t="s">
        <v>263</v>
      </c>
      <c r="E724" t="s">
        <v>207</v>
      </c>
      <c r="F724">
        <v>17.650793301525201</v>
      </c>
      <c r="G724">
        <v>17.150588180170701</v>
      </c>
      <c r="H724">
        <v>17.690356832874201</v>
      </c>
      <c r="I724">
        <v>1.0802997283382101</v>
      </c>
      <c r="J724">
        <v>5.3971772135266898</v>
      </c>
      <c r="K724">
        <v>58.712787476791803</v>
      </c>
      <c r="L724">
        <v>1.72783482129038</v>
      </c>
      <c r="M724">
        <v>1.03647674640557</v>
      </c>
      <c r="N724">
        <v>70.3939213211885</v>
      </c>
      <c r="O724">
        <v>1744.57413084365</v>
      </c>
      <c r="P724">
        <v>20.207679351208402</v>
      </c>
      <c r="Q724">
        <v>13.342106389375401</v>
      </c>
      <c r="R724">
        <v>28.088565219539099</v>
      </c>
      <c r="S724">
        <v>62.804731366141503</v>
      </c>
      <c r="T724">
        <v>0</v>
      </c>
      <c r="U724">
        <v>0</v>
      </c>
      <c r="V724">
        <v>60.4432251324858</v>
      </c>
      <c r="W724">
        <v>205.95447185946099</v>
      </c>
    </row>
    <row r="725" spans="1:23" x14ac:dyDescent="0.3">
      <c r="A725" t="s">
        <v>277</v>
      </c>
      <c r="B725" t="s">
        <v>278</v>
      </c>
      <c r="C725" t="s">
        <v>26</v>
      </c>
      <c r="D725" t="s">
        <v>264</v>
      </c>
      <c r="E725" t="s">
        <v>208</v>
      </c>
      <c r="F725">
        <v>17.006638265903</v>
      </c>
      <c r="G725">
        <v>16.498414303111101</v>
      </c>
      <c r="H725">
        <v>21.3275040461271</v>
      </c>
      <c r="I725">
        <v>1.1688990034030899</v>
      </c>
      <c r="J725">
        <v>5.1889007627611896</v>
      </c>
      <c r="K725">
        <v>56.004351089985299</v>
      </c>
      <c r="L725">
        <v>2.09767491292643</v>
      </c>
      <c r="M725">
        <v>1.15410156191347</v>
      </c>
      <c r="N725">
        <v>63.420860369920902</v>
      </c>
      <c r="O725">
        <v>1604.9244714010299</v>
      </c>
      <c r="P725">
        <v>20.107474582538501</v>
      </c>
      <c r="Q725">
        <v>13.927664114523701</v>
      </c>
      <c r="R725">
        <v>27.127526406190601</v>
      </c>
      <c r="S725">
        <v>53.176505532798799</v>
      </c>
      <c r="T725">
        <v>0</v>
      </c>
      <c r="U725">
        <v>0</v>
      </c>
      <c r="V725">
        <v>66.305246979508993</v>
      </c>
      <c r="W725">
        <v>190.08768360612601</v>
      </c>
    </row>
    <row r="726" spans="1:23" x14ac:dyDescent="0.3">
      <c r="A726" t="s">
        <v>277</v>
      </c>
      <c r="B726" t="s">
        <v>278</v>
      </c>
      <c r="C726" t="s">
        <v>26</v>
      </c>
      <c r="D726" t="s">
        <v>264</v>
      </c>
      <c r="E726" t="s">
        <v>209</v>
      </c>
      <c r="F726">
        <v>18.412561100154399</v>
      </c>
      <c r="G726">
        <v>17.970481881224998</v>
      </c>
      <c r="H726">
        <v>11.883245801016599</v>
      </c>
      <c r="I726">
        <v>0.89494466783042304</v>
      </c>
      <c r="J726">
        <v>5.4193705864825503</v>
      </c>
      <c r="K726">
        <v>55.8619858263339</v>
      </c>
      <c r="L726">
        <v>1.00017230736193</v>
      </c>
      <c r="M726">
        <v>0.90105854211418901</v>
      </c>
      <c r="N726">
        <v>74.062625282512698</v>
      </c>
      <c r="O726">
        <v>1917.0569677180699</v>
      </c>
      <c r="P726">
        <v>17.877461671744602</v>
      </c>
      <c r="Q726">
        <v>11.009799645696001</v>
      </c>
      <c r="R726">
        <v>25.8498583010226</v>
      </c>
      <c r="S726">
        <v>53.176505532798799</v>
      </c>
      <c r="T726">
        <v>0</v>
      </c>
      <c r="U726">
        <v>0</v>
      </c>
      <c r="V726">
        <v>66.455248588495905</v>
      </c>
      <c r="W726">
        <v>225.36565407984401</v>
      </c>
    </row>
    <row r="727" spans="1:23" x14ac:dyDescent="0.3">
      <c r="A727" t="s">
        <v>277</v>
      </c>
      <c r="B727" t="s">
        <v>278</v>
      </c>
      <c r="C727" t="s">
        <v>26</v>
      </c>
      <c r="D727" t="s">
        <v>264</v>
      </c>
      <c r="E727" t="s">
        <v>212</v>
      </c>
      <c r="F727">
        <v>19.042621512671801</v>
      </c>
      <c r="G727">
        <v>18.6288692509474</v>
      </c>
      <c r="H727">
        <v>8.9520783445249297</v>
      </c>
      <c r="I727">
        <v>0.76266005396427905</v>
      </c>
      <c r="J727">
        <v>5.6596729246817601</v>
      </c>
      <c r="K727">
        <v>53.617416354995903</v>
      </c>
      <c r="L727">
        <v>0.631006080856094</v>
      </c>
      <c r="M727">
        <v>0.76142847966256899</v>
      </c>
      <c r="N727">
        <v>81.271357052687605</v>
      </c>
      <c r="O727">
        <v>2131.5272424135001</v>
      </c>
      <c r="P727">
        <v>16.450392742673799</v>
      </c>
      <c r="Q727">
        <v>9.8125391070966597</v>
      </c>
      <c r="R727">
        <v>24.2017248964004</v>
      </c>
      <c r="S727">
        <v>53.176505532798799</v>
      </c>
      <c r="T727">
        <v>0</v>
      </c>
      <c r="U727">
        <v>0</v>
      </c>
      <c r="V727">
        <v>75.216866949028102</v>
      </c>
      <c r="W727">
        <v>235.98596131221501</v>
      </c>
    </row>
    <row r="728" spans="1:23" x14ac:dyDescent="0.3">
      <c r="A728" t="s">
        <v>277</v>
      </c>
      <c r="B728" t="s">
        <v>278</v>
      </c>
      <c r="C728" t="s">
        <v>26</v>
      </c>
      <c r="D728" t="s">
        <v>264</v>
      </c>
      <c r="E728" t="s">
        <v>214</v>
      </c>
      <c r="F728">
        <v>17.885259364795001</v>
      </c>
      <c r="G728">
        <v>17.3910488217394</v>
      </c>
      <c r="H728">
        <v>18.8945201679064</v>
      </c>
      <c r="I728">
        <v>1.09175830256611</v>
      </c>
      <c r="J728">
        <v>5.4185031193833497</v>
      </c>
      <c r="K728">
        <v>57.210450171390796</v>
      </c>
      <c r="L728">
        <v>1.7315178093221899</v>
      </c>
      <c r="M728">
        <v>1.0552023984582299</v>
      </c>
      <c r="N728">
        <v>69.895238149592302</v>
      </c>
      <c r="O728">
        <v>1787.1432425109199</v>
      </c>
      <c r="P728">
        <v>19.7309502838349</v>
      </c>
      <c r="Q728">
        <v>13.1527970921891</v>
      </c>
      <c r="R728">
        <v>27.267968297736498</v>
      </c>
      <c r="S728">
        <v>53.176505532798799</v>
      </c>
      <c r="T728">
        <v>0</v>
      </c>
      <c r="U728">
        <v>0</v>
      </c>
      <c r="V728">
        <v>77.137501043436501</v>
      </c>
      <c r="W728">
        <v>209.30408804998001</v>
      </c>
    </row>
    <row r="729" spans="1:23" x14ac:dyDescent="0.3">
      <c r="A729" t="s">
        <v>277</v>
      </c>
      <c r="B729" t="s">
        <v>278</v>
      </c>
      <c r="C729" t="s">
        <v>26</v>
      </c>
      <c r="D729" t="s">
        <v>265</v>
      </c>
      <c r="E729" t="s">
        <v>215</v>
      </c>
      <c r="F729">
        <v>15.4304754024147</v>
      </c>
      <c r="G729">
        <v>14.904141728664699</v>
      </c>
      <c r="H729">
        <v>19.153101703689501</v>
      </c>
      <c r="I729">
        <v>1.26326232356673</v>
      </c>
      <c r="J729">
        <v>5.0108667147469799</v>
      </c>
      <c r="K729">
        <v>51.845792135952799</v>
      </c>
      <c r="L729">
        <v>1.7214019931664299</v>
      </c>
      <c r="M729">
        <v>1.03878042369423</v>
      </c>
      <c r="N729">
        <v>62.592190251793099</v>
      </c>
      <c r="O729">
        <v>1598.98631393905</v>
      </c>
      <c r="P729">
        <v>18.848924441795599</v>
      </c>
      <c r="Q729">
        <v>13.0707500739734</v>
      </c>
      <c r="R729">
        <v>25.419699455969202</v>
      </c>
      <c r="S729">
        <v>53.176505532798799</v>
      </c>
      <c r="T729">
        <v>0</v>
      </c>
      <c r="U729">
        <v>0</v>
      </c>
      <c r="V729">
        <v>70.794748299998801</v>
      </c>
      <c r="W729">
        <v>183.682221775838</v>
      </c>
    </row>
    <row r="730" spans="1:23" x14ac:dyDescent="0.3">
      <c r="A730" t="s">
        <v>277</v>
      </c>
      <c r="B730" t="s">
        <v>278</v>
      </c>
      <c r="C730" t="s">
        <v>26</v>
      </c>
      <c r="D730" t="s">
        <v>265</v>
      </c>
      <c r="E730" t="s">
        <v>216</v>
      </c>
      <c r="F730">
        <v>15.833507092302201</v>
      </c>
      <c r="G730">
        <v>15.4107506514364</v>
      </c>
      <c r="H730">
        <v>11.680786816068199</v>
      </c>
      <c r="I730">
        <v>0.85251128006113697</v>
      </c>
      <c r="J730">
        <v>5.1991450592058897</v>
      </c>
      <c r="K730">
        <v>47.450215102373797</v>
      </c>
      <c r="L730">
        <v>0.82383720914482905</v>
      </c>
      <c r="M730">
        <v>0.88582116538367095</v>
      </c>
      <c r="N730">
        <v>70.0102265154636</v>
      </c>
      <c r="O730">
        <v>1832.9710388225401</v>
      </c>
      <c r="P730">
        <v>15.4881431424398</v>
      </c>
      <c r="Q730">
        <v>9.9003511880575097</v>
      </c>
      <c r="R730">
        <v>21.9598987691768</v>
      </c>
      <c r="S730">
        <v>53.176505532798799</v>
      </c>
      <c r="T730">
        <v>0</v>
      </c>
      <c r="U730">
        <v>0</v>
      </c>
      <c r="V730">
        <v>79.080847657368096</v>
      </c>
      <c r="W730">
        <v>199.196409363539</v>
      </c>
    </row>
    <row r="731" spans="1:23" x14ac:dyDescent="0.3">
      <c r="A731" t="s">
        <v>277</v>
      </c>
      <c r="B731" t="s">
        <v>278</v>
      </c>
      <c r="C731" t="s">
        <v>26</v>
      </c>
      <c r="D731" t="s">
        <v>265</v>
      </c>
      <c r="E731" t="s">
        <v>217</v>
      </c>
      <c r="F731">
        <v>16.26805658188</v>
      </c>
      <c r="G731">
        <v>15.8844038769747</v>
      </c>
      <c r="H731">
        <v>8.7951159673690906</v>
      </c>
      <c r="I731">
        <v>0.70205346967103699</v>
      </c>
      <c r="J731">
        <v>5.2265587660929604</v>
      </c>
      <c r="K731">
        <v>45.9684320219081</v>
      </c>
      <c r="L731">
        <v>0.521226042323369</v>
      </c>
      <c r="M731">
        <v>0.75286175972897895</v>
      </c>
      <c r="N731">
        <v>73.653513875426299</v>
      </c>
      <c r="O731">
        <v>1942.82843219848</v>
      </c>
      <c r="P731">
        <v>14.2918273459538</v>
      </c>
      <c r="Q731">
        <v>8.7510793366722393</v>
      </c>
      <c r="R731">
        <v>20.755141910082301</v>
      </c>
      <c r="S731">
        <v>53.176505532798799</v>
      </c>
      <c r="T731">
        <v>0</v>
      </c>
      <c r="U731">
        <v>0</v>
      </c>
      <c r="V731">
        <v>80.949168163268297</v>
      </c>
      <c r="W731">
        <v>206.59219233042899</v>
      </c>
    </row>
    <row r="732" spans="1:23" x14ac:dyDescent="0.3">
      <c r="A732" t="s">
        <v>277</v>
      </c>
      <c r="B732" t="s">
        <v>278</v>
      </c>
      <c r="C732" t="s">
        <v>26</v>
      </c>
      <c r="D732" t="s">
        <v>265</v>
      </c>
      <c r="E732" t="s">
        <v>226</v>
      </c>
      <c r="F732">
        <v>15.951833427725999</v>
      </c>
      <c r="G732">
        <v>15.450302299450501</v>
      </c>
      <c r="H732">
        <v>16.891504587913701</v>
      </c>
      <c r="I732">
        <v>1.13849547777898</v>
      </c>
      <c r="J732">
        <v>5.30589059543379</v>
      </c>
      <c r="K732">
        <v>51.6244952888743</v>
      </c>
      <c r="L732">
        <v>1.42402237865688</v>
      </c>
      <c r="M732">
        <v>1.0609463967096799</v>
      </c>
      <c r="N732">
        <v>67.4779750042578</v>
      </c>
      <c r="O732">
        <v>1742.7820180726101</v>
      </c>
      <c r="P732">
        <v>18.0367137359681</v>
      </c>
      <c r="Q732">
        <v>12.184695258622</v>
      </c>
      <c r="R732">
        <v>24.736603693374999</v>
      </c>
      <c r="S732">
        <v>53.176505532798799</v>
      </c>
      <c r="T732">
        <v>0</v>
      </c>
      <c r="U732">
        <v>0</v>
      </c>
      <c r="V732">
        <v>77.210026136584005</v>
      </c>
      <c r="W732">
        <v>195.20043322773199</v>
      </c>
    </row>
    <row r="733" spans="1:23" x14ac:dyDescent="0.3">
      <c r="A733" t="s">
        <v>277</v>
      </c>
      <c r="B733" t="s">
        <v>278</v>
      </c>
      <c r="C733" t="s">
        <v>26</v>
      </c>
      <c r="D733" t="s">
        <v>266</v>
      </c>
      <c r="E733" t="s">
        <v>227</v>
      </c>
      <c r="F733">
        <v>15.594646693813401</v>
      </c>
      <c r="G733">
        <v>15.065864434393401</v>
      </c>
      <c r="H733">
        <v>19.449943230881999</v>
      </c>
      <c r="I733">
        <v>1.2589095723046999</v>
      </c>
      <c r="J733">
        <v>5.1395118845485701</v>
      </c>
      <c r="K733">
        <v>51.592321860565001</v>
      </c>
      <c r="L733">
        <v>1.7214572747107</v>
      </c>
      <c r="M733">
        <v>1.0213510446168801</v>
      </c>
      <c r="N733">
        <v>65.032088125260401</v>
      </c>
      <c r="O733">
        <v>1668.4175688007899</v>
      </c>
      <c r="P733">
        <v>18.803595019451201</v>
      </c>
      <c r="Q733">
        <v>13.1318160653666</v>
      </c>
      <c r="R733">
        <v>25.2472887545972</v>
      </c>
      <c r="S733">
        <v>53.176505532798799</v>
      </c>
      <c r="T733">
        <v>0</v>
      </c>
      <c r="U733">
        <v>0</v>
      </c>
      <c r="V733">
        <v>74.868896822743807</v>
      </c>
      <c r="W733">
        <v>185.921117840775</v>
      </c>
    </row>
    <row r="734" spans="1:23" x14ac:dyDescent="0.3">
      <c r="A734" t="s">
        <v>279</v>
      </c>
      <c r="B734" t="s">
        <v>48</v>
      </c>
      <c r="C734" t="s">
        <v>280</v>
      </c>
      <c r="D734" t="s">
        <v>251</v>
      </c>
      <c r="E734" t="s">
        <v>51</v>
      </c>
      <c r="F734">
        <v>2717.5802950053999</v>
      </c>
      <c r="G734">
        <v>2570.6841482232098</v>
      </c>
      <c r="H734">
        <v>1930.0888432305701</v>
      </c>
      <c r="I734">
        <v>104.554112935182</v>
      </c>
      <c r="J734">
        <v>1472.75620428756</v>
      </c>
      <c r="K734">
        <v>6886.2148388943797</v>
      </c>
      <c r="L734">
        <v>258.02948796479001</v>
      </c>
      <c r="M734">
        <v>857.68435967284097</v>
      </c>
      <c r="N734">
        <v>18614.6969749198</v>
      </c>
      <c r="O734">
        <v>81136.832528223793</v>
      </c>
      <c r="P734">
        <v>5784.0670004639896</v>
      </c>
      <c r="Q734">
        <v>4088.5930917922501</v>
      </c>
      <c r="R734">
        <v>7629.4045973041802</v>
      </c>
      <c r="S734">
        <v>77814.345007303506</v>
      </c>
      <c r="T734">
        <v>0</v>
      </c>
      <c r="U734">
        <v>137.78812701545601</v>
      </c>
      <c r="V734">
        <v>1407.9343944569</v>
      </c>
      <c r="W734">
        <v>31755.010018132401</v>
      </c>
    </row>
    <row r="735" spans="1:23" x14ac:dyDescent="0.3">
      <c r="A735" t="s">
        <v>279</v>
      </c>
      <c r="B735" t="s">
        <v>48</v>
      </c>
      <c r="C735" t="s">
        <v>280</v>
      </c>
      <c r="D735" t="s">
        <v>251</v>
      </c>
      <c r="E735" t="s">
        <v>52</v>
      </c>
      <c r="F735">
        <v>2929.35167947639</v>
      </c>
      <c r="G735">
        <v>2807.6218273234299</v>
      </c>
      <c r="H735">
        <v>920.69209192597702</v>
      </c>
      <c r="I735">
        <v>70.623916461843706</v>
      </c>
      <c r="J735">
        <v>895.08504129485402</v>
      </c>
      <c r="K735">
        <v>6765.0320065175902</v>
      </c>
      <c r="L735">
        <v>135.46484691033001</v>
      </c>
      <c r="M735">
        <v>927.04414995772402</v>
      </c>
      <c r="N735">
        <v>17061.525571161699</v>
      </c>
      <c r="O735">
        <v>64655.101756299402</v>
      </c>
      <c r="P735">
        <v>4027.0119000069199</v>
      </c>
      <c r="Q735">
        <v>2273.03081018784</v>
      </c>
      <c r="R735">
        <v>6019.1714624387196</v>
      </c>
      <c r="S735">
        <v>77814.345007303506</v>
      </c>
      <c r="T735">
        <v>0</v>
      </c>
      <c r="U735">
        <v>137.78812701545601</v>
      </c>
      <c r="V735">
        <v>1897.2540020880001</v>
      </c>
      <c r="W735">
        <v>36197.509414426502</v>
      </c>
    </row>
    <row r="736" spans="1:23" x14ac:dyDescent="0.3">
      <c r="A736" t="s">
        <v>279</v>
      </c>
      <c r="B736" t="s">
        <v>48</v>
      </c>
      <c r="C736" t="s">
        <v>280</v>
      </c>
      <c r="D736" t="s">
        <v>251</v>
      </c>
      <c r="E736" t="s">
        <v>53</v>
      </c>
      <c r="F736">
        <v>2973.80835358281</v>
      </c>
      <c r="G736">
        <v>2859.8803437275701</v>
      </c>
      <c r="H736">
        <v>617.76603683238295</v>
      </c>
      <c r="I736">
        <v>59.9789586340829</v>
      </c>
      <c r="J736">
        <v>717.19473867484703</v>
      </c>
      <c r="K736">
        <v>6566.3258606920099</v>
      </c>
      <c r="L736">
        <v>106.712698518737</v>
      </c>
      <c r="M736">
        <v>943.78418438190999</v>
      </c>
      <c r="N736">
        <v>16474.8397578718</v>
      </c>
      <c r="O736">
        <v>59290.352606642598</v>
      </c>
      <c r="P736">
        <v>3341.76410264578</v>
      </c>
      <c r="Q736">
        <v>1685.0777034073301</v>
      </c>
      <c r="R736">
        <v>5242.4464667460097</v>
      </c>
      <c r="S736">
        <v>77814.345007303506</v>
      </c>
      <c r="T736">
        <v>0</v>
      </c>
      <c r="U736">
        <v>137.78812701545601</v>
      </c>
      <c r="V736">
        <v>2098.7736779851798</v>
      </c>
      <c r="W736">
        <v>36949.190333055099</v>
      </c>
    </row>
    <row r="737" spans="1:23" x14ac:dyDescent="0.3">
      <c r="A737" t="s">
        <v>279</v>
      </c>
      <c r="B737" t="s">
        <v>48</v>
      </c>
      <c r="C737" t="s">
        <v>280</v>
      </c>
      <c r="D737" t="s">
        <v>251</v>
      </c>
      <c r="E737" t="s">
        <v>54</v>
      </c>
      <c r="F737">
        <v>2818.5401822766098</v>
      </c>
      <c r="G737">
        <v>2677.1614707620301</v>
      </c>
      <c r="H737">
        <v>1707.09090162142</v>
      </c>
      <c r="I737">
        <v>97.747875720157495</v>
      </c>
      <c r="J737">
        <v>1340.1211183722701</v>
      </c>
      <c r="K737">
        <v>7009.08566079498</v>
      </c>
      <c r="L737">
        <v>238.290455044982</v>
      </c>
      <c r="M737">
        <v>878.43988519601101</v>
      </c>
      <c r="N737">
        <v>18337.2499356716</v>
      </c>
      <c r="O737">
        <v>77532.892482103794</v>
      </c>
      <c r="P737">
        <v>5493.6583341417499</v>
      </c>
      <c r="Q737">
        <v>3693.4525519010699</v>
      </c>
      <c r="R737">
        <v>7481.0277420645298</v>
      </c>
      <c r="S737">
        <v>77814.345007303506</v>
      </c>
      <c r="T737">
        <v>0</v>
      </c>
      <c r="U737">
        <v>137.78812701545601</v>
      </c>
      <c r="V737">
        <v>1709.04234750561</v>
      </c>
      <c r="W737">
        <v>33230.4467892147</v>
      </c>
    </row>
    <row r="738" spans="1:23" x14ac:dyDescent="0.3">
      <c r="A738" t="s">
        <v>279</v>
      </c>
      <c r="B738" t="s">
        <v>48</v>
      </c>
      <c r="C738" t="s">
        <v>280</v>
      </c>
      <c r="D738" t="s">
        <v>252</v>
      </c>
      <c r="E738" t="s">
        <v>55</v>
      </c>
      <c r="F738">
        <v>2689.91285089338</v>
      </c>
      <c r="G738">
        <v>2539.6246055454199</v>
      </c>
      <c r="H738">
        <v>2199.8699794037798</v>
      </c>
      <c r="I738">
        <v>112.50733576123601</v>
      </c>
      <c r="J738">
        <v>1553.2454657439</v>
      </c>
      <c r="K738">
        <v>6805.44902727301</v>
      </c>
      <c r="L738">
        <v>272.782643344669</v>
      </c>
      <c r="M738">
        <v>811.19179106475303</v>
      </c>
      <c r="N738">
        <v>18339.501931074599</v>
      </c>
      <c r="O738">
        <v>82021.831109347098</v>
      </c>
      <c r="P738">
        <v>6070.1080378738097</v>
      </c>
      <c r="Q738">
        <v>4378.4152920449096</v>
      </c>
      <c r="R738">
        <v>7902.1788076391103</v>
      </c>
      <c r="S738">
        <v>76846.5180846601</v>
      </c>
      <c r="T738">
        <v>0</v>
      </c>
      <c r="U738">
        <v>136.41024574530101</v>
      </c>
      <c r="V738">
        <v>1348.2423950143</v>
      </c>
      <c r="W738">
        <v>31550.624366783301</v>
      </c>
    </row>
    <row r="739" spans="1:23" x14ac:dyDescent="0.3">
      <c r="A739" t="s">
        <v>279</v>
      </c>
      <c r="B739" t="s">
        <v>48</v>
      </c>
      <c r="C739" t="s">
        <v>280</v>
      </c>
      <c r="D739" t="s">
        <v>252</v>
      </c>
      <c r="E739" t="s">
        <v>56</v>
      </c>
      <c r="F739">
        <v>2925.73757912469</v>
      </c>
      <c r="G739">
        <v>2806.3432047240999</v>
      </c>
      <c r="H739">
        <v>934.05594910981699</v>
      </c>
      <c r="I739">
        <v>68.514075029775697</v>
      </c>
      <c r="J739">
        <v>866.25772097489198</v>
      </c>
      <c r="K739">
        <v>6499.4806237500397</v>
      </c>
      <c r="L739">
        <v>122.86638275316101</v>
      </c>
      <c r="M739">
        <v>888.10293842664998</v>
      </c>
      <c r="N739">
        <v>16475.654690773099</v>
      </c>
      <c r="O739">
        <v>62422.139544494297</v>
      </c>
      <c r="P739">
        <v>3903.4123979292299</v>
      </c>
      <c r="Q739">
        <v>2214.9947024541202</v>
      </c>
      <c r="R739">
        <v>5823.0114593871504</v>
      </c>
      <c r="S739">
        <v>76846.5180846601</v>
      </c>
      <c r="T739">
        <v>0</v>
      </c>
      <c r="U739">
        <v>136.41024574530101</v>
      </c>
      <c r="V739">
        <v>1797.7992462960201</v>
      </c>
      <c r="W739">
        <v>36726.851720475701</v>
      </c>
    </row>
    <row r="740" spans="1:23" x14ac:dyDescent="0.3">
      <c r="A740" t="s">
        <v>279</v>
      </c>
      <c r="B740" t="s">
        <v>48</v>
      </c>
      <c r="C740" t="s">
        <v>280</v>
      </c>
      <c r="D740" t="s">
        <v>252</v>
      </c>
      <c r="E740" t="s">
        <v>57</v>
      </c>
      <c r="F740">
        <v>3002.8179662360799</v>
      </c>
      <c r="G740">
        <v>2892.7440052430502</v>
      </c>
      <c r="H740">
        <v>551.26240301672703</v>
      </c>
      <c r="I740">
        <v>55.376763892498097</v>
      </c>
      <c r="J740">
        <v>657.72107968261798</v>
      </c>
      <c r="K740">
        <v>6350.6232083082796</v>
      </c>
      <c r="L740">
        <v>86.084950311084299</v>
      </c>
      <c r="M740">
        <v>905.97471055180199</v>
      </c>
      <c r="N740">
        <v>15840.9268666842</v>
      </c>
      <c r="O740">
        <v>56183.766603128897</v>
      </c>
      <c r="P740">
        <v>3202.1419272906801</v>
      </c>
      <c r="Q740">
        <v>1553.34610587565</v>
      </c>
      <c r="R740">
        <v>5102.3334307389496</v>
      </c>
      <c r="S740">
        <v>76846.5180846601</v>
      </c>
      <c r="T740">
        <v>0</v>
      </c>
      <c r="U740">
        <v>136.41024574530101</v>
      </c>
      <c r="V740">
        <v>1895.2437582863299</v>
      </c>
      <c r="W740">
        <v>37900.274798931598</v>
      </c>
    </row>
    <row r="741" spans="1:23" x14ac:dyDescent="0.3">
      <c r="A741" t="s">
        <v>279</v>
      </c>
      <c r="B741" t="s">
        <v>48</v>
      </c>
      <c r="C741" t="s">
        <v>280</v>
      </c>
      <c r="D741" t="s">
        <v>252</v>
      </c>
      <c r="E741" t="s">
        <v>58</v>
      </c>
      <c r="F741">
        <v>2777.3330304800502</v>
      </c>
      <c r="G741">
        <v>2635.2165378384698</v>
      </c>
      <c r="H741">
        <v>1870.55648897881</v>
      </c>
      <c r="I741">
        <v>101.439431537831</v>
      </c>
      <c r="J741">
        <v>1366.14696263013</v>
      </c>
      <c r="K741">
        <v>6860.7612743876698</v>
      </c>
      <c r="L741">
        <v>237.54143658351299</v>
      </c>
      <c r="M741">
        <v>829.87248420537503</v>
      </c>
      <c r="N741">
        <v>17853.741494325001</v>
      </c>
      <c r="O741">
        <v>76510.652137933605</v>
      </c>
      <c r="P741">
        <v>5631.4382433094497</v>
      </c>
      <c r="Q741">
        <v>3828.63619886278</v>
      </c>
      <c r="R741">
        <v>7619.5861464052596</v>
      </c>
      <c r="S741">
        <v>76846.5180846601</v>
      </c>
      <c r="T741">
        <v>0</v>
      </c>
      <c r="U741">
        <v>136.41024574530101</v>
      </c>
      <c r="V741">
        <v>1650.2616863324899</v>
      </c>
      <c r="W741">
        <v>33127.243062746304</v>
      </c>
    </row>
    <row r="742" spans="1:23" x14ac:dyDescent="0.3">
      <c r="A742" t="s">
        <v>279</v>
      </c>
      <c r="B742" t="s">
        <v>48</v>
      </c>
      <c r="C742" t="s">
        <v>280</v>
      </c>
      <c r="D742" t="s">
        <v>253</v>
      </c>
      <c r="E742" t="s">
        <v>59</v>
      </c>
      <c r="F742">
        <v>2661.5796334643501</v>
      </c>
      <c r="G742">
        <v>2516.6064682490801</v>
      </c>
      <c r="H742">
        <v>2189.9643545494</v>
      </c>
      <c r="I742">
        <v>110.915588312539</v>
      </c>
      <c r="J742">
        <v>1506.89920546443</v>
      </c>
      <c r="K742">
        <v>6724.9227840569702</v>
      </c>
      <c r="L742">
        <v>268.43530723612298</v>
      </c>
      <c r="M742">
        <v>764.08118545516504</v>
      </c>
      <c r="N742">
        <v>17882.345460909499</v>
      </c>
      <c r="O742">
        <v>78939.325887528394</v>
      </c>
      <c r="P742">
        <v>5898.3540679078196</v>
      </c>
      <c r="Q742">
        <v>4254.2409545289902</v>
      </c>
      <c r="R742">
        <v>7673.5707738314204</v>
      </c>
      <c r="S742">
        <v>73252.310416152803</v>
      </c>
      <c r="T742">
        <v>0</v>
      </c>
      <c r="U742">
        <v>135.04614328784899</v>
      </c>
      <c r="V742">
        <v>1552.74086393266</v>
      </c>
      <c r="W742">
        <v>30908.343004162201</v>
      </c>
    </row>
    <row r="743" spans="1:23" x14ac:dyDescent="0.3">
      <c r="A743" t="s">
        <v>279</v>
      </c>
      <c r="B743" t="s">
        <v>48</v>
      </c>
      <c r="C743" t="s">
        <v>280</v>
      </c>
      <c r="D743" t="s">
        <v>253</v>
      </c>
      <c r="E743" t="s">
        <v>60</v>
      </c>
      <c r="F743">
        <v>2811.1703593901002</v>
      </c>
      <c r="G743">
        <v>2697.9476686276298</v>
      </c>
      <c r="H743">
        <v>915.24179728824197</v>
      </c>
      <c r="I743">
        <v>64.8405956671713</v>
      </c>
      <c r="J743">
        <v>809.02058397265705</v>
      </c>
      <c r="K743">
        <v>6282.2309578367103</v>
      </c>
      <c r="L743">
        <v>108.524274167375</v>
      </c>
      <c r="M743">
        <v>824.459077695833</v>
      </c>
      <c r="N743">
        <v>15870.8348431909</v>
      </c>
      <c r="O743">
        <v>58354.781434312899</v>
      </c>
      <c r="P743">
        <v>3717.8907558381902</v>
      </c>
      <c r="Q743">
        <v>2098.0378461047499</v>
      </c>
      <c r="R743">
        <v>5555.2388808960104</v>
      </c>
      <c r="S743">
        <v>73252.310416152803</v>
      </c>
      <c r="T743">
        <v>0</v>
      </c>
      <c r="U743">
        <v>135.04614328784899</v>
      </c>
      <c r="V743">
        <v>2097.7327915533101</v>
      </c>
      <c r="W743">
        <v>35412.641224393097</v>
      </c>
    </row>
    <row r="744" spans="1:23" x14ac:dyDescent="0.3">
      <c r="A744" t="s">
        <v>279</v>
      </c>
      <c r="B744" t="s">
        <v>48</v>
      </c>
      <c r="C744" t="s">
        <v>280</v>
      </c>
      <c r="D744" t="s">
        <v>253</v>
      </c>
      <c r="E744" t="s">
        <v>61</v>
      </c>
      <c r="F744">
        <v>2927.66112937548</v>
      </c>
      <c r="G744">
        <v>2823.4033682139502</v>
      </c>
      <c r="H744">
        <v>525.21286086403904</v>
      </c>
      <c r="I744">
        <v>52.222964921769098</v>
      </c>
      <c r="J744">
        <v>608.26138920800395</v>
      </c>
      <c r="K744">
        <v>6207.9918935051901</v>
      </c>
      <c r="L744">
        <v>74.070257461645099</v>
      </c>
      <c r="M744">
        <v>853.13043610801196</v>
      </c>
      <c r="N744">
        <v>15386.9105847029</v>
      </c>
      <c r="O744">
        <v>52978.806780359497</v>
      </c>
      <c r="P744">
        <v>3048.0783551270501</v>
      </c>
      <c r="Q744">
        <v>1453.32508496433</v>
      </c>
      <c r="R744">
        <v>4882.8737726995896</v>
      </c>
      <c r="S744">
        <v>73252.310416152803</v>
      </c>
      <c r="T744">
        <v>0</v>
      </c>
      <c r="U744">
        <v>135.04614328784899</v>
      </c>
      <c r="V744">
        <v>2123.1891863781002</v>
      </c>
      <c r="W744">
        <v>37246.1268929738</v>
      </c>
    </row>
    <row r="745" spans="1:23" x14ac:dyDescent="0.3">
      <c r="A745" t="s">
        <v>279</v>
      </c>
      <c r="B745" t="s">
        <v>48</v>
      </c>
      <c r="C745" t="s">
        <v>280</v>
      </c>
      <c r="D745" t="s">
        <v>253</v>
      </c>
      <c r="E745" t="s">
        <v>62</v>
      </c>
      <c r="F745">
        <v>2785.33890116867</v>
      </c>
      <c r="G745">
        <v>2646.5701372510798</v>
      </c>
      <c r="H745">
        <v>1922.9368706254099</v>
      </c>
      <c r="I745">
        <v>102.838770384675</v>
      </c>
      <c r="J745">
        <v>1361.7547573647</v>
      </c>
      <c r="K745">
        <v>6940.6854802300104</v>
      </c>
      <c r="L745">
        <v>239.35404418208401</v>
      </c>
      <c r="M745">
        <v>785.94385796878703</v>
      </c>
      <c r="N745">
        <v>17616.398401963801</v>
      </c>
      <c r="O745">
        <v>75066.844377886693</v>
      </c>
      <c r="P745">
        <v>5659.8054011630202</v>
      </c>
      <c r="Q745">
        <v>3845.9373316253</v>
      </c>
      <c r="R745">
        <v>7654.9666099819196</v>
      </c>
      <c r="S745">
        <v>73252.310416152803</v>
      </c>
      <c r="T745">
        <v>0</v>
      </c>
      <c r="U745">
        <v>135.04614328784899</v>
      </c>
      <c r="V745">
        <v>1782.7487261949</v>
      </c>
      <c r="W745">
        <v>32952.367487511001</v>
      </c>
    </row>
    <row r="746" spans="1:23" x14ac:dyDescent="0.3">
      <c r="A746" t="s">
        <v>279</v>
      </c>
      <c r="B746" t="s">
        <v>48</v>
      </c>
      <c r="C746" t="s">
        <v>280</v>
      </c>
      <c r="D746" t="s">
        <v>254</v>
      </c>
      <c r="E746" t="s">
        <v>63</v>
      </c>
      <c r="F746">
        <v>2496.7174439202299</v>
      </c>
      <c r="G746">
        <v>2351.8907101044801</v>
      </c>
      <c r="H746">
        <v>2439.5255628687601</v>
      </c>
      <c r="I746">
        <v>115.80171345119</v>
      </c>
      <c r="J746">
        <v>1589.0499754452601</v>
      </c>
      <c r="K746">
        <v>6554.4810834901</v>
      </c>
      <c r="L746">
        <v>278.24215152700702</v>
      </c>
      <c r="M746">
        <v>679.99020337742797</v>
      </c>
      <c r="N746">
        <v>17882.603751034399</v>
      </c>
      <c r="O746">
        <v>80211.103885031305</v>
      </c>
      <c r="P746">
        <v>6459.2084807118399</v>
      </c>
      <c r="Q746">
        <v>4596.4908795647098</v>
      </c>
      <c r="R746">
        <v>8495.3532135372297</v>
      </c>
      <c r="S746">
        <v>69512.184756856193</v>
      </c>
      <c r="T746">
        <v>0</v>
      </c>
      <c r="U746">
        <v>133.69568185496999</v>
      </c>
      <c r="V746">
        <v>1558.5748269440801</v>
      </c>
      <c r="W746">
        <v>29868.185326786901</v>
      </c>
    </row>
    <row r="747" spans="1:23" x14ac:dyDescent="0.3">
      <c r="A747" t="s">
        <v>279</v>
      </c>
      <c r="B747" t="s">
        <v>48</v>
      </c>
      <c r="C747" t="s">
        <v>280</v>
      </c>
      <c r="D747" t="s">
        <v>254</v>
      </c>
      <c r="E747" t="s">
        <v>64</v>
      </c>
      <c r="F747">
        <v>2701.8504442865101</v>
      </c>
      <c r="G747">
        <v>2594.38783475016</v>
      </c>
      <c r="H747">
        <v>932.74313934566896</v>
      </c>
      <c r="I747">
        <v>60.925698645303697</v>
      </c>
      <c r="J747">
        <v>773.97924845091802</v>
      </c>
      <c r="K747">
        <v>5948.6218069160705</v>
      </c>
      <c r="L747">
        <v>103.830138116033</v>
      </c>
      <c r="M747">
        <v>726.34248118766902</v>
      </c>
      <c r="N747">
        <v>15394.236741783299</v>
      </c>
      <c r="O747">
        <v>55186.512002666401</v>
      </c>
      <c r="P747">
        <v>3969.6550657232301</v>
      </c>
      <c r="Q747">
        <v>2121.1705478203799</v>
      </c>
      <c r="R747">
        <v>6093.9408599972903</v>
      </c>
      <c r="S747">
        <v>69512.184756856193</v>
      </c>
      <c r="T747">
        <v>0</v>
      </c>
      <c r="U747">
        <v>133.69568185496999</v>
      </c>
      <c r="V747">
        <v>2122.9915168994598</v>
      </c>
      <c r="W747">
        <v>34497.776386719503</v>
      </c>
    </row>
    <row r="748" spans="1:23" x14ac:dyDescent="0.3">
      <c r="A748" t="s">
        <v>279</v>
      </c>
      <c r="B748" t="s">
        <v>48</v>
      </c>
      <c r="C748" t="s">
        <v>280</v>
      </c>
      <c r="D748" t="s">
        <v>254</v>
      </c>
      <c r="E748" t="s">
        <v>65</v>
      </c>
      <c r="F748">
        <v>2740.1577209391698</v>
      </c>
      <c r="G748">
        <v>2641.7676359945699</v>
      </c>
      <c r="H748">
        <v>564.54044525081201</v>
      </c>
      <c r="I748">
        <v>47.863988711813001</v>
      </c>
      <c r="J748">
        <v>573.58026775934502</v>
      </c>
      <c r="K748">
        <v>5732.5924869170403</v>
      </c>
      <c r="L748">
        <v>72.337929890289601</v>
      </c>
      <c r="M748">
        <v>727.58590833966696</v>
      </c>
      <c r="N748">
        <v>14686.726601763099</v>
      </c>
      <c r="O748">
        <v>48546.032088359898</v>
      </c>
      <c r="P748">
        <v>3331.0023723536001</v>
      </c>
      <c r="Q748">
        <v>1516.6669235838201</v>
      </c>
      <c r="R748">
        <v>5439.9190783354998</v>
      </c>
      <c r="S748">
        <v>69512.184756856193</v>
      </c>
      <c r="T748">
        <v>0</v>
      </c>
      <c r="U748">
        <v>133.69568185496999</v>
      </c>
      <c r="V748">
        <v>2167.3913588320202</v>
      </c>
      <c r="W748">
        <v>35058.986605538397</v>
      </c>
    </row>
    <row r="749" spans="1:23" x14ac:dyDescent="0.3">
      <c r="A749" t="s">
        <v>279</v>
      </c>
      <c r="B749" t="s">
        <v>48</v>
      </c>
      <c r="C749" t="s">
        <v>280</v>
      </c>
      <c r="D749" t="s">
        <v>254</v>
      </c>
      <c r="E749" t="s">
        <v>66</v>
      </c>
      <c r="F749">
        <v>2508.4753987568802</v>
      </c>
      <c r="G749">
        <v>2383.0501075246798</v>
      </c>
      <c r="H749">
        <v>1682.6867743523701</v>
      </c>
      <c r="I749">
        <v>87.832124901729003</v>
      </c>
      <c r="J749">
        <v>1160.8534890904</v>
      </c>
      <c r="K749">
        <v>6192.2800355789796</v>
      </c>
      <c r="L749">
        <v>193.128604326605</v>
      </c>
      <c r="M749">
        <v>671.72876570186395</v>
      </c>
      <c r="N749">
        <v>16301.9475785872</v>
      </c>
      <c r="O749">
        <v>65435.488787030699</v>
      </c>
      <c r="P749">
        <v>5277.2164398658297</v>
      </c>
      <c r="Q749">
        <v>3361.72885893683</v>
      </c>
      <c r="R749">
        <v>7428.9794149806803</v>
      </c>
      <c r="S749">
        <v>69512.184756856193</v>
      </c>
      <c r="T749">
        <v>0</v>
      </c>
      <c r="U749">
        <v>133.69568185496999</v>
      </c>
      <c r="V749">
        <v>1858.33203387238</v>
      </c>
      <c r="W749">
        <v>30877.330180869401</v>
      </c>
    </row>
    <row r="750" spans="1:23" x14ac:dyDescent="0.3">
      <c r="A750" t="s">
        <v>279</v>
      </c>
      <c r="B750" t="s">
        <v>48</v>
      </c>
      <c r="C750" t="s">
        <v>280</v>
      </c>
      <c r="D750" t="s">
        <v>255</v>
      </c>
      <c r="E750" t="s">
        <v>67</v>
      </c>
      <c r="F750">
        <v>2403.9449887742899</v>
      </c>
      <c r="G750">
        <v>2271.5052010515301</v>
      </c>
      <c r="H750">
        <v>2070.8954709332002</v>
      </c>
      <c r="I750">
        <v>104.84381276664401</v>
      </c>
      <c r="J750">
        <v>1289.73707057568</v>
      </c>
      <c r="K750">
        <v>6606.6598889801999</v>
      </c>
      <c r="L750">
        <v>228.110031531668</v>
      </c>
      <c r="M750">
        <v>667.26060938600699</v>
      </c>
      <c r="N750">
        <v>15839.9438485136</v>
      </c>
      <c r="O750">
        <v>68305.921446493507</v>
      </c>
      <c r="P750">
        <v>5461.4430177789</v>
      </c>
      <c r="Q750">
        <v>3784.24925746285</v>
      </c>
      <c r="R750">
        <v>7300.7000166549897</v>
      </c>
      <c r="S750">
        <v>68411.180638443402</v>
      </c>
      <c r="T750">
        <v>0</v>
      </c>
      <c r="U750">
        <v>132.35872503642</v>
      </c>
      <c r="V750">
        <v>1792.9640262222999</v>
      </c>
      <c r="W750">
        <v>29410.2504114162</v>
      </c>
    </row>
    <row r="751" spans="1:23" x14ac:dyDescent="0.3">
      <c r="A751" t="s">
        <v>279</v>
      </c>
      <c r="B751" t="s">
        <v>48</v>
      </c>
      <c r="C751" t="s">
        <v>280</v>
      </c>
      <c r="D751" t="s">
        <v>255</v>
      </c>
      <c r="E751" t="s">
        <v>68</v>
      </c>
      <c r="F751">
        <v>2558.8816146112899</v>
      </c>
      <c r="G751">
        <v>2452.3765623693998</v>
      </c>
      <c r="H751">
        <v>1018.97907365561</v>
      </c>
      <c r="I751">
        <v>66.296094211601897</v>
      </c>
      <c r="J751">
        <v>728.32313972635302</v>
      </c>
      <c r="K751">
        <v>6156.17214116384</v>
      </c>
      <c r="L751">
        <v>110.46949221313299</v>
      </c>
      <c r="M751">
        <v>704.11104389440698</v>
      </c>
      <c r="N751">
        <v>14096.662132724199</v>
      </c>
      <c r="O751">
        <v>51114.564327308297</v>
      </c>
      <c r="P751">
        <v>3721.6508656597198</v>
      </c>
      <c r="Q751">
        <v>2094.3269882579598</v>
      </c>
      <c r="R751">
        <v>5572.5370794527998</v>
      </c>
      <c r="S751">
        <v>68411.180638443402</v>
      </c>
      <c r="T751">
        <v>0</v>
      </c>
      <c r="U751">
        <v>132.35872503642</v>
      </c>
      <c r="V751">
        <v>2419.6050528054402</v>
      </c>
      <c r="W751">
        <v>32528.7464884902</v>
      </c>
    </row>
    <row r="752" spans="1:23" x14ac:dyDescent="0.3">
      <c r="A752" t="s">
        <v>279</v>
      </c>
      <c r="B752" t="s">
        <v>48</v>
      </c>
      <c r="C752" t="s">
        <v>280</v>
      </c>
      <c r="D752" t="s">
        <v>255</v>
      </c>
      <c r="E752" t="s">
        <v>69</v>
      </c>
      <c r="F752">
        <v>2637.5077910587802</v>
      </c>
      <c r="G752">
        <v>2540.82260319134</v>
      </c>
      <c r="H752">
        <v>603.71728664231205</v>
      </c>
      <c r="I752">
        <v>51.958689245210401</v>
      </c>
      <c r="J752">
        <v>513.30699478485894</v>
      </c>
      <c r="K752">
        <v>5950.4092272143698</v>
      </c>
      <c r="L752">
        <v>76.895075309659902</v>
      </c>
      <c r="M752">
        <v>713.30900822720002</v>
      </c>
      <c r="N752">
        <v>13403.215650968799</v>
      </c>
      <c r="O752">
        <v>44393.476872300998</v>
      </c>
      <c r="P752">
        <v>3029.7018438780301</v>
      </c>
      <c r="Q752">
        <v>1443.2380233779099</v>
      </c>
      <c r="R752">
        <v>4859.2580024725303</v>
      </c>
      <c r="S752">
        <v>68411.180638443402</v>
      </c>
      <c r="T752">
        <v>0</v>
      </c>
      <c r="U752">
        <v>132.35872503642</v>
      </c>
      <c r="V752">
        <v>2467.9556812003202</v>
      </c>
      <c r="W752">
        <v>33545.003987353703</v>
      </c>
    </row>
    <row r="753" spans="1:23" x14ac:dyDescent="0.3">
      <c r="A753" t="s">
        <v>279</v>
      </c>
      <c r="B753" t="s">
        <v>48</v>
      </c>
      <c r="C753" t="s">
        <v>280</v>
      </c>
      <c r="D753" t="s">
        <v>255</v>
      </c>
      <c r="E753" t="s">
        <v>70</v>
      </c>
      <c r="F753">
        <v>2454.4405796866699</v>
      </c>
      <c r="G753">
        <v>2328.0381001902801</v>
      </c>
      <c r="H753">
        <v>1832.1833596618701</v>
      </c>
      <c r="I753">
        <v>96.496404220093098</v>
      </c>
      <c r="J753">
        <v>1153.1211790924699</v>
      </c>
      <c r="K753">
        <v>6582.80822443134</v>
      </c>
      <c r="L753">
        <v>207.91964657979</v>
      </c>
      <c r="M753">
        <v>664.91565857091996</v>
      </c>
      <c r="N753">
        <v>15361.9048891989</v>
      </c>
      <c r="O753">
        <v>63637.478707202099</v>
      </c>
      <c r="P753">
        <v>5126.0740748654998</v>
      </c>
      <c r="Q753">
        <v>3401.3134514234198</v>
      </c>
      <c r="R753">
        <v>7038.2059013161197</v>
      </c>
      <c r="S753">
        <v>68411.180638443402</v>
      </c>
      <c r="T753">
        <v>0</v>
      </c>
      <c r="U753">
        <v>132.35872503642</v>
      </c>
      <c r="V753">
        <v>2069.8177174134898</v>
      </c>
      <c r="W753">
        <v>29995.855127396298</v>
      </c>
    </row>
    <row r="754" spans="1:23" x14ac:dyDescent="0.3">
      <c r="A754" t="s">
        <v>279</v>
      </c>
      <c r="B754" t="s">
        <v>48</v>
      </c>
      <c r="C754" t="s">
        <v>280</v>
      </c>
      <c r="D754" t="s">
        <v>256</v>
      </c>
      <c r="E754" t="s">
        <v>71</v>
      </c>
      <c r="F754">
        <v>2357.1427791612</v>
      </c>
      <c r="G754">
        <v>2219.84992619475</v>
      </c>
      <c r="H754">
        <v>2284.1613520697501</v>
      </c>
      <c r="I754">
        <v>112.23673654146501</v>
      </c>
      <c r="J754">
        <v>1425.5047747747001</v>
      </c>
      <c r="K754">
        <v>6803.6437049542801</v>
      </c>
      <c r="L754">
        <v>256.03185496805798</v>
      </c>
      <c r="M754">
        <v>617.33218178039397</v>
      </c>
      <c r="N754">
        <v>15475.2553561978</v>
      </c>
      <c r="O754">
        <v>71915.314138682705</v>
      </c>
      <c r="P754">
        <v>6036.1969664309199</v>
      </c>
      <c r="Q754">
        <v>4129.9887128208502</v>
      </c>
      <c r="R754">
        <v>8147.2070178916201</v>
      </c>
      <c r="S754">
        <v>67504.948951486207</v>
      </c>
      <c r="T754">
        <v>0</v>
      </c>
      <c r="U754">
        <v>131.035137786056</v>
      </c>
      <c r="V754">
        <v>1762.7186261085601</v>
      </c>
      <c r="W754">
        <v>28392.2422749529</v>
      </c>
    </row>
    <row r="755" spans="1:23" x14ac:dyDescent="0.3">
      <c r="A755" t="s">
        <v>279</v>
      </c>
      <c r="B755" t="s">
        <v>48</v>
      </c>
      <c r="C755" t="s">
        <v>280</v>
      </c>
      <c r="D755" t="s">
        <v>256</v>
      </c>
      <c r="E755" t="s">
        <v>72</v>
      </c>
      <c r="F755">
        <v>2566.5253104345502</v>
      </c>
      <c r="G755">
        <v>2462.1485329920602</v>
      </c>
      <c r="H755">
        <v>944.06385336066103</v>
      </c>
      <c r="I755">
        <v>64.790350813688903</v>
      </c>
      <c r="J755">
        <v>698.97679955678495</v>
      </c>
      <c r="K755">
        <v>6348.2190920061203</v>
      </c>
      <c r="L755">
        <v>106.24005504588401</v>
      </c>
      <c r="M755">
        <v>654.90837216822695</v>
      </c>
      <c r="N755">
        <v>13274.967638279601</v>
      </c>
      <c r="O755">
        <v>49452.0834363752</v>
      </c>
      <c r="P755">
        <v>3981.6866108178501</v>
      </c>
      <c r="Q755">
        <v>2054.3547568220301</v>
      </c>
      <c r="R755">
        <v>6206.5777996242496</v>
      </c>
      <c r="S755">
        <v>67504.948951486207</v>
      </c>
      <c r="T755">
        <v>0</v>
      </c>
      <c r="U755">
        <v>131.035137786056</v>
      </c>
      <c r="V755">
        <v>2226.49859754516</v>
      </c>
      <c r="W755">
        <v>32584.288122378901</v>
      </c>
    </row>
    <row r="756" spans="1:23" x14ac:dyDescent="0.3">
      <c r="A756" t="s">
        <v>279</v>
      </c>
      <c r="B756" t="s">
        <v>48</v>
      </c>
      <c r="C756" t="s">
        <v>280</v>
      </c>
      <c r="D756" t="s">
        <v>256</v>
      </c>
      <c r="E756" t="s">
        <v>73</v>
      </c>
      <c r="F756">
        <v>2641.8509411250602</v>
      </c>
      <c r="G756">
        <v>2546.2603054685001</v>
      </c>
      <c r="H756">
        <v>584.46956757320299</v>
      </c>
      <c r="I756">
        <v>52.083784516540497</v>
      </c>
      <c r="J756">
        <v>505.44459537160401</v>
      </c>
      <c r="K756">
        <v>6184.4351180223803</v>
      </c>
      <c r="L756">
        <v>72.062348802227405</v>
      </c>
      <c r="M756">
        <v>669.41016899191698</v>
      </c>
      <c r="N756">
        <v>12713.2895027468</v>
      </c>
      <c r="O756">
        <v>43688.220865359399</v>
      </c>
      <c r="P756">
        <v>3378.00714442457</v>
      </c>
      <c r="Q756">
        <v>1484.76556005363</v>
      </c>
      <c r="R756">
        <v>5586.2377945319304</v>
      </c>
      <c r="S756">
        <v>67504.948951486207</v>
      </c>
      <c r="T756">
        <v>0</v>
      </c>
      <c r="U756">
        <v>131.035137786056</v>
      </c>
      <c r="V756">
        <v>2376.9767160939</v>
      </c>
      <c r="W756">
        <v>33758.292530427003</v>
      </c>
    </row>
    <row r="757" spans="1:23" x14ac:dyDescent="0.3">
      <c r="A757" t="s">
        <v>279</v>
      </c>
      <c r="B757" t="s">
        <v>48</v>
      </c>
      <c r="C757" t="s">
        <v>280</v>
      </c>
      <c r="D757" t="s">
        <v>256</v>
      </c>
      <c r="E757" t="s">
        <v>74</v>
      </c>
      <c r="F757">
        <v>2396.01538907331</v>
      </c>
      <c r="G757">
        <v>2276.94902171382</v>
      </c>
      <c r="H757">
        <v>1564.75912777337</v>
      </c>
      <c r="I757">
        <v>86.199759327767097</v>
      </c>
      <c r="J757">
        <v>1020.98025172722</v>
      </c>
      <c r="K757">
        <v>6495.6533135714999</v>
      </c>
      <c r="L757">
        <v>176.11243007774399</v>
      </c>
      <c r="M757">
        <v>613.73421702891301</v>
      </c>
      <c r="N757">
        <v>14069.1844298571</v>
      </c>
      <c r="O757">
        <v>58217.350061595898</v>
      </c>
      <c r="P757">
        <v>4954.7385714032198</v>
      </c>
      <c r="Q757">
        <v>3009.5711387715</v>
      </c>
      <c r="R757">
        <v>7160.1392636023702</v>
      </c>
      <c r="S757">
        <v>67504.948951486207</v>
      </c>
      <c r="T757">
        <v>0</v>
      </c>
      <c r="U757">
        <v>131.035137786056</v>
      </c>
      <c r="V757">
        <v>2084.4249500553701</v>
      </c>
      <c r="W757">
        <v>29654.420579676102</v>
      </c>
    </row>
    <row r="758" spans="1:23" x14ac:dyDescent="0.3">
      <c r="A758" t="s">
        <v>279</v>
      </c>
      <c r="B758" t="s">
        <v>48</v>
      </c>
      <c r="C758" t="s">
        <v>280</v>
      </c>
      <c r="D758" t="s">
        <v>257</v>
      </c>
      <c r="E758" t="s">
        <v>75</v>
      </c>
      <c r="F758">
        <v>2297.3207185104502</v>
      </c>
      <c r="G758">
        <v>2169.1071735851001</v>
      </c>
      <c r="H758">
        <v>2009.72665686602</v>
      </c>
      <c r="I758">
        <v>101.46631214862499</v>
      </c>
      <c r="J758">
        <v>1233.49952563851</v>
      </c>
      <c r="K758">
        <v>6715.63923936846</v>
      </c>
      <c r="L758">
        <v>222.846450805594</v>
      </c>
      <c r="M758">
        <v>568.68043629818703</v>
      </c>
      <c r="N758">
        <v>14263.575590103201</v>
      </c>
      <c r="O758">
        <v>64140.564697419002</v>
      </c>
      <c r="P758">
        <v>5211.4941363299904</v>
      </c>
      <c r="Q758">
        <v>3478.5208694600101</v>
      </c>
      <c r="R758">
        <v>7131.4139132584096</v>
      </c>
      <c r="S758">
        <v>66657.260701687599</v>
      </c>
      <c r="T758">
        <v>0</v>
      </c>
      <c r="U758">
        <v>129.724786408195</v>
      </c>
      <c r="V758">
        <v>2375.1950957479999</v>
      </c>
      <c r="W758">
        <v>27967.8692220095</v>
      </c>
    </row>
    <row r="759" spans="1:23" x14ac:dyDescent="0.3">
      <c r="A759" t="s">
        <v>279</v>
      </c>
      <c r="B759" t="s">
        <v>48</v>
      </c>
      <c r="C759" t="s">
        <v>280</v>
      </c>
      <c r="D759" t="s">
        <v>257</v>
      </c>
      <c r="E759" t="s">
        <v>76</v>
      </c>
      <c r="F759">
        <v>2546.4619558546801</v>
      </c>
      <c r="G759">
        <v>2442.9933925279802</v>
      </c>
      <c r="H759">
        <v>990.80869107657202</v>
      </c>
      <c r="I759">
        <v>65.862579748116403</v>
      </c>
      <c r="J759">
        <v>686.71407876273997</v>
      </c>
      <c r="K759">
        <v>6563.2286288215901</v>
      </c>
      <c r="L759">
        <v>100.027706897847</v>
      </c>
      <c r="M759">
        <v>616.27863364257598</v>
      </c>
      <c r="N759">
        <v>12870.391353961601</v>
      </c>
      <c r="O759">
        <v>48485.833934167298</v>
      </c>
      <c r="P759">
        <v>3743.75736969129</v>
      </c>
      <c r="Q759">
        <v>1956.9187892971099</v>
      </c>
      <c r="R759">
        <v>5792.6880561532498</v>
      </c>
      <c r="S759">
        <v>66657.260701687599</v>
      </c>
      <c r="T759">
        <v>0</v>
      </c>
      <c r="U759">
        <v>129.724786408195</v>
      </c>
      <c r="V759">
        <v>2923.55426855117</v>
      </c>
      <c r="W759">
        <v>32570.3304936606</v>
      </c>
    </row>
    <row r="760" spans="1:23" x14ac:dyDescent="0.3">
      <c r="A760" t="s">
        <v>279</v>
      </c>
      <c r="B760" t="s">
        <v>48</v>
      </c>
      <c r="C760" t="s">
        <v>280</v>
      </c>
      <c r="D760" t="s">
        <v>257</v>
      </c>
      <c r="E760" t="s">
        <v>77</v>
      </c>
      <c r="F760">
        <v>2614.6467654113098</v>
      </c>
      <c r="G760">
        <v>2520.1037825246099</v>
      </c>
      <c r="H760">
        <v>623.63979596659703</v>
      </c>
      <c r="I760">
        <v>53.023082590063801</v>
      </c>
      <c r="J760">
        <v>489.46001829424199</v>
      </c>
      <c r="K760">
        <v>6369.1126851129802</v>
      </c>
      <c r="L760">
        <v>69.052816910071598</v>
      </c>
      <c r="M760">
        <v>623.47851860210801</v>
      </c>
      <c r="N760">
        <v>12269.051830840301</v>
      </c>
      <c r="O760">
        <v>42303.571884909303</v>
      </c>
      <c r="P760">
        <v>3154.4018338165602</v>
      </c>
      <c r="Q760">
        <v>1402.8964614388301</v>
      </c>
      <c r="R760">
        <v>5184.5065428816197</v>
      </c>
      <c r="S760">
        <v>66657.260701687599</v>
      </c>
      <c r="T760">
        <v>0</v>
      </c>
      <c r="U760">
        <v>129.724786408195</v>
      </c>
      <c r="V760">
        <v>3012.3109264393502</v>
      </c>
      <c r="W760">
        <v>33448.8114151259</v>
      </c>
    </row>
    <row r="761" spans="1:23" x14ac:dyDescent="0.3">
      <c r="A761" t="s">
        <v>279</v>
      </c>
      <c r="B761" t="s">
        <v>48</v>
      </c>
      <c r="C761" t="s">
        <v>280</v>
      </c>
      <c r="D761" t="s">
        <v>257</v>
      </c>
      <c r="E761" t="s">
        <v>78</v>
      </c>
      <c r="F761">
        <v>2405.4509120157099</v>
      </c>
      <c r="G761">
        <v>2285.0907537552798</v>
      </c>
      <c r="H761">
        <v>1675.9717195343601</v>
      </c>
      <c r="I761">
        <v>90.974734107888594</v>
      </c>
      <c r="J761">
        <v>1052.31672263363</v>
      </c>
      <c r="K761">
        <v>6884.2057188833196</v>
      </c>
      <c r="L761">
        <v>180.377201853049</v>
      </c>
      <c r="M761">
        <v>580.52904056527098</v>
      </c>
      <c r="N761">
        <v>13820.4859058482</v>
      </c>
      <c r="O761">
        <v>58843.656914202496</v>
      </c>
      <c r="P761">
        <v>4867.4285772097601</v>
      </c>
      <c r="Q761">
        <v>3007.3203718821301</v>
      </c>
      <c r="R761">
        <v>6959.4614581187898</v>
      </c>
      <c r="S761">
        <v>66657.260701687599</v>
      </c>
      <c r="T761">
        <v>0</v>
      </c>
      <c r="U761">
        <v>129.724786408195</v>
      </c>
      <c r="V761">
        <v>2588.5042947667598</v>
      </c>
      <c r="W761">
        <v>29987.1882866577</v>
      </c>
    </row>
    <row r="762" spans="1:23" x14ac:dyDescent="0.3">
      <c r="A762" t="s">
        <v>279</v>
      </c>
      <c r="B762" t="s">
        <v>48</v>
      </c>
      <c r="C762" t="s">
        <v>280</v>
      </c>
      <c r="D762" t="s">
        <v>258</v>
      </c>
      <c r="E762" t="s">
        <v>79</v>
      </c>
      <c r="F762">
        <v>2315.4796341839701</v>
      </c>
      <c r="G762">
        <v>2191.1152185012002</v>
      </c>
      <c r="H762">
        <v>1958.78059638793</v>
      </c>
      <c r="I762">
        <v>103.735832409191</v>
      </c>
      <c r="J762">
        <v>1156.00506809281</v>
      </c>
      <c r="K762">
        <v>6884.9363679266798</v>
      </c>
      <c r="L762">
        <v>204.780984033561</v>
      </c>
      <c r="M762">
        <v>523.01446116389695</v>
      </c>
      <c r="N762">
        <v>14104.1994362062</v>
      </c>
      <c r="O762">
        <v>60428.851879236703</v>
      </c>
      <c r="P762">
        <v>5169.8906611736002</v>
      </c>
      <c r="Q762">
        <v>3351.0511280681899</v>
      </c>
      <c r="R762">
        <v>7200.1511823273904</v>
      </c>
      <c r="S762">
        <v>64377.850649191299</v>
      </c>
      <c r="T762">
        <v>0</v>
      </c>
      <c r="U762">
        <v>128.42753854411399</v>
      </c>
      <c r="V762">
        <v>2358.2633103202002</v>
      </c>
      <c r="W762">
        <v>28717.974368911</v>
      </c>
    </row>
    <row r="763" spans="1:23" x14ac:dyDescent="0.3">
      <c r="A763" t="s">
        <v>279</v>
      </c>
      <c r="B763" t="s">
        <v>48</v>
      </c>
      <c r="C763" t="s">
        <v>280</v>
      </c>
      <c r="D763" t="s">
        <v>258</v>
      </c>
      <c r="E763" t="s">
        <v>80</v>
      </c>
      <c r="F763">
        <v>2568.2281320225302</v>
      </c>
      <c r="G763">
        <v>2465.5096047745001</v>
      </c>
      <c r="H763">
        <v>1053.1488530731699</v>
      </c>
      <c r="I763">
        <v>71.680828009892096</v>
      </c>
      <c r="J763">
        <v>686.31534420231606</v>
      </c>
      <c r="K763">
        <v>6702.5108715445003</v>
      </c>
      <c r="L763">
        <v>106.824829536916</v>
      </c>
      <c r="M763">
        <v>561.02216533260605</v>
      </c>
      <c r="N763">
        <v>12883.963222877701</v>
      </c>
      <c r="O763">
        <v>47130.484242972001</v>
      </c>
      <c r="P763">
        <v>3844.45812946457</v>
      </c>
      <c r="Q763">
        <v>2004.4293618956001</v>
      </c>
      <c r="R763">
        <v>5957.2478120119804</v>
      </c>
      <c r="S763">
        <v>64377.850649191299</v>
      </c>
      <c r="T763">
        <v>0</v>
      </c>
      <c r="U763">
        <v>128.42753854411399</v>
      </c>
      <c r="V763">
        <v>3021.8164012621601</v>
      </c>
      <c r="W763">
        <v>32822.0888072573</v>
      </c>
    </row>
    <row r="764" spans="1:23" x14ac:dyDescent="0.3">
      <c r="A764" t="s">
        <v>279</v>
      </c>
      <c r="B764" t="s">
        <v>48</v>
      </c>
      <c r="C764" t="s">
        <v>280</v>
      </c>
      <c r="D764" t="s">
        <v>258</v>
      </c>
      <c r="E764" t="s">
        <v>140</v>
      </c>
      <c r="F764">
        <v>2660.28235716786</v>
      </c>
      <c r="G764">
        <v>2567.4965622783002</v>
      </c>
      <c r="H764">
        <v>653.07622761457299</v>
      </c>
      <c r="I764">
        <v>56.567882974010701</v>
      </c>
      <c r="J764">
        <v>474.60813263234701</v>
      </c>
      <c r="K764">
        <v>6456.5477569731402</v>
      </c>
      <c r="L764">
        <v>69.303869511575101</v>
      </c>
      <c r="M764">
        <v>573.41774375363104</v>
      </c>
      <c r="N764">
        <v>12287.996712599201</v>
      </c>
      <c r="O764">
        <v>40958.889909803598</v>
      </c>
      <c r="P764">
        <v>3163.6702856193301</v>
      </c>
      <c r="Q764">
        <v>1383.56949697813</v>
      </c>
      <c r="R764">
        <v>5231.1032877119696</v>
      </c>
      <c r="S764">
        <v>64377.850649191299</v>
      </c>
      <c r="T764">
        <v>0</v>
      </c>
      <c r="U764">
        <v>128.42753854411399</v>
      </c>
      <c r="V764">
        <v>3373.28266799422</v>
      </c>
      <c r="W764">
        <v>34141.7639473331</v>
      </c>
    </row>
    <row r="765" spans="1:23" x14ac:dyDescent="0.3">
      <c r="A765" t="s">
        <v>279</v>
      </c>
      <c r="B765" t="s">
        <v>48</v>
      </c>
      <c r="C765" t="s">
        <v>280</v>
      </c>
      <c r="D765" t="s">
        <v>258</v>
      </c>
      <c r="E765" t="s">
        <v>141</v>
      </c>
      <c r="F765">
        <v>2470.7005688324198</v>
      </c>
      <c r="G765">
        <v>2354.0224654799799</v>
      </c>
      <c r="H765">
        <v>1642.58949742186</v>
      </c>
      <c r="I765">
        <v>93.079070501069396</v>
      </c>
      <c r="J765">
        <v>982.35255292567001</v>
      </c>
      <c r="K765">
        <v>7003.01223315073</v>
      </c>
      <c r="L765">
        <v>171.60136987457</v>
      </c>
      <c r="M765">
        <v>542.08847134669099</v>
      </c>
      <c r="N765">
        <v>13723.9901417523</v>
      </c>
      <c r="O765">
        <v>55830.412028316699</v>
      </c>
      <c r="P765">
        <v>4758.6749647222796</v>
      </c>
      <c r="Q765">
        <v>2863.5964350178101</v>
      </c>
      <c r="R765">
        <v>6900.9548101355904</v>
      </c>
      <c r="S765">
        <v>64377.850649191299</v>
      </c>
      <c r="T765">
        <v>0</v>
      </c>
      <c r="U765">
        <v>128.42753854411399</v>
      </c>
      <c r="V765">
        <v>2966.9880297617401</v>
      </c>
      <c r="W765">
        <v>30990.853678368399</v>
      </c>
    </row>
    <row r="766" spans="1:23" x14ac:dyDescent="0.3">
      <c r="A766" t="s">
        <v>279</v>
      </c>
      <c r="B766" t="s">
        <v>48</v>
      </c>
      <c r="C766" t="s">
        <v>280</v>
      </c>
      <c r="D766" t="s">
        <v>259</v>
      </c>
      <c r="E766" t="s">
        <v>154</v>
      </c>
      <c r="F766">
        <v>2270.3710239438301</v>
      </c>
      <c r="G766">
        <v>2144.0432323025998</v>
      </c>
      <c r="H766">
        <v>2153.8331403174502</v>
      </c>
      <c r="I766">
        <v>112.021222555034</v>
      </c>
      <c r="J766">
        <v>1230.3080955124899</v>
      </c>
      <c r="K766">
        <v>6960.5444368892704</v>
      </c>
      <c r="L766">
        <v>217.18174443412701</v>
      </c>
      <c r="M766">
        <v>510.02768234948002</v>
      </c>
      <c r="N766">
        <v>13726.5787957501</v>
      </c>
      <c r="O766">
        <v>63588.353621950897</v>
      </c>
      <c r="P766">
        <v>5254.2530882554101</v>
      </c>
      <c r="Q766">
        <v>3437.9476603902899</v>
      </c>
      <c r="R766">
        <v>7278.8004813637699</v>
      </c>
      <c r="S766">
        <v>62066.397726630399</v>
      </c>
      <c r="T766">
        <v>0</v>
      </c>
      <c r="U766">
        <v>127.143263158672</v>
      </c>
      <c r="V766">
        <v>3461.1097458692898</v>
      </c>
      <c r="W766">
        <v>28257.739474992799</v>
      </c>
    </row>
    <row r="767" spans="1:23" x14ac:dyDescent="0.3">
      <c r="A767" t="s">
        <v>279</v>
      </c>
      <c r="B767" t="s">
        <v>48</v>
      </c>
      <c r="C767" t="s">
        <v>280</v>
      </c>
      <c r="D767" t="s">
        <v>259</v>
      </c>
      <c r="E767" t="s">
        <v>156</v>
      </c>
      <c r="F767">
        <v>2506.8109695324802</v>
      </c>
      <c r="G767">
        <v>2407.4147941512701</v>
      </c>
      <c r="H767">
        <v>1020.78856309169</v>
      </c>
      <c r="I767">
        <v>73.090969826002095</v>
      </c>
      <c r="J767">
        <v>636.91169241169098</v>
      </c>
      <c r="K767">
        <v>6741.72166964198</v>
      </c>
      <c r="L767">
        <v>93.415088840253304</v>
      </c>
      <c r="M767">
        <v>532.39596193778004</v>
      </c>
      <c r="N767">
        <v>12068.177715681601</v>
      </c>
      <c r="O767">
        <v>45586.519503695999</v>
      </c>
      <c r="P767">
        <v>3735.7687560446002</v>
      </c>
      <c r="Q767">
        <v>1840.50761282899</v>
      </c>
      <c r="R767">
        <v>5922.3798792978596</v>
      </c>
      <c r="S767">
        <v>62066.397726630399</v>
      </c>
      <c r="T767">
        <v>0</v>
      </c>
      <c r="U767">
        <v>127.143263158672</v>
      </c>
      <c r="V767">
        <v>4027.8231310096699</v>
      </c>
      <c r="W767">
        <v>32308.477072890899</v>
      </c>
    </row>
    <row r="768" spans="1:23" x14ac:dyDescent="0.3">
      <c r="A768" t="s">
        <v>279</v>
      </c>
      <c r="B768" t="s">
        <v>48</v>
      </c>
      <c r="C768" t="s">
        <v>280</v>
      </c>
      <c r="D768" t="s">
        <v>259</v>
      </c>
      <c r="E768" t="s">
        <v>157</v>
      </c>
      <c r="F768">
        <v>2581.3198074213901</v>
      </c>
      <c r="G768">
        <v>2490.3263264248699</v>
      </c>
      <c r="H768">
        <v>651.83596165998597</v>
      </c>
      <c r="I768">
        <v>60.947617591594401</v>
      </c>
      <c r="J768">
        <v>451.74361946263502</v>
      </c>
      <c r="K768">
        <v>6643.0210290384202</v>
      </c>
      <c r="L768">
        <v>58.5765301882495</v>
      </c>
      <c r="M768">
        <v>536.872162489983</v>
      </c>
      <c r="N768">
        <v>11535.272319833801</v>
      </c>
      <c r="O768">
        <v>39881.182192359302</v>
      </c>
      <c r="P768">
        <v>3248.62859651078</v>
      </c>
      <c r="Q768">
        <v>1341.34098442347</v>
      </c>
      <c r="R768">
        <v>5470.7494233498001</v>
      </c>
      <c r="S768">
        <v>62066.397726630399</v>
      </c>
      <c r="T768">
        <v>0</v>
      </c>
      <c r="U768">
        <v>127.143263158672</v>
      </c>
      <c r="V768">
        <v>3962.5522454623501</v>
      </c>
      <c r="W768">
        <v>33440.847299459303</v>
      </c>
    </row>
    <row r="769" spans="1:23" x14ac:dyDescent="0.3">
      <c r="A769" t="s">
        <v>279</v>
      </c>
      <c r="B769" t="s">
        <v>48</v>
      </c>
      <c r="C769" t="s">
        <v>280</v>
      </c>
      <c r="D769" t="s">
        <v>259</v>
      </c>
      <c r="E769" t="s">
        <v>159</v>
      </c>
      <c r="F769">
        <v>2395.8237049476602</v>
      </c>
      <c r="G769">
        <v>2277.4685974304198</v>
      </c>
      <c r="H769">
        <v>1819.09758831251</v>
      </c>
      <c r="I769">
        <v>102.352375215629</v>
      </c>
      <c r="J769">
        <v>1037.0781105466899</v>
      </c>
      <c r="K769">
        <v>7242.7532881786801</v>
      </c>
      <c r="L769">
        <v>177.72965028183299</v>
      </c>
      <c r="M769">
        <v>512.48608542050601</v>
      </c>
      <c r="N769">
        <v>13182.1549239704</v>
      </c>
      <c r="O769">
        <v>57367.680442683297</v>
      </c>
      <c r="P769">
        <v>4971.7417753719101</v>
      </c>
      <c r="Q769">
        <v>2965.51642110589</v>
      </c>
      <c r="R769">
        <v>7243.5117629523102</v>
      </c>
      <c r="S769">
        <v>62066.397726630399</v>
      </c>
      <c r="T769">
        <v>0</v>
      </c>
      <c r="U769">
        <v>127.143263158672</v>
      </c>
      <c r="V769">
        <v>4088.34980240089</v>
      </c>
      <c r="W769">
        <v>30158.036602928099</v>
      </c>
    </row>
    <row r="770" spans="1:23" x14ac:dyDescent="0.3">
      <c r="A770" t="s">
        <v>279</v>
      </c>
      <c r="B770" t="s">
        <v>48</v>
      </c>
      <c r="C770" t="s">
        <v>280</v>
      </c>
      <c r="D770" t="s">
        <v>260</v>
      </c>
      <c r="E770" t="s">
        <v>160</v>
      </c>
      <c r="F770">
        <v>2232.8530364121898</v>
      </c>
      <c r="G770">
        <v>2112.6613184829198</v>
      </c>
      <c r="H770">
        <v>2097.0282233615399</v>
      </c>
      <c r="I770">
        <v>112.566097751508</v>
      </c>
      <c r="J770">
        <v>1156.1318137703599</v>
      </c>
      <c r="K770">
        <v>6805.5419887447397</v>
      </c>
      <c r="L770">
        <v>206.315142165152</v>
      </c>
      <c r="M770">
        <v>477.39776160755201</v>
      </c>
      <c r="N770">
        <v>12904.509445658699</v>
      </c>
      <c r="O770">
        <v>59667.665767062899</v>
      </c>
      <c r="P770">
        <v>5167.6574941464796</v>
      </c>
      <c r="Q770">
        <v>3276.8562190142002</v>
      </c>
      <c r="R770">
        <v>7289.2095808138502</v>
      </c>
      <c r="S770">
        <v>57864.139409026502</v>
      </c>
      <c r="T770">
        <v>0</v>
      </c>
      <c r="U770">
        <v>125.871830527086</v>
      </c>
      <c r="V770">
        <v>3849.7218275125301</v>
      </c>
      <c r="W770">
        <v>27723.441681934099</v>
      </c>
    </row>
    <row r="771" spans="1:23" x14ac:dyDescent="0.3">
      <c r="A771" t="s">
        <v>279</v>
      </c>
      <c r="B771" t="s">
        <v>48</v>
      </c>
      <c r="C771" t="s">
        <v>280</v>
      </c>
      <c r="D771" t="s">
        <v>260</v>
      </c>
      <c r="E771" t="s">
        <v>164</v>
      </c>
      <c r="F771">
        <v>2485.54515355784</v>
      </c>
      <c r="G771">
        <v>2388.0416009045098</v>
      </c>
      <c r="H771">
        <v>1110.1818514029501</v>
      </c>
      <c r="I771">
        <v>79.431567540090299</v>
      </c>
      <c r="J771">
        <v>659.43485770198902</v>
      </c>
      <c r="K771">
        <v>6677.5934366983302</v>
      </c>
      <c r="L771">
        <v>98.422429554734407</v>
      </c>
      <c r="M771">
        <v>504.61800514365399</v>
      </c>
      <c r="N771">
        <v>11627.367458407</v>
      </c>
      <c r="O771">
        <v>45352.705787491199</v>
      </c>
      <c r="P771">
        <v>3903.7670222427801</v>
      </c>
      <c r="Q771">
        <v>1927.9307140368501</v>
      </c>
      <c r="R771">
        <v>6184.3060639143596</v>
      </c>
      <c r="S771">
        <v>57864.139409026502</v>
      </c>
      <c r="T771">
        <v>0</v>
      </c>
      <c r="U771">
        <v>125.871830527086</v>
      </c>
      <c r="V771">
        <v>4289.0901837009997</v>
      </c>
      <c r="W771">
        <v>31991.343903697802</v>
      </c>
    </row>
    <row r="772" spans="1:23" x14ac:dyDescent="0.3">
      <c r="A772" t="s">
        <v>279</v>
      </c>
      <c r="B772" t="s">
        <v>48</v>
      </c>
      <c r="C772" t="s">
        <v>280</v>
      </c>
      <c r="D772" t="s">
        <v>260</v>
      </c>
      <c r="E772" t="s">
        <v>167</v>
      </c>
      <c r="F772">
        <v>2539.7673314492799</v>
      </c>
      <c r="G772">
        <v>2451.3393705727799</v>
      </c>
      <c r="H772">
        <v>731.46846551040699</v>
      </c>
      <c r="I772">
        <v>65.554993793916594</v>
      </c>
      <c r="J772">
        <v>466.63843862699599</v>
      </c>
      <c r="K772">
        <v>6446.3542198016503</v>
      </c>
      <c r="L772">
        <v>61.602576274108699</v>
      </c>
      <c r="M772">
        <v>505.83354234405999</v>
      </c>
      <c r="N772">
        <v>11047.085206726801</v>
      </c>
      <c r="O772">
        <v>39341.239744501298</v>
      </c>
      <c r="P772">
        <v>3337.1091494737602</v>
      </c>
      <c r="Q772">
        <v>1397.93512277994</v>
      </c>
      <c r="R772">
        <v>5596.1661974195904</v>
      </c>
      <c r="S772">
        <v>57864.139409026502</v>
      </c>
      <c r="T772">
        <v>0</v>
      </c>
      <c r="U772">
        <v>125.871830527086</v>
      </c>
      <c r="V772">
        <v>4367.8348011955904</v>
      </c>
      <c r="W772">
        <v>32850.929436113998</v>
      </c>
    </row>
    <row r="773" spans="1:23" x14ac:dyDescent="0.3">
      <c r="A773" t="s">
        <v>279</v>
      </c>
      <c r="B773" t="s">
        <v>48</v>
      </c>
      <c r="C773" t="s">
        <v>280</v>
      </c>
      <c r="D773" t="s">
        <v>260</v>
      </c>
      <c r="E773" t="s">
        <v>168</v>
      </c>
      <c r="F773">
        <v>2344.6006999383799</v>
      </c>
      <c r="G773">
        <v>2231.7490656687501</v>
      </c>
      <c r="H773">
        <v>1807.2738650640299</v>
      </c>
      <c r="I773">
        <v>102.718102860117</v>
      </c>
      <c r="J773">
        <v>987.19020614802298</v>
      </c>
      <c r="K773">
        <v>6911.70402265964</v>
      </c>
      <c r="L773">
        <v>170.189526918947</v>
      </c>
      <c r="M773">
        <v>485.97710198090198</v>
      </c>
      <c r="N773">
        <v>12486.7412490758</v>
      </c>
      <c r="O773">
        <v>54772.5978071383</v>
      </c>
      <c r="P773">
        <v>4825.9070895406003</v>
      </c>
      <c r="Q773">
        <v>2836.7685681703001</v>
      </c>
      <c r="R773">
        <v>7083.8320305553998</v>
      </c>
      <c r="S773">
        <v>57864.139409026502</v>
      </c>
      <c r="T773">
        <v>0</v>
      </c>
      <c r="U773">
        <v>125.871830527086</v>
      </c>
      <c r="V773">
        <v>4641.1283541905896</v>
      </c>
      <c r="W773">
        <v>29547.075107924298</v>
      </c>
    </row>
    <row r="774" spans="1:23" x14ac:dyDescent="0.3">
      <c r="A774" t="s">
        <v>279</v>
      </c>
      <c r="B774" t="s">
        <v>48</v>
      </c>
      <c r="C774" t="s">
        <v>280</v>
      </c>
      <c r="D774" t="s">
        <v>261</v>
      </c>
      <c r="E774" t="s">
        <v>185</v>
      </c>
      <c r="F774">
        <v>2115.91278531033</v>
      </c>
      <c r="G774">
        <v>2005.2834033613301</v>
      </c>
      <c r="H774">
        <v>1894.1239847936599</v>
      </c>
      <c r="I774">
        <v>105.68920927188501</v>
      </c>
      <c r="J774">
        <v>1006.44076825331</v>
      </c>
      <c r="K774">
        <v>6333.7079341688404</v>
      </c>
      <c r="L774">
        <v>182.184439811462</v>
      </c>
      <c r="M774">
        <v>437.10794562565098</v>
      </c>
      <c r="N774">
        <v>12107.241026190301</v>
      </c>
      <c r="O774">
        <v>52991.556584433398</v>
      </c>
      <c r="P774">
        <v>4736.5907403313404</v>
      </c>
      <c r="Q774">
        <v>2872.9688420176599</v>
      </c>
      <c r="R774">
        <v>6845.1690079670097</v>
      </c>
      <c r="S774">
        <v>54316.786868638403</v>
      </c>
      <c r="T774">
        <v>0</v>
      </c>
      <c r="U774">
        <v>124.613112221815</v>
      </c>
      <c r="V774">
        <v>4468.4288051153599</v>
      </c>
      <c r="W774">
        <v>26308.877216132201</v>
      </c>
    </row>
    <row r="775" spans="1:23" x14ac:dyDescent="0.3">
      <c r="A775" t="s">
        <v>279</v>
      </c>
      <c r="B775" t="s">
        <v>48</v>
      </c>
      <c r="C775" t="s">
        <v>280</v>
      </c>
      <c r="D775" t="s">
        <v>261</v>
      </c>
      <c r="E775" t="s">
        <v>189</v>
      </c>
      <c r="F775">
        <v>2375.4169231195601</v>
      </c>
      <c r="G775">
        <v>2283.56252647673</v>
      </c>
      <c r="H775">
        <v>1089.48117006998</v>
      </c>
      <c r="I775">
        <v>79.345083750483795</v>
      </c>
      <c r="J775">
        <v>585.23390957485697</v>
      </c>
      <c r="K775">
        <v>6403.1059975008602</v>
      </c>
      <c r="L775">
        <v>88.538907743794894</v>
      </c>
      <c r="M775">
        <v>460.91459664745599</v>
      </c>
      <c r="N775">
        <v>11083.8542488317</v>
      </c>
      <c r="O775">
        <v>40992.661259914501</v>
      </c>
      <c r="P775">
        <v>3790.3750091125899</v>
      </c>
      <c r="Q775">
        <v>1763.3837132741501</v>
      </c>
      <c r="R775">
        <v>6141.7203306620604</v>
      </c>
      <c r="S775">
        <v>54316.786868638403</v>
      </c>
      <c r="T775">
        <v>0</v>
      </c>
      <c r="U775">
        <v>124.613112221815</v>
      </c>
      <c r="V775">
        <v>5511.44057885028</v>
      </c>
      <c r="W775">
        <v>30585.259455760999</v>
      </c>
    </row>
    <row r="776" spans="1:23" x14ac:dyDescent="0.3">
      <c r="A776" t="s">
        <v>279</v>
      </c>
      <c r="B776" t="s">
        <v>48</v>
      </c>
      <c r="C776" t="s">
        <v>280</v>
      </c>
      <c r="D776" t="s">
        <v>261</v>
      </c>
      <c r="E776" t="s">
        <v>190</v>
      </c>
      <c r="F776">
        <v>2477.2415771835999</v>
      </c>
      <c r="G776">
        <v>2392.8535494786502</v>
      </c>
      <c r="H776">
        <v>734.40658770596497</v>
      </c>
      <c r="I776">
        <v>67.822530813342397</v>
      </c>
      <c r="J776">
        <v>427.63060923413798</v>
      </c>
      <c r="K776">
        <v>6272.7793287548002</v>
      </c>
      <c r="L776">
        <v>57.013605838534403</v>
      </c>
      <c r="M776">
        <v>472.01162813063399</v>
      </c>
      <c r="N776">
        <v>10732.7230456902</v>
      </c>
      <c r="O776">
        <v>36854.337740434501</v>
      </c>
      <c r="P776">
        <v>3326.6339229989198</v>
      </c>
      <c r="Q776">
        <v>1323.3807177337401</v>
      </c>
      <c r="R776">
        <v>5668.3256903149004</v>
      </c>
      <c r="S776">
        <v>54316.786868638403</v>
      </c>
      <c r="T776">
        <v>0</v>
      </c>
      <c r="U776">
        <v>124.613112221815</v>
      </c>
      <c r="V776">
        <v>5193.6757523892402</v>
      </c>
      <c r="W776">
        <v>32081.985561789301</v>
      </c>
    </row>
    <row r="777" spans="1:23" x14ac:dyDescent="0.3">
      <c r="A777" t="s">
        <v>279</v>
      </c>
      <c r="B777" t="s">
        <v>48</v>
      </c>
      <c r="C777" t="s">
        <v>280</v>
      </c>
      <c r="D777" t="s">
        <v>261</v>
      </c>
      <c r="E777" t="s">
        <v>195</v>
      </c>
      <c r="F777">
        <v>2268.22099220883</v>
      </c>
      <c r="G777">
        <v>2163.33348700222</v>
      </c>
      <c r="H777">
        <v>1640.3189232488</v>
      </c>
      <c r="I777">
        <v>98.606758508556496</v>
      </c>
      <c r="J777">
        <v>868.40407932082906</v>
      </c>
      <c r="K777">
        <v>6547.8406291953397</v>
      </c>
      <c r="L777">
        <v>151.035996649141</v>
      </c>
      <c r="M777">
        <v>450.32790236662498</v>
      </c>
      <c r="N777">
        <v>11861.5206948334</v>
      </c>
      <c r="O777">
        <v>49517.989262155003</v>
      </c>
      <c r="P777">
        <v>4511.3344711111904</v>
      </c>
      <c r="Q777">
        <v>2518.2228007510698</v>
      </c>
      <c r="R777">
        <v>6790.1638287653896</v>
      </c>
      <c r="S777">
        <v>54316.786868638403</v>
      </c>
      <c r="T777">
        <v>0</v>
      </c>
      <c r="U777">
        <v>124.613112221815</v>
      </c>
      <c r="V777">
        <v>5101.3044960413699</v>
      </c>
      <c r="W777">
        <v>28660.8900072086</v>
      </c>
    </row>
    <row r="778" spans="1:23" x14ac:dyDescent="0.3">
      <c r="A778" t="s">
        <v>279</v>
      </c>
      <c r="B778" t="s">
        <v>48</v>
      </c>
      <c r="C778" t="s">
        <v>280</v>
      </c>
      <c r="D778" t="s">
        <v>262</v>
      </c>
      <c r="E778" t="s">
        <v>196</v>
      </c>
      <c r="F778">
        <v>2070.8927663347899</v>
      </c>
      <c r="G778">
        <v>1963.95742386865</v>
      </c>
      <c r="H778">
        <v>1871.54833839202</v>
      </c>
      <c r="I778">
        <v>107.08777487311001</v>
      </c>
      <c r="J778">
        <v>1009.55382017751</v>
      </c>
      <c r="K778">
        <v>5892.6729405869601</v>
      </c>
      <c r="L778">
        <v>182.81719425781401</v>
      </c>
      <c r="M778">
        <v>411.07041481868202</v>
      </c>
      <c r="N778">
        <v>11959.2970450678</v>
      </c>
      <c r="O778">
        <v>52220.275662928798</v>
      </c>
      <c r="P778">
        <v>4661.5839917317999</v>
      </c>
      <c r="Q778">
        <v>2839.6460661005299</v>
      </c>
      <c r="R778">
        <v>6721.1379131662598</v>
      </c>
      <c r="S778">
        <v>50166.208178700603</v>
      </c>
      <c r="T778">
        <v>0</v>
      </c>
      <c r="U778">
        <v>123.366981099597</v>
      </c>
      <c r="V778">
        <v>4167.3849626379997</v>
      </c>
      <c r="W778">
        <v>26013.936369920899</v>
      </c>
    </row>
    <row r="779" spans="1:23" x14ac:dyDescent="0.3">
      <c r="A779" t="s">
        <v>279</v>
      </c>
      <c r="B779" t="s">
        <v>48</v>
      </c>
      <c r="C779" t="s">
        <v>280</v>
      </c>
      <c r="D779" t="s">
        <v>262</v>
      </c>
      <c r="E779" t="s">
        <v>197</v>
      </c>
      <c r="F779">
        <v>2331.3478292885002</v>
      </c>
      <c r="G779">
        <v>2243.3178785964201</v>
      </c>
      <c r="H779">
        <v>1062.17096702302</v>
      </c>
      <c r="I779">
        <v>81.160873101321002</v>
      </c>
      <c r="J779">
        <v>579.74086287234604</v>
      </c>
      <c r="K779">
        <v>5903.1736740338001</v>
      </c>
      <c r="L779">
        <v>88.279416593623296</v>
      </c>
      <c r="M779">
        <v>430.29585789584098</v>
      </c>
      <c r="N779">
        <v>10913.6263050788</v>
      </c>
      <c r="O779">
        <v>39757.916499826701</v>
      </c>
      <c r="P779">
        <v>3719.6979113870598</v>
      </c>
      <c r="Q779">
        <v>1739.0761246520201</v>
      </c>
      <c r="R779">
        <v>6015.9193215631703</v>
      </c>
      <c r="S779">
        <v>50166.208178700603</v>
      </c>
      <c r="T779">
        <v>0</v>
      </c>
      <c r="U779">
        <v>123.366981099597</v>
      </c>
      <c r="V779">
        <v>5134.5702787767405</v>
      </c>
      <c r="W779">
        <v>30215.401485593498</v>
      </c>
    </row>
    <row r="780" spans="1:23" x14ac:dyDescent="0.3">
      <c r="A780" t="s">
        <v>279</v>
      </c>
      <c r="B780" t="s">
        <v>48</v>
      </c>
      <c r="C780" t="s">
        <v>280</v>
      </c>
      <c r="D780" t="s">
        <v>262</v>
      </c>
      <c r="E780" t="s">
        <v>198</v>
      </c>
      <c r="F780">
        <v>2429.30652760675</v>
      </c>
      <c r="G780">
        <v>2348.83347291269</v>
      </c>
      <c r="H780">
        <v>707.87689750965501</v>
      </c>
      <c r="I780">
        <v>69.667502034850799</v>
      </c>
      <c r="J780">
        <v>418.62826767930102</v>
      </c>
      <c r="K780">
        <v>5762.71882451693</v>
      </c>
      <c r="L780">
        <v>56.179715801680899</v>
      </c>
      <c r="M780">
        <v>439.28907295673099</v>
      </c>
      <c r="N780">
        <v>10551.816841264101</v>
      </c>
      <c r="O780">
        <v>35425.732013132299</v>
      </c>
      <c r="P780">
        <v>3260.0263525993701</v>
      </c>
      <c r="Q780">
        <v>1302.9310920917401</v>
      </c>
      <c r="R780">
        <v>5546.6796125625597</v>
      </c>
      <c r="S780">
        <v>50166.208178700603</v>
      </c>
      <c r="T780">
        <v>0</v>
      </c>
      <c r="U780">
        <v>123.366981099597</v>
      </c>
      <c r="V780">
        <v>4823.8774528148397</v>
      </c>
      <c r="W780">
        <v>31648.0486170037</v>
      </c>
    </row>
    <row r="781" spans="1:23" x14ac:dyDescent="0.3">
      <c r="A781" t="s">
        <v>279</v>
      </c>
      <c r="B781" t="s">
        <v>48</v>
      </c>
      <c r="C781" t="s">
        <v>280</v>
      </c>
      <c r="D781" t="s">
        <v>262</v>
      </c>
      <c r="E781" t="s">
        <v>200</v>
      </c>
      <c r="F781">
        <v>2224.2169819993601</v>
      </c>
      <c r="G781">
        <v>2123.0521393794002</v>
      </c>
      <c r="H781">
        <v>1616.4187645023401</v>
      </c>
      <c r="I781">
        <v>100.224317402013</v>
      </c>
      <c r="J781">
        <v>868.42226245110601</v>
      </c>
      <c r="K781">
        <v>6071.54851010518</v>
      </c>
      <c r="L781">
        <v>151.306839876391</v>
      </c>
      <c r="M781">
        <v>422.34325161730101</v>
      </c>
      <c r="N781">
        <v>11701.5997677054</v>
      </c>
      <c r="O781">
        <v>48561.871720149</v>
      </c>
      <c r="P781">
        <v>4435.5828798692201</v>
      </c>
      <c r="Q781">
        <v>2487.46255605237</v>
      </c>
      <c r="R781">
        <v>6661.2468423007404</v>
      </c>
      <c r="S781">
        <v>50166.208178700603</v>
      </c>
      <c r="T781">
        <v>0</v>
      </c>
      <c r="U781">
        <v>123.366981099597</v>
      </c>
      <c r="V781">
        <v>4777.1248887053798</v>
      </c>
      <c r="W781">
        <v>28337.3640698993</v>
      </c>
    </row>
    <row r="782" spans="1:23" x14ac:dyDescent="0.3">
      <c r="A782" t="s">
        <v>279</v>
      </c>
      <c r="B782" t="s">
        <v>48</v>
      </c>
      <c r="C782" t="s">
        <v>280</v>
      </c>
      <c r="D782" t="s">
        <v>263</v>
      </c>
      <c r="E782" t="s">
        <v>202</v>
      </c>
      <c r="F782">
        <v>2017.7888083770499</v>
      </c>
      <c r="G782">
        <v>1914.7343486902801</v>
      </c>
      <c r="H782">
        <v>1926.8282428140201</v>
      </c>
      <c r="I782">
        <v>108.988489992569</v>
      </c>
      <c r="J782">
        <v>969.952311324785</v>
      </c>
      <c r="K782">
        <v>5685.8459059904999</v>
      </c>
      <c r="L782">
        <v>178.501767681758</v>
      </c>
      <c r="M782">
        <v>389.50397549500502</v>
      </c>
      <c r="N782">
        <v>12007.359589468801</v>
      </c>
      <c r="O782">
        <v>50353.967289623601</v>
      </c>
      <c r="P782">
        <v>4572.4180484179697</v>
      </c>
      <c r="Q782">
        <v>2737.4067332002501</v>
      </c>
      <c r="R782">
        <v>6656.6941873324104</v>
      </c>
      <c r="S782">
        <v>46897.130947753001</v>
      </c>
      <c r="T782">
        <v>0</v>
      </c>
      <c r="U782">
        <v>116.714173890612</v>
      </c>
      <c r="V782">
        <v>5046.53232130796</v>
      </c>
      <c r="W782">
        <v>25368.086769088099</v>
      </c>
    </row>
    <row r="783" spans="1:23" x14ac:dyDescent="0.3">
      <c r="A783" t="s">
        <v>279</v>
      </c>
      <c r="B783" t="s">
        <v>48</v>
      </c>
      <c r="C783" t="s">
        <v>280</v>
      </c>
      <c r="D783" t="s">
        <v>263</v>
      </c>
      <c r="E783" t="s">
        <v>204</v>
      </c>
      <c r="F783">
        <v>2045.52005591528</v>
      </c>
      <c r="G783">
        <v>1963.10171202792</v>
      </c>
      <c r="H783">
        <v>1054.35675462893</v>
      </c>
      <c r="I783">
        <v>76.677013733292597</v>
      </c>
      <c r="J783">
        <v>538.75321880007596</v>
      </c>
      <c r="K783">
        <v>5086.5783533351396</v>
      </c>
      <c r="L783">
        <v>85.260327521179505</v>
      </c>
      <c r="M783">
        <v>377.90140334137601</v>
      </c>
      <c r="N783">
        <v>10631.005882605001</v>
      </c>
      <c r="O783">
        <v>35986.132492900397</v>
      </c>
      <c r="P783">
        <v>3390.6706008229498</v>
      </c>
      <c r="Q783">
        <v>1620.0098389628499</v>
      </c>
      <c r="R783">
        <v>5444.8729244200704</v>
      </c>
      <c r="S783">
        <v>46897.130947753001</v>
      </c>
      <c r="T783">
        <v>0</v>
      </c>
      <c r="U783">
        <v>116.714173890612</v>
      </c>
      <c r="V783">
        <v>5074.7933278467699</v>
      </c>
      <c r="W783">
        <v>26351.064228318301</v>
      </c>
    </row>
    <row r="784" spans="1:23" x14ac:dyDescent="0.3">
      <c r="A784" t="s">
        <v>279</v>
      </c>
      <c r="B784" t="s">
        <v>48</v>
      </c>
      <c r="C784" t="s">
        <v>280</v>
      </c>
      <c r="D784" t="s">
        <v>263</v>
      </c>
      <c r="E784" t="s">
        <v>205</v>
      </c>
      <c r="F784">
        <v>2267.5512429141299</v>
      </c>
      <c r="G784">
        <v>2191.3366135439301</v>
      </c>
      <c r="H784">
        <v>734.27335426289198</v>
      </c>
      <c r="I784">
        <v>68.022282178772201</v>
      </c>
      <c r="J784">
        <v>399.10283825662901</v>
      </c>
      <c r="K784">
        <v>5212.6776278935004</v>
      </c>
      <c r="L784">
        <v>53.950621379841202</v>
      </c>
      <c r="M784">
        <v>403.66830441736499</v>
      </c>
      <c r="N784">
        <v>10556.647114040299</v>
      </c>
      <c r="O784">
        <v>33700.848134675303</v>
      </c>
      <c r="P784">
        <v>3080.2049905696199</v>
      </c>
      <c r="Q784">
        <v>1238.1501124000099</v>
      </c>
      <c r="R784">
        <v>5236.50051854924</v>
      </c>
      <c r="S784">
        <v>46897.130947753001</v>
      </c>
      <c r="T784">
        <v>0</v>
      </c>
      <c r="U784">
        <v>116.714173890612</v>
      </c>
      <c r="V784">
        <v>5215.3676414925503</v>
      </c>
      <c r="W784">
        <v>29486.789993846902</v>
      </c>
    </row>
    <row r="785" spans="1:23" x14ac:dyDescent="0.3">
      <c r="A785" t="s">
        <v>279</v>
      </c>
      <c r="B785" t="s">
        <v>48</v>
      </c>
      <c r="C785" t="s">
        <v>280</v>
      </c>
      <c r="D785" t="s">
        <v>263</v>
      </c>
      <c r="E785" t="s">
        <v>207</v>
      </c>
      <c r="F785">
        <v>2047.65926718271</v>
      </c>
      <c r="G785">
        <v>1950.8207561040999</v>
      </c>
      <c r="H785">
        <v>1563.7403220394399</v>
      </c>
      <c r="I785">
        <v>101.31590250709</v>
      </c>
      <c r="J785">
        <v>820.56970687851697</v>
      </c>
      <c r="K785">
        <v>5713.4025190497196</v>
      </c>
      <c r="L785">
        <v>147.239322186946</v>
      </c>
      <c r="M785">
        <v>379.30362060046701</v>
      </c>
      <c r="N785">
        <v>11475.9110922656</v>
      </c>
      <c r="O785">
        <v>44747.541195087702</v>
      </c>
      <c r="P785">
        <v>4341.3043564919499</v>
      </c>
      <c r="Q785">
        <v>2391.57616313574</v>
      </c>
      <c r="R785">
        <v>6577.3883938418703</v>
      </c>
      <c r="S785">
        <v>46897.130947753001</v>
      </c>
      <c r="T785">
        <v>0</v>
      </c>
      <c r="U785">
        <v>116.714173890612</v>
      </c>
      <c r="V785">
        <v>4143.5775657403301</v>
      </c>
      <c r="W785">
        <v>25976.5475716367</v>
      </c>
    </row>
    <row r="786" spans="1:23" x14ac:dyDescent="0.3">
      <c r="A786" t="s">
        <v>279</v>
      </c>
      <c r="B786" t="s">
        <v>48</v>
      </c>
      <c r="C786" t="s">
        <v>280</v>
      </c>
      <c r="D786" t="s">
        <v>264</v>
      </c>
      <c r="E786" t="s">
        <v>208</v>
      </c>
      <c r="F786">
        <v>1890.44806297832</v>
      </c>
      <c r="G786">
        <v>1792.9468810656999</v>
      </c>
      <c r="H786">
        <v>1887.10548345249</v>
      </c>
      <c r="I786">
        <v>108.218963143121</v>
      </c>
      <c r="J786">
        <v>936.99616261649703</v>
      </c>
      <c r="K786">
        <v>5276.3530744145901</v>
      </c>
      <c r="L786">
        <v>177.76932715158301</v>
      </c>
      <c r="M786">
        <v>354.466191734539</v>
      </c>
      <c r="N786">
        <v>11548.4865663405</v>
      </c>
      <c r="O786">
        <v>47026.911770792103</v>
      </c>
      <c r="P786">
        <v>4429.9206831081801</v>
      </c>
      <c r="Q786">
        <v>2659.23534455142</v>
      </c>
      <c r="R786">
        <v>6441.8805975576697</v>
      </c>
      <c r="S786">
        <v>42477.136231680903</v>
      </c>
      <c r="T786">
        <v>0</v>
      </c>
      <c r="U786">
        <v>110.12789475371601</v>
      </c>
      <c r="V786">
        <v>4511.1513727532001</v>
      </c>
      <c r="W786">
        <v>23637.5547381779</v>
      </c>
    </row>
    <row r="787" spans="1:23" x14ac:dyDescent="0.3">
      <c r="A787" t="s">
        <v>279</v>
      </c>
      <c r="B787" t="s">
        <v>48</v>
      </c>
      <c r="C787" t="s">
        <v>280</v>
      </c>
      <c r="D787" t="s">
        <v>264</v>
      </c>
      <c r="E787" t="s">
        <v>209</v>
      </c>
      <c r="F787">
        <v>2178.2172377596498</v>
      </c>
      <c r="G787">
        <v>2098.5063534431802</v>
      </c>
      <c r="H787">
        <v>1022.95811022485</v>
      </c>
      <c r="I787">
        <v>83.488867321489707</v>
      </c>
      <c r="J787">
        <v>535.68108392296199</v>
      </c>
      <c r="K787">
        <v>5291.8790705703104</v>
      </c>
      <c r="L787">
        <v>85.408992466726104</v>
      </c>
      <c r="M787">
        <v>368.02665205100999</v>
      </c>
      <c r="N787">
        <v>10630.791188184199</v>
      </c>
      <c r="O787">
        <v>35640.891706255599</v>
      </c>
      <c r="P787">
        <v>3615.5141783399399</v>
      </c>
      <c r="Q787">
        <v>1653.0732177186601</v>
      </c>
      <c r="R787">
        <v>5899.6885466323902</v>
      </c>
      <c r="S787">
        <v>42477.136231680903</v>
      </c>
      <c r="T787">
        <v>0</v>
      </c>
      <c r="U787">
        <v>110.12789475371601</v>
      </c>
      <c r="V787">
        <v>4654.4829190977498</v>
      </c>
      <c r="W787">
        <v>28203.127730050001</v>
      </c>
    </row>
    <row r="788" spans="1:23" x14ac:dyDescent="0.3">
      <c r="A788" t="s">
        <v>279</v>
      </c>
      <c r="B788" t="s">
        <v>48</v>
      </c>
      <c r="C788" t="s">
        <v>280</v>
      </c>
      <c r="D788" t="s">
        <v>264</v>
      </c>
      <c r="E788" t="s">
        <v>212</v>
      </c>
      <c r="F788">
        <v>2296.1258807102399</v>
      </c>
      <c r="G788">
        <v>2223.7954141216401</v>
      </c>
      <c r="H788">
        <v>783.99304895783905</v>
      </c>
      <c r="I788">
        <v>70.915611114555702</v>
      </c>
      <c r="J788">
        <v>391.09162559999203</v>
      </c>
      <c r="K788">
        <v>5109.2047049366802</v>
      </c>
      <c r="L788">
        <v>54.088929789200201</v>
      </c>
      <c r="M788">
        <v>390.54438103017901</v>
      </c>
      <c r="N788">
        <v>10430.1222700588</v>
      </c>
      <c r="O788">
        <v>32743.916072746601</v>
      </c>
      <c r="P788">
        <v>3127.31148029103</v>
      </c>
      <c r="Q788">
        <v>1238.4726298727801</v>
      </c>
      <c r="R788">
        <v>5341.1993904417204</v>
      </c>
      <c r="S788">
        <v>42477.136231680903</v>
      </c>
      <c r="T788">
        <v>0</v>
      </c>
      <c r="U788">
        <v>110.12789475371601</v>
      </c>
      <c r="V788">
        <v>5926.3510673859901</v>
      </c>
      <c r="W788">
        <v>29923.6237432464</v>
      </c>
    </row>
    <row r="789" spans="1:23" x14ac:dyDescent="0.3">
      <c r="A789" t="s">
        <v>279</v>
      </c>
      <c r="B789" t="s">
        <v>48</v>
      </c>
      <c r="C789" t="s">
        <v>280</v>
      </c>
      <c r="D789" t="s">
        <v>264</v>
      </c>
      <c r="E789" t="s">
        <v>214</v>
      </c>
      <c r="F789">
        <v>2056.90810190416</v>
      </c>
      <c r="G789">
        <v>1964.7220810886299</v>
      </c>
      <c r="H789">
        <v>1707.2378060696201</v>
      </c>
      <c r="I789">
        <v>101.480566326155</v>
      </c>
      <c r="J789">
        <v>810.94309330955696</v>
      </c>
      <c r="K789">
        <v>5454.7503793301803</v>
      </c>
      <c r="L789">
        <v>147.00792942180101</v>
      </c>
      <c r="M789">
        <v>381.46108366451898</v>
      </c>
      <c r="N789">
        <v>11418.712788163801</v>
      </c>
      <c r="O789">
        <v>44533.831484277798</v>
      </c>
      <c r="P789">
        <v>4215.5533273317697</v>
      </c>
      <c r="Q789">
        <v>2333.7093809786402</v>
      </c>
      <c r="R789">
        <v>6374.5515912625997</v>
      </c>
      <c r="S789">
        <v>42477.136231680903</v>
      </c>
      <c r="T789">
        <v>0</v>
      </c>
      <c r="U789">
        <v>110.12789475371601</v>
      </c>
      <c r="V789">
        <v>6158.0066267561597</v>
      </c>
      <c r="W789">
        <v>26144.576191160799</v>
      </c>
    </row>
    <row r="790" spans="1:23" x14ac:dyDescent="0.3">
      <c r="A790" t="s">
        <v>279</v>
      </c>
      <c r="B790" t="s">
        <v>48</v>
      </c>
      <c r="C790" t="s">
        <v>280</v>
      </c>
      <c r="D790" t="s">
        <v>265</v>
      </c>
      <c r="E790" t="s">
        <v>215</v>
      </c>
      <c r="F790">
        <v>1854.29186816318</v>
      </c>
      <c r="G790">
        <v>1756.87573504798</v>
      </c>
      <c r="H790">
        <v>1792.1687123111799</v>
      </c>
      <c r="I790">
        <v>122.90957298338699</v>
      </c>
      <c r="J790">
        <v>866.85100293113896</v>
      </c>
      <c r="K790">
        <v>5078.8743922681597</v>
      </c>
      <c r="L790">
        <v>170.23819981761801</v>
      </c>
      <c r="M790">
        <v>355.66981546943202</v>
      </c>
      <c r="N790">
        <v>11459.820592218301</v>
      </c>
      <c r="O790">
        <v>44672.056326841201</v>
      </c>
      <c r="P790">
        <v>4278.2393520104097</v>
      </c>
      <c r="Q790">
        <v>2616.5288657095598</v>
      </c>
      <c r="R790">
        <v>6161.6599456472204</v>
      </c>
      <c r="S790">
        <v>42477.136231680903</v>
      </c>
      <c r="T790">
        <v>0</v>
      </c>
      <c r="U790">
        <v>110.12789475371601</v>
      </c>
      <c r="V790">
        <v>4939.35292041107</v>
      </c>
      <c r="W790">
        <v>22991.7467704222</v>
      </c>
    </row>
    <row r="791" spans="1:23" x14ac:dyDescent="0.3">
      <c r="A791" t="s">
        <v>279</v>
      </c>
      <c r="B791" t="s">
        <v>48</v>
      </c>
      <c r="C791" t="s">
        <v>280</v>
      </c>
      <c r="D791" t="s">
        <v>265</v>
      </c>
      <c r="E791" t="s">
        <v>216</v>
      </c>
      <c r="F791">
        <v>1970.0924572435399</v>
      </c>
      <c r="G791">
        <v>1894.20845027255</v>
      </c>
      <c r="H791">
        <v>1056.6320656345199</v>
      </c>
      <c r="I791">
        <v>81.244925884212705</v>
      </c>
      <c r="J791">
        <v>492.17262211192599</v>
      </c>
      <c r="K791">
        <v>4554.3280662953102</v>
      </c>
      <c r="L791">
        <v>81.528576647333907</v>
      </c>
      <c r="M791">
        <v>359.43840295391698</v>
      </c>
      <c r="N791">
        <v>10384.3165118121</v>
      </c>
      <c r="O791">
        <v>33604.830401803199</v>
      </c>
      <c r="P791">
        <v>3135.5222100703199</v>
      </c>
      <c r="Q791">
        <v>1541.4918426752799</v>
      </c>
      <c r="R791">
        <v>4983.3286780627504</v>
      </c>
      <c r="S791">
        <v>42477.136231680903</v>
      </c>
      <c r="T791">
        <v>0</v>
      </c>
      <c r="U791">
        <v>110.12789475371601</v>
      </c>
      <c r="V791">
        <v>5893.0034912648198</v>
      </c>
      <c r="W791">
        <v>25279.918791873999</v>
      </c>
    </row>
    <row r="792" spans="1:23" x14ac:dyDescent="0.3">
      <c r="A792" t="s">
        <v>279</v>
      </c>
      <c r="B792" t="s">
        <v>48</v>
      </c>
      <c r="C792" t="s">
        <v>280</v>
      </c>
      <c r="D792" t="s">
        <v>265</v>
      </c>
      <c r="E792" t="s">
        <v>217</v>
      </c>
      <c r="F792">
        <v>2043.2671373093301</v>
      </c>
      <c r="G792">
        <v>1975.23754818824</v>
      </c>
      <c r="H792">
        <v>801.54247403304703</v>
      </c>
      <c r="I792">
        <v>66.133979390077997</v>
      </c>
      <c r="J792">
        <v>354.67201393493201</v>
      </c>
      <c r="K792">
        <v>4413.2063628258202</v>
      </c>
      <c r="L792">
        <v>51.422130239806002</v>
      </c>
      <c r="M792">
        <v>371.09192332713201</v>
      </c>
      <c r="N792">
        <v>10044.6782615786</v>
      </c>
      <c r="O792">
        <v>29958.3660668579</v>
      </c>
      <c r="P792">
        <v>2714.39452663066</v>
      </c>
      <c r="Q792">
        <v>1139.2987768118401</v>
      </c>
      <c r="R792">
        <v>4556.5929605011197</v>
      </c>
      <c r="S792">
        <v>42477.136231680903</v>
      </c>
      <c r="T792">
        <v>0</v>
      </c>
      <c r="U792">
        <v>110.12789475371601</v>
      </c>
      <c r="V792">
        <v>6571.9006418225299</v>
      </c>
      <c r="W792">
        <v>26381.602243368299</v>
      </c>
    </row>
    <row r="793" spans="1:23" x14ac:dyDescent="0.3">
      <c r="A793" t="s">
        <v>279</v>
      </c>
      <c r="B793" t="s">
        <v>48</v>
      </c>
      <c r="C793" t="s">
        <v>280</v>
      </c>
      <c r="D793" t="s">
        <v>265</v>
      </c>
      <c r="E793" t="s">
        <v>226</v>
      </c>
      <c r="F793">
        <v>1950.6436371146599</v>
      </c>
      <c r="G793">
        <v>1859.9129719980101</v>
      </c>
      <c r="H793">
        <v>1610.37545635841</v>
      </c>
      <c r="I793">
        <v>110.166102093129</v>
      </c>
      <c r="J793">
        <v>748.69213819417405</v>
      </c>
      <c r="K793">
        <v>5049.0842208512604</v>
      </c>
      <c r="L793">
        <v>140.67168895726101</v>
      </c>
      <c r="M793">
        <v>376.76595257384599</v>
      </c>
      <c r="N793">
        <v>11248.7355749421</v>
      </c>
      <c r="O793">
        <v>42087.5309535985</v>
      </c>
      <c r="P793">
        <v>3942.3623898851001</v>
      </c>
      <c r="Q793">
        <v>2264.90014688154</v>
      </c>
      <c r="R793">
        <v>5859.6292883783499</v>
      </c>
      <c r="S793">
        <v>42477.136231680903</v>
      </c>
      <c r="T793">
        <v>0</v>
      </c>
      <c r="U793">
        <v>110.12789475371601</v>
      </c>
      <c r="V793">
        <v>6226.3279415200604</v>
      </c>
      <c r="W793">
        <v>24568.040206763599</v>
      </c>
    </row>
    <row r="794" spans="1:23" x14ac:dyDescent="0.3">
      <c r="A794" t="s">
        <v>279</v>
      </c>
      <c r="B794" t="s">
        <v>48</v>
      </c>
      <c r="C794" t="s">
        <v>280</v>
      </c>
      <c r="D794" t="s">
        <v>266</v>
      </c>
      <c r="E794" t="s">
        <v>227</v>
      </c>
      <c r="F794">
        <v>1884.47987994306</v>
      </c>
      <c r="G794">
        <v>1787.4128924898801</v>
      </c>
      <c r="H794">
        <v>1824.3295054743801</v>
      </c>
      <c r="I794">
        <v>122.276328123022</v>
      </c>
      <c r="J794">
        <v>860.374725287253</v>
      </c>
      <c r="K794">
        <v>5057.47732449248</v>
      </c>
      <c r="L794">
        <v>170.33862610645599</v>
      </c>
      <c r="M794">
        <v>363.159795055899</v>
      </c>
      <c r="N794">
        <v>11491.1623105454</v>
      </c>
      <c r="O794">
        <v>45102.4144676629</v>
      </c>
      <c r="P794">
        <v>4183.7625530401301</v>
      </c>
      <c r="Q794">
        <v>2557.9621517235501</v>
      </c>
      <c r="R794">
        <v>6026.8379226101797</v>
      </c>
      <c r="S794">
        <v>42477.136231680903</v>
      </c>
      <c r="T794">
        <v>0</v>
      </c>
      <c r="U794">
        <v>110.12789475371601</v>
      </c>
      <c r="V794">
        <v>5386.1312419702099</v>
      </c>
      <c r="W794">
        <v>23416.065626274099</v>
      </c>
    </row>
    <row r="795" spans="1:23" x14ac:dyDescent="0.3">
      <c r="A795" t="s">
        <v>281</v>
      </c>
      <c r="B795" t="s">
        <v>49</v>
      </c>
      <c r="C795" t="s">
        <v>280</v>
      </c>
      <c r="D795" t="s">
        <v>251</v>
      </c>
      <c r="E795" t="s">
        <v>51</v>
      </c>
      <c r="F795">
        <v>5.1484688458991403</v>
      </c>
      <c r="G795">
        <v>4.9983208963107204</v>
      </c>
      <c r="H795">
        <v>7.0877758835290197E-2</v>
      </c>
      <c r="I795">
        <v>8.4818902203866106E-2</v>
      </c>
      <c r="J795">
        <v>0.34666049344390598</v>
      </c>
      <c r="K795">
        <v>25.274244305407599</v>
      </c>
      <c r="L795">
        <v>9.5938141661812797E-3</v>
      </c>
      <c r="M795">
        <v>0.74224787031411099</v>
      </c>
      <c r="N795">
        <v>5.8837479649016799</v>
      </c>
      <c r="O795">
        <v>40.284848975026698</v>
      </c>
      <c r="P795">
        <v>4.64368513902728</v>
      </c>
      <c r="Q795">
        <v>1.4865667744856801</v>
      </c>
      <c r="R795">
        <v>8.3773790805080903</v>
      </c>
      <c r="S795">
        <v>117.964446687966</v>
      </c>
      <c r="T795">
        <v>0</v>
      </c>
      <c r="U795">
        <v>0</v>
      </c>
      <c r="V795">
        <v>1.10279557221581</v>
      </c>
      <c r="W795">
        <v>68.762743593842202</v>
      </c>
    </row>
    <row r="796" spans="1:23" x14ac:dyDescent="0.3">
      <c r="A796" t="s">
        <v>281</v>
      </c>
      <c r="B796" t="s">
        <v>49</v>
      </c>
      <c r="C796" t="s">
        <v>280</v>
      </c>
      <c r="D796" t="s">
        <v>251</v>
      </c>
      <c r="E796" t="s">
        <v>52</v>
      </c>
      <c r="F796">
        <v>5.7535743271634798</v>
      </c>
      <c r="G796">
        <v>5.59936037034654</v>
      </c>
      <c r="H796">
        <v>0.159538561887174</v>
      </c>
      <c r="I796">
        <v>9.5115206587777307E-2</v>
      </c>
      <c r="J796">
        <v>0.39442787082927899</v>
      </c>
      <c r="K796">
        <v>28.100958620470099</v>
      </c>
      <c r="L796">
        <v>1.0752973209221001E-2</v>
      </c>
      <c r="M796">
        <v>0.84805562042154303</v>
      </c>
      <c r="N796">
        <v>6.6833886048776101</v>
      </c>
      <c r="O796">
        <v>45.940286420251098</v>
      </c>
      <c r="P796">
        <v>5.1361791553145997</v>
      </c>
      <c r="Q796">
        <v>1.64505299504189</v>
      </c>
      <c r="R796">
        <v>9.2648797893967991</v>
      </c>
      <c r="S796">
        <v>117.964446687966</v>
      </c>
      <c r="T796">
        <v>0</v>
      </c>
      <c r="U796">
        <v>0</v>
      </c>
      <c r="V796">
        <v>2.2821962364016999</v>
      </c>
      <c r="W796">
        <v>77.097923380476402</v>
      </c>
    </row>
    <row r="797" spans="1:23" x14ac:dyDescent="0.3">
      <c r="A797" t="s">
        <v>281</v>
      </c>
      <c r="B797" t="s">
        <v>49</v>
      </c>
      <c r="C797" t="s">
        <v>280</v>
      </c>
      <c r="D797" t="s">
        <v>251</v>
      </c>
      <c r="E797" t="s">
        <v>53</v>
      </c>
      <c r="F797">
        <v>5.6948038456741603</v>
      </c>
      <c r="G797">
        <v>5.5405917658118504</v>
      </c>
      <c r="H797">
        <v>0.165452149631129</v>
      </c>
      <c r="I797">
        <v>9.3994049840534694E-2</v>
      </c>
      <c r="J797">
        <v>0.40497178452142601</v>
      </c>
      <c r="K797">
        <v>27.287453051838199</v>
      </c>
      <c r="L797">
        <v>1.0758771690583001E-2</v>
      </c>
      <c r="M797">
        <v>0.87396998918155999</v>
      </c>
      <c r="N797">
        <v>6.7747870562574697</v>
      </c>
      <c r="O797">
        <v>46.964736272332701</v>
      </c>
      <c r="P797">
        <v>4.9309405241524198</v>
      </c>
      <c r="Q797">
        <v>1.58135093241824</v>
      </c>
      <c r="R797">
        <v>8.8922561674197294</v>
      </c>
      <c r="S797">
        <v>117.964446687966</v>
      </c>
      <c r="T797">
        <v>0</v>
      </c>
      <c r="U797">
        <v>0</v>
      </c>
      <c r="V797">
        <v>2.37156203247388</v>
      </c>
      <c r="W797">
        <v>76.293013524414206</v>
      </c>
    </row>
    <row r="798" spans="1:23" x14ac:dyDescent="0.3">
      <c r="A798" t="s">
        <v>281</v>
      </c>
      <c r="B798" t="s">
        <v>49</v>
      </c>
      <c r="C798" t="s">
        <v>280</v>
      </c>
      <c r="D798" t="s">
        <v>251</v>
      </c>
      <c r="E798" t="s">
        <v>54</v>
      </c>
      <c r="F798">
        <v>5.4883190874060901</v>
      </c>
      <c r="G798">
        <v>5.3361474060344003</v>
      </c>
      <c r="H798">
        <v>0.176834484438464</v>
      </c>
      <c r="I798">
        <v>9.0577229627557404E-2</v>
      </c>
      <c r="J798">
        <v>0.36443817258660499</v>
      </c>
      <c r="K798">
        <v>27.267747635063898</v>
      </c>
      <c r="L798">
        <v>1.0289266611474E-2</v>
      </c>
      <c r="M798">
        <v>0.775727790538151</v>
      </c>
      <c r="N798">
        <v>6.1845658564481596</v>
      </c>
      <c r="O798">
        <v>42.147000466022</v>
      </c>
      <c r="P798">
        <v>5.04025452229238</v>
      </c>
      <c r="Q798">
        <v>1.6126637810797699</v>
      </c>
      <c r="R798">
        <v>9.0938164438452809</v>
      </c>
      <c r="S798">
        <v>117.964446687966</v>
      </c>
      <c r="T798">
        <v>0</v>
      </c>
      <c r="U798">
        <v>0</v>
      </c>
      <c r="V798">
        <v>2.5519139660736698</v>
      </c>
      <c r="W798">
        <v>73.473817160059696</v>
      </c>
    </row>
    <row r="799" spans="1:23" x14ac:dyDescent="0.3">
      <c r="A799" t="s">
        <v>281</v>
      </c>
      <c r="B799" t="s">
        <v>49</v>
      </c>
      <c r="C799" t="s">
        <v>280</v>
      </c>
      <c r="D799" t="s">
        <v>252</v>
      </c>
      <c r="E799" t="s">
        <v>55</v>
      </c>
      <c r="F799">
        <v>4.9988248565248403</v>
      </c>
      <c r="G799">
        <v>4.8489815989371596</v>
      </c>
      <c r="H799">
        <v>0.15710391231762</v>
      </c>
      <c r="I799">
        <v>8.7286869309261203E-2</v>
      </c>
      <c r="J799">
        <v>0.30090089687308202</v>
      </c>
      <c r="K799">
        <v>22.988709617699399</v>
      </c>
      <c r="L799">
        <v>9.92180438159386E-3</v>
      </c>
      <c r="M799">
        <v>0.64544890223436002</v>
      </c>
      <c r="N799">
        <v>4.9961145452307996</v>
      </c>
      <c r="O799">
        <v>34.521638029200901</v>
      </c>
      <c r="P799">
        <v>4.4963094646430104</v>
      </c>
      <c r="Q799">
        <v>1.3850938324356099</v>
      </c>
      <c r="R799">
        <v>8.1753352411723395</v>
      </c>
      <c r="S799">
        <v>118.287012108281</v>
      </c>
      <c r="T799">
        <v>0</v>
      </c>
      <c r="U799">
        <v>0</v>
      </c>
      <c r="V799">
        <v>2.248715619086</v>
      </c>
      <c r="W799">
        <v>66.911014580278106</v>
      </c>
    </row>
    <row r="800" spans="1:23" x14ac:dyDescent="0.3">
      <c r="A800" t="s">
        <v>281</v>
      </c>
      <c r="B800" t="s">
        <v>49</v>
      </c>
      <c r="C800" t="s">
        <v>280</v>
      </c>
      <c r="D800" t="s">
        <v>252</v>
      </c>
      <c r="E800" t="s">
        <v>56</v>
      </c>
      <c r="F800">
        <v>5.5632042074499299</v>
      </c>
      <c r="G800">
        <v>5.4094594470420301</v>
      </c>
      <c r="H800">
        <v>0.183494537967792</v>
      </c>
      <c r="I800">
        <v>9.6781598880489594E-2</v>
      </c>
      <c r="J800">
        <v>0.35037944986750102</v>
      </c>
      <c r="K800">
        <v>25.0957369330166</v>
      </c>
      <c r="L800">
        <v>1.1107579557485901E-2</v>
      </c>
      <c r="M800">
        <v>0.75799599454602395</v>
      </c>
      <c r="N800">
        <v>5.76858003481812</v>
      </c>
      <c r="O800">
        <v>40.199774162936997</v>
      </c>
      <c r="P800">
        <v>4.84639844017891</v>
      </c>
      <c r="Q800">
        <v>1.4949807256429599</v>
      </c>
      <c r="R800">
        <v>8.8094642052306007</v>
      </c>
      <c r="S800">
        <v>118.287012108281</v>
      </c>
      <c r="T800">
        <v>0</v>
      </c>
      <c r="U800">
        <v>0</v>
      </c>
      <c r="V800">
        <v>2.6046574471317001</v>
      </c>
      <c r="W800">
        <v>74.686768591396302</v>
      </c>
    </row>
    <row r="801" spans="1:23" x14ac:dyDescent="0.3">
      <c r="A801" t="s">
        <v>281</v>
      </c>
      <c r="B801" t="s">
        <v>49</v>
      </c>
      <c r="C801" t="s">
        <v>280</v>
      </c>
      <c r="D801" t="s">
        <v>252</v>
      </c>
      <c r="E801" t="s">
        <v>57</v>
      </c>
      <c r="F801">
        <v>5.6387782041117598</v>
      </c>
      <c r="G801">
        <v>5.4844124794558597</v>
      </c>
      <c r="H801">
        <v>0.17581157915726001</v>
      </c>
      <c r="I801">
        <v>9.7807696148898796E-2</v>
      </c>
      <c r="J801">
        <v>0.36284546671965101</v>
      </c>
      <c r="K801">
        <v>25.1860730317815</v>
      </c>
      <c r="L801">
        <v>1.1312135335367301E-2</v>
      </c>
      <c r="M801">
        <v>0.78653159829695096</v>
      </c>
      <c r="N801">
        <v>5.9324964620817902</v>
      </c>
      <c r="O801">
        <v>41.501501583444899</v>
      </c>
      <c r="P801">
        <v>4.8347183001185101</v>
      </c>
      <c r="Q801">
        <v>1.49244132124982</v>
      </c>
      <c r="R801">
        <v>8.7869751061934398</v>
      </c>
      <c r="S801">
        <v>118.287012108281</v>
      </c>
      <c r="T801">
        <v>0</v>
      </c>
      <c r="U801">
        <v>0</v>
      </c>
      <c r="V801">
        <v>2.5145310047337102</v>
      </c>
      <c r="W801">
        <v>75.732871932483803</v>
      </c>
    </row>
    <row r="802" spans="1:23" x14ac:dyDescent="0.3">
      <c r="A802" t="s">
        <v>281</v>
      </c>
      <c r="B802" t="s">
        <v>49</v>
      </c>
      <c r="C802" t="s">
        <v>280</v>
      </c>
      <c r="D802" t="s">
        <v>252</v>
      </c>
      <c r="E802" t="s">
        <v>58</v>
      </c>
      <c r="F802">
        <v>5.3690847923634202</v>
      </c>
      <c r="G802">
        <v>5.2169206822399596</v>
      </c>
      <c r="H802">
        <v>0.18103168641202799</v>
      </c>
      <c r="I802">
        <v>9.4256615425504703E-2</v>
      </c>
      <c r="J802">
        <v>0.31782481883666502</v>
      </c>
      <c r="K802">
        <v>25.038663815528</v>
      </c>
      <c r="L802">
        <v>1.07221266091255E-2</v>
      </c>
      <c r="M802">
        <v>0.67663262852753903</v>
      </c>
      <c r="N802">
        <v>5.2712865675024103</v>
      </c>
      <c r="O802">
        <v>36.260168295423</v>
      </c>
      <c r="P802">
        <v>4.9293275780536003</v>
      </c>
      <c r="Q802">
        <v>1.5175856422002301</v>
      </c>
      <c r="R802">
        <v>8.9637269925246201</v>
      </c>
      <c r="S802">
        <v>118.287012108281</v>
      </c>
      <c r="T802">
        <v>0</v>
      </c>
      <c r="U802">
        <v>0</v>
      </c>
      <c r="V802">
        <v>2.6143532132149399</v>
      </c>
      <c r="W802">
        <v>72.035355109881607</v>
      </c>
    </row>
    <row r="803" spans="1:23" x14ac:dyDescent="0.3">
      <c r="A803" t="s">
        <v>281</v>
      </c>
      <c r="B803" t="s">
        <v>49</v>
      </c>
      <c r="C803" t="s">
        <v>280</v>
      </c>
      <c r="D803" t="s">
        <v>253</v>
      </c>
      <c r="E803" t="s">
        <v>59</v>
      </c>
      <c r="F803">
        <v>5.2544918753873704</v>
      </c>
      <c r="G803">
        <v>5.1058512189181497</v>
      </c>
      <c r="H803">
        <v>0.24936589367453099</v>
      </c>
      <c r="I803">
        <v>9.9301121222882802E-2</v>
      </c>
      <c r="J803">
        <v>0.26156805452121201</v>
      </c>
      <c r="K803">
        <v>24.505665302357698</v>
      </c>
      <c r="L803">
        <v>1.0402059730532501E-2</v>
      </c>
      <c r="M803">
        <v>0.54026661518022001</v>
      </c>
      <c r="N803">
        <v>4.1847960874111996</v>
      </c>
      <c r="O803">
        <v>29.586273887169401</v>
      </c>
      <c r="P803">
        <v>4.4981706122742704</v>
      </c>
      <c r="Q803">
        <v>1.4008097299639199</v>
      </c>
      <c r="R803">
        <v>8.1543636229712995</v>
      </c>
      <c r="S803">
        <v>115.001953818571</v>
      </c>
      <c r="T803">
        <v>0</v>
      </c>
      <c r="U803">
        <v>0</v>
      </c>
      <c r="V803">
        <v>3.77188206718768</v>
      </c>
      <c r="W803">
        <v>70.602470893698793</v>
      </c>
    </row>
    <row r="804" spans="1:23" x14ac:dyDescent="0.3">
      <c r="A804" t="s">
        <v>281</v>
      </c>
      <c r="B804" t="s">
        <v>49</v>
      </c>
      <c r="C804" t="s">
        <v>280</v>
      </c>
      <c r="D804" t="s">
        <v>253</v>
      </c>
      <c r="E804" t="s">
        <v>60</v>
      </c>
      <c r="F804">
        <v>5.7356870585372404</v>
      </c>
      <c r="G804">
        <v>5.5837542926702302</v>
      </c>
      <c r="H804">
        <v>0.27241579868632898</v>
      </c>
      <c r="I804">
        <v>0.10783884613990199</v>
      </c>
      <c r="J804">
        <v>0.29833992219212802</v>
      </c>
      <c r="K804">
        <v>26.350073336843799</v>
      </c>
      <c r="L804">
        <v>1.14188569364157E-2</v>
      </c>
      <c r="M804">
        <v>0.62378989778819705</v>
      </c>
      <c r="N804">
        <v>4.7579641712335201</v>
      </c>
      <c r="O804">
        <v>33.812592353269999</v>
      </c>
      <c r="P804">
        <v>4.7906419037988597</v>
      </c>
      <c r="Q804">
        <v>1.49338371038009</v>
      </c>
      <c r="R804">
        <v>8.6827981036437194</v>
      </c>
      <c r="S804">
        <v>115.001953818571</v>
      </c>
      <c r="T804">
        <v>0</v>
      </c>
      <c r="U804">
        <v>0</v>
      </c>
      <c r="V804">
        <v>4.1355001524651298</v>
      </c>
      <c r="W804">
        <v>77.234294384889594</v>
      </c>
    </row>
    <row r="805" spans="1:23" x14ac:dyDescent="0.3">
      <c r="A805" t="s">
        <v>281</v>
      </c>
      <c r="B805" t="s">
        <v>49</v>
      </c>
      <c r="C805" t="s">
        <v>280</v>
      </c>
      <c r="D805" t="s">
        <v>253</v>
      </c>
      <c r="E805" t="s">
        <v>61</v>
      </c>
      <c r="F805">
        <v>5.8719582154943604</v>
      </c>
      <c r="G805">
        <v>5.7190242690385498</v>
      </c>
      <c r="H805">
        <v>0.281443751952132</v>
      </c>
      <c r="I805">
        <v>0.109902526440822</v>
      </c>
      <c r="J805">
        <v>0.31456511180074698</v>
      </c>
      <c r="K805">
        <v>26.6917170009438</v>
      </c>
      <c r="L805">
        <v>1.1792569998786299E-2</v>
      </c>
      <c r="M805">
        <v>0.66073707744754395</v>
      </c>
      <c r="N805">
        <v>4.9823984197631299</v>
      </c>
      <c r="O805">
        <v>35.525906549081597</v>
      </c>
      <c r="P805">
        <v>4.8227822440165102</v>
      </c>
      <c r="Q805">
        <v>1.50451136868115</v>
      </c>
      <c r="R805">
        <v>8.7397422764396797</v>
      </c>
      <c r="S805">
        <v>115.001953818571</v>
      </c>
      <c r="T805">
        <v>0</v>
      </c>
      <c r="U805">
        <v>0</v>
      </c>
      <c r="V805">
        <v>4.2730727976445602</v>
      </c>
      <c r="W805">
        <v>79.120704672207296</v>
      </c>
    </row>
    <row r="806" spans="1:23" x14ac:dyDescent="0.3">
      <c r="A806" t="s">
        <v>281</v>
      </c>
      <c r="B806" t="s">
        <v>49</v>
      </c>
      <c r="C806" t="s">
        <v>280</v>
      </c>
      <c r="D806" t="s">
        <v>253</v>
      </c>
      <c r="E806" t="s">
        <v>62</v>
      </c>
      <c r="F806">
        <v>5.8248688170836704</v>
      </c>
      <c r="G806">
        <v>5.6725479352220498</v>
      </c>
      <c r="H806">
        <v>0.31378967971574701</v>
      </c>
      <c r="I806">
        <v>0.110984042912745</v>
      </c>
      <c r="J806">
        <v>0.282434166827707</v>
      </c>
      <c r="K806">
        <v>27.617627183644299</v>
      </c>
      <c r="L806">
        <v>1.1645627674664E-2</v>
      </c>
      <c r="M806">
        <v>0.57479661933774395</v>
      </c>
      <c r="N806">
        <v>4.4932285542603498</v>
      </c>
      <c r="O806">
        <v>31.6398327778268</v>
      </c>
      <c r="P806">
        <v>5.10771104688944</v>
      </c>
      <c r="Q806">
        <v>1.5895934356871699</v>
      </c>
      <c r="R806">
        <v>9.2605745683313607</v>
      </c>
      <c r="S806">
        <v>115.001953818571</v>
      </c>
      <c r="T806">
        <v>0</v>
      </c>
      <c r="U806">
        <v>0</v>
      </c>
      <c r="V806">
        <v>4.7986008758947802</v>
      </c>
      <c r="W806">
        <v>78.514494093723698</v>
      </c>
    </row>
    <row r="807" spans="1:23" x14ac:dyDescent="0.3">
      <c r="A807" t="s">
        <v>281</v>
      </c>
      <c r="B807" t="s">
        <v>49</v>
      </c>
      <c r="C807" t="s">
        <v>280</v>
      </c>
      <c r="D807" t="s">
        <v>254</v>
      </c>
      <c r="E807" t="s">
        <v>63</v>
      </c>
      <c r="F807">
        <v>5.1330469970433699</v>
      </c>
      <c r="G807">
        <v>4.9926740310993898</v>
      </c>
      <c r="H807">
        <v>0.27677333038602098</v>
      </c>
      <c r="I807">
        <v>0.106087154428246</v>
      </c>
      <c r="J807">
        <v>0.233300598774034</v>
      </c>
      <c r="K807">
        <v>24.0551386173608</v>
      </c>
      <c r="L807">
        <v>1.05480746418777E-2</v>
      </c>
      <c r="M807">
        <v>0.44637657216492699</v>
      </c>
      <c r="N807">
        <v>3.60310143331247</v>
      </c>
      <c r="O807">
        <v>26.545069572551299</v>
      </c>
      <c r="P807">
        <v>5.0130635531050096</v>
      </c>
      <c r="Q807">
        <v>1.4554810865024601</v>
      </c>
      <c r="R807">
        <v>9.2431424463723495</v>
      </c>
      <c r="S807">
        <v>105.727453254823</v>
      </c>
      <c r="T807">
        <v>0</v>
      </c>
      <c r="U807">
        <v>0</v>
      </c>
      <c r="V807">
        <v>4.1057403276643401</v>
      </c>
      <c r="W807">
        <v>68.996021793755503</v>
      </c>
    </row>
    <row r="808" spans="1:23" x14ac:dyDescent="0.3">
      <c r="A808" t="s">
        <v>281</v>
      </c>
      <c r="B808" t="s">
        <v>49</v>
      </c>
      <c r="C808" t="s">
        <v>280</v>
      </c>
      <c r="D808" t="s">
        <v>254</v>
      </c>
      <c r="E808" t="s">
        <v>64</v>
      </c>
      <c r="F808">
        <v>5.6411730408107799</v>
      </c>
      <c r="G808">
        <v>5.49733949387526</v>
      </c>
      <c r="H808">
        <v>0.304999465870469</v>
      </c>
      <c r="I808">
        <v>0.11545354648289501</v>
      </c>
      <c r="J808">
        <v>0.26824656652615497</v>
      </c>
      <c r="K808">
        <v>26.035029801539299</v>
      </c>
      <c r="L808">
        <v>1.1612533769126999E-2</v>
      </c>
      <c r="M808">
        <v>0.52074284366046497</v>
      </c>
      <c r="N808">
        <v>4.1384813081621203</v>
      </c>
      <c r="O808">
        <v>30.5534508841879</v>
      </c>
      <c r="P808">
        <v>5.3816957765410498</v>
      </c>
      <c r="Q808">
        <v>1.5639605527971401</v>
      </c>
      <c r="R808">
        <v>9.9211045862165008</v>
      </c>
      <c r="S808">
        <v>105.727453254823</v>
      </c>
      <c r="T808">
        <v>0</v>
      </c>
      <c r="U808">
        <v>0</v>
      </c>
      <c r="V808">
        <v>4.5023791996165299</v>
      </c>
      <c r="W808">
        <v>76.001187194382396</v>
      </c>
    </row>
    <row r="809" spans="1:23" x14ac:dyDescent="0.3">
      <c r="A809" t="s">
        <v>281</v>
      </c>
      <c r="B809" t="s">
        <v>49</v>
      </c>
      <c r="C809" t="s">
        <v>280</v>
      </c>
      <c r="D809" t="s">
        <v>254</v>
      </c>
      <c r="E809" t="s">
        <v>65</v>
      </c>
      <c r="F809">
        <v>5.6736004549593</v>
      </c>
      <c r="G809">
        <v>5.5295445171048998</v>
      </c>
      <c r="H809">
        <v>0.32038891628164001</v>
      </c>
      <c r="I809">
        <v>0.11572977919326501</v>
      </c>
      <c r="J809">
        <v>0.273574754048652</v>
      </c>
      <c r="K809">
        <v>26.064462330197699</v>
      </c>
      <c r="L809">
        <v>1.1736663858065601E-2</v>
      </c>
      <c r="M809">
        <v>0.53165385757958505</v>
      </c>
      <c r="N809">
        <v>4.2004359581310098</v>
      </c>
      <c r="O809">
        <v>31.036740656185401</v>
      </c>
      <c r="P809">
        <v>5.3764519733829497</v>
      </c>
      <c r="Q809">
        <v>1.56291580574813</v>
      </c>
      <c r="R809">
        <v>9.9108679715675692</v>
      </c>
      <c r="S809">
        <v>105.727453254823</v>
      </c>
      <c r="T809">
        <v>0</v>
      </c>
      <c r="U809">
        <v>0</v>
      </c>
      <c r="V809">
        <v>4.7102204125885399</v>
      </c>
      <c r="W809">
        <v>76.4589843878761</v>
      </c>
    </row>
    <row r="810" spans="1:23" x14ac:dyDescent="0.3">
      <c r="A810" t="s">
        <v>281</v>
      </c>
      <c r="B810" t="s">
        <v>49</v>
      </c>
      <c r="C810" t="s">
        <v>280</v>
      </c>
      <c r="D810" t="s">
        <v>254</v>
      </c>
      <c r="E810" t="s">
        <v>66</v>
      </c>
      <c r="F810">
        <v>5.4428295819302202</v>
      </c>
      <c r="G810">
        <v>5.3002340689051204</v>
      </c>
      <c r="H810">
        <v>0.32928933132759702</v>
      </c>
      <c r="I810">
        <v>0.113130534417063</v>
      </c>
      <c r="J810">
        <v>0.246016719634221</v>
      </c>
      <c r="K810">
        <v>25.728471725718499</v>
      </c>
      <c r="L810">
        <v>1.1406803189488401E-2</v>
      </c>
      <c r="M810">
        <v>0.46335452225919699</v>
      </c>
      <c r="N810">
        <v>3.7358113968217501</v>
      </c>
      <c r="O810">
        <v>27.5307429982218</v>
      </c>
      <c r="P810">
        <v>5.3807867113452197</v>
      </c>
      <c r="Q810">
        <v>1.56197223582046</v>
      </c>
      <c r="R810">
        <v>9.9214787857718196</v>
      </c>
      <c r="S810">
        <v>105.727453254823</v>
      </c>
      <c r="T810">
        <v>0</v>
      </c>
      <c r="U810">
        <v>0</v>
      </c>
      <c r="V810">
        <v>4.8699707443724796</v>
      </c>
      <c r="W810">
        <v>73.326081401912802</v>
      </c>
    </row>
    <row r="811" spans="1:23" x14ac:dyDescent="0.3">
      <c r="A811" t="s">
        <v>281</v>
      </c>
      <c r="B811" t="s">
        <v>49</v>
      </c>
      <c r="C811" t="s">
        <v>280</v>
      </c>
      <c r="D811" t="s">
        <v>255</v>
      </c>
      <c r="E811" t="s">
        <v>67</v>
      </c>
      <c r="F811">
        <v>5.2515630557748496</v>
      </c>
      <c r="G811">
        <v>5.1081020610483101</v>
      </c>
      <c r="H811">
        <v>0.28309744485175098</v>
      </c>
      <c r="I811">
        <v>0.12475385323716399</v>
      </c>
      <c r="J811">
        <v>0.19144604255377801</v>
      </c>
      <c r="K811">
        <v>24.472961225690501</v>
      </c>
      <c r="L811">
        <v>1.07035845366973E-2</v>
      </c>
      <c r="M811">
        <v>0.41345961787729502</v>
      </c>
      <c r="N811">
        <v>2.5943908437249998</v>
      </c>
      <c r="O811">
        <v>22.187209136815</v>
      </c>
      <c r="P811">
        <v>4.6846149299202304</v>
      </c>
      <c r="Q811">
        <v>1.3378028498444701</v>
      </c>
      <c r="R811">
        <v>8.6391305564092296</v>
      </c>
      <c r="S811">
        <v>105.04073442717799</v>
      </c>
      <c r="T811">
        <v>0</v>
      </c>
      <c r="U811">
        <v>0</v>
      </c>
      <c r="V811">
        <v>4.1791754867742998</v>
      </c>
      <c r="W811">
        <v>70.656542898870995</v>
      </c>
    </row>
    <row r="812" spans="1:23" x14ac:dyDescent="0.3">
      <c r="A812" t="s">
        <v>281</v>
      </c>
      <c r="B812" t="s">
        <v>49</v>
      </c>
      <c r="C812" t="s">
        <v>280</v>
      </c>
      <c r="D812" t="s">
        <v>255</v>
      </c>
      <c r="E812" t="s">
        <v>68</v>
      </c>
      <c r="F812">
        <v>5.5109311660502502</v>
      </c>
      <c r="G812">
        <v>5.36572728846369</v>
      </c>
      <c r="H812">
        <v>0.38530756412779799</v>
      </c>
      <c r="I812">
        <v>0.129639566796724</v>
      </c>
      <c r="J812">
        <v>0.20745206993743601</v>
      </c>
      <c r="K812">
        <v>25.328692302406299</v>
      </c>
      <c r="L812">
        <v>1.1136658986997399E-2</v>
      </c>
      <c r="M812">
        <v>0.46138501317617903</v>
      </c>
      <c r="N812">
        <v>2.8451404745526201</v>
      </c>
      <c r="O812">
        <v>24.355716844306301</v>
      </c>
      <c r="P812">
        <v>4.8149060220484197</v>
      </c>
      <c r="Q812">
        <v>1.3762234458834299</v>
      </c>
      <c r="R812">
        <v>8.8779736985796092</v>
      </c>
      <c r="S812">
        <v>105.04073442717799</v>
      </c>
      <c r="T812">
        <v>0</v>
      </c>
      <c r="U812">
        <v>0</v>
      </c>
      <c r="V812">
        <v>5.5610475106272697</v>
      </c>
      <c r="W812">
        <v>74.203741254732606</v>
      </c>
    </row>
    <row r="813" spans="1:23" x14ac:dyDescent="0.3">
      <c r="A813" t="s">
        <v>281</v>
      </c>
      <c r="B813" t="s">
        <v>49</v>
      </c>
      <c r="C813" t="s">
        <v>280</v>
      </c>
      <c r="D813" t="s">
        <v>255</v>
      </c>
      <c r="E813" t="s">
        <v>69</v>
      </c>
      <c r="F813">
        <v>5.5461221284399302</v>
      </c>
      <c r="G813">
        <v>5.4007577952550196</v>
      </c>
      <c r="H813">
        <v>0.43703224163880899</v>
      </c>
      <c r="I813">
        <v>0.12984338160289699</v>
      </c>
      <c r="J813">
        <v>0.211253665462832</v>
      </c>
      <c r="K813">
        <v>25.317110867611198</v>
      </c>
      <c r="L813">
        <v>1.11237658322832E-2</v>
      </c>
      <c r="M813">
        <v>0.47708402406210598</v>
      </c>
      <c r="N813">
        <v>2.9228641375023598</v>
      </c>
      <c r="O813">
        <v>25.025883465148201</v>
      </c>
      <c r="P813">
        <v>4.7964888149834604</v>
      </c>
      <c r="Q813">
        <v>1.37148973626332</v>
      </c>
      <c r="R813">
        <v>8.8433883879055806</v>
      </c>
      <c r="S813">
        <v>105.04073442717799</v>
      </c>
      <c r="T813">
        <v>0</v>
      </c>
      <c r="U813">
        <v>0</v>
      </c>
      <c r="V813">
        <v>6.2645150282193098</v>
      </c>
      <c r="W813">
        <v>74.663661200984706</v>
      </c>
    </row>
    <row r="814" spans="1:23" x14ac:dyDescent="0.3">
      <c r="A814" t="s">
        <v>281</v>
      </c>
      <c r="B814" t="s">
        <v>49</v>
      </c>
      <c r="C814" t="s">
        <v>280</v>
      </c>
      <c r="D814" t="s">
        <v>255</v>
      </c>
      <c r="E814" t="s">
        <v>70</v>
      </c>
      <c r="F814">
        <v>5.4382655871076704</v>
      </c>
      <c r="G814">
        <v>5.2933474669437901</v>
      </c>
      <c r="H814">
        <v>0.45252855636533201</v>
      </c>
      <c r="I814">
        <v>0.130005965371147</v>
      </c>
      <c r="J814">
        <v>0.193778746905298</v>
      </c>
      <c r="K814">
        <v>25.533199475402601</v>
      </c>
      <c r="L814">
        <v>1.0996675429097E-2</v>
      </c>
      <c r="M814">
        <v>0.41788810241340502</v>
      </c>
      <c r="N814">
        <v>2.65442876488025</v>
      </c>
      <c r="O814">
        <v>22.666411084358099</v>
      </c>
      <c r="P814">
        <v>4.8998991636067899</v>
      </c>
      <c r="Q814">
        <v>1.3985871915391399</v>
      </c>
      <c r="R814">
        <v>9.0369682835560496</v>
      </c>
      <c r="S814">
        <v>105.04073442717799</v>
      </c>
      <c r="T814">
        <v>0</v>
      </c>
      <c r="U814">
        <v>0</v>
      </c>
      <c r="V814">
        <v>6.50566985848738</v>
      </c>
      <c r="W814">
        <v>73.209635247541797</v>
      </c>
    </row>
    <row r="815" spans="1:23" x14ac:dyDescent="0.3">
      <c r="A815" t="s">
        <v>281</v>
      </c>
      <c r="B815" t="s">
        <v>49</v>
      </c>
      <c r="C815" t="s">
        <v>280</v>
      </c>
      <c r="D815" t="s">
        <v>256</v>
      </c>
      <c r="E815" t="s">
        <v>71</v>
      </c>
      <c r="F815">
        <v>4.9376031362435402</v>
      </c>
      <c r="G815">
        <v>4.7959430108980303</v>
      </c>
      <c r="H815">
        <v>0.40231416158181599</v>
      </c>
      <c r="I815">
        <v>0.13329393310847501</v>
      </c>
      <c r="J815">
        <v>0.17661184015489301</v>
      </c>
      <c r="K815">
        <v>23.692170941188198</v>
      </c>
      <c r="L815">
        <v>9.3723913783968892E-3</v>
      </c>
      <c r="M815">
        <v>0.351623047148729</v>
      </c>
      <c r="N815">
        <v>2.2469517688451801</v>
      </c>
      <c r="O815">
        <v>20.693815778918999</v>
      </c>
      <c r="P815">
        <v>5.2641725958594199</v>
      </c>
      <c r="Q815">
        <v>1.4049363259346901</v>
      </c>
      <c r="R815">
        <v>9.8598791976511198</v>
      </c>
      <c r="S815">
        <v>101.392101547423</v>
      </c>
      <c r="T815">
        <v>0</v>
      </c>
      <c r="U815">
        <v>0</v>
      </c>
      <c r="V815">
        <v>5.7210623794706796</v>
      </c>
      <c r="W815">
        <v>66.219900201717394</v>
      </c>
    </row>
    <row r="816" spans="1:23" x14ac:dyDescent="0.3">
      <c r="A816" t="s">
        <v>281</v>
      </c>
      <c r="B816" t="s">
        <v>49</v>
      </c>
      <c r="C816" t="s">
        <v>280</v>
      </c>
      <c r="D816" t="s">
        <v>256</v>
      </c>
      <c r="E816" t="s">
        <v>72</v>
      </c>
      <c r="F816">
        <v>5.4108862681136802</v>
      </c>
      <c r="G816">
        <v>5.2655810216706902</v>
      </c>
      <c r="H816">
        <v>0.47494584126094702</v>
      </c>
      <c r="I816">
        <v>0.14476205017259999</v>
      </c>
      <c r="J816">
        <v>0.19825719999407199</v>
      </c>
      <c r="K816">
        <v>25.689983470797198</v>
      </c>
      <c r="L816">
        <v>1.02442347990007E-2</v>
      </c>
      <c r="M816">
        <v>0.40712392436990302</v>
      </c>
      <c r="N816">
        <v>2.5634283836551401</v>
      </c>
      <c r="O816">
        <v>23.5675262117167</v>
      </c>
      <c r="P816">
        <v>5.6791105404575504</v>
      </c>
      <c r="Q816">
        <v>1.5166633987833</v>
      </c>
      <c r="R816">
        <v>10.6358907090308</v>
      </c>
      <c r="S816">
        <v>101.392101547423</v>
      </c>
      <c r="T816">
        <v>0</v>
      </c>
      <c r="U816">
        <v>0</v>
      </c>
      <c r="V816">
        <v>6.7199257574953899</v>
      </c>
      <c r="W816">
        <v>72.721683014585494</v>
      </c>
    </row>
    <row r="817" spans="1:23" x14ac:dyDescent="0.3">
      <c r="A817" t="s">
        <v>281</v>
      </c>
      <c r="B817" t="s">
        <v>49</v>
      </c>
      <c r="C817" t="s">
        <v>280</v>
      </c>
      <c r="D817" t="s">
        <v>256</v>
      </c>
      <c r="E817" t="s">
        <v>73</v>
      </c>
      <c r="F817">
        <v>5.4608848261801697</v>
      </c>
      <c r="G817">
        <v>5.3153678424140702</v>
      </c>
      <c r="H817">
        <v>0.51050036261537102</v>
      </c>
      <c r="I817">
        <v>0.14509428343851899</v>
      </c>
      <c r="J817">
        <v>0.202674896695449</v>
      </c>
      <c r="K817">
        <v>25.7252194486083</v>
      </c>
      <c r="L817">
        <v>1.03055864431538E-2</v>
      </c>
      <c r="M817">
        <v>0.42384683977265197</v>
      </c>
      <c r="N817">
        <v>2.6467172513722002</v>
      </c>
      <c r="O817">
        <v>24.307945344870799</v>
      </c>
      <c r="P817">
        <v>5.6687802225697297</v>
      </c>
      <c r="Q817">
        <v>1.51451703195627</v>
      </c>
      <c r="R817">
        <v>10.615814670671799</v>
      </c>
      <c r="S817">
        <v>101.392101547423</v>
      </c>
      <c r="T817">
        <v>0</v>
      </c>
      <c r="U817">
        <v>0</v>
      </c>
      <c r="V817">
        <v>7.1928299202738897</v>
      </c>
      <c r="W817">
        <v>73.3941266270798</v>
      </c>
    </row>
    <row r="818" spans="1:23" x14ac:dyDescent="0.3">
      <c r="A818" t="s">
        <v>281</v>
      </c>
      <c r="B818" t="s">
        <v>49</v>
      </c>
      <c r="C818" t="s">
        <v>280</v>
      </c>
      <c r="D818" t="s">
        <v>256</v>
      </c>
      <c r="E818" t="s">
        <v>74</v>
      </c>
      <c r="F818">
        <v>5.1948219482477596</v>
      </c>
      <c r="G818">
        <v>5.0509587009011803</v>
      </c>
      <c r="H818">
        <v>0.52258876138209098</v>
      </c>
      <c r="I818">
        <v>0.140877285767572</v>
      </c>
      <c r="J818">
        <v>0.18352375252707101</v>
      </c>
      <c r="K818">
        <v>25.048137311129501</v>
      </c>
      <c r="L818">
        <v>9.8222817925894493E-3</v>
      </c>
      <c r="M818">
        <v>0.365261676978136</v>
      </c>
      <c r="N818">
        <v>2.3500828624843599</v>
      </c>
      <c r="O818">
        <v>21.636224212424199</v>
      </c>
      <c r="P818">
        <v>5.57248786542654</v>
      </c>
      <c r="Q818">
        <v>1.48684678673186</v>
      </c>
      <c r="R818">
        <v>10.437804825736601</v>
      </c>
      <c r="S818">
        <v>101.392101547423</v>
      </c>
      <c r="T818">
        <v>0</v>
      </c>
      <c r="U818">
        <v>0</v>
      </c>
      <c r="V818">
        <v>7.3838490170307001</v>
      </c>
      <c r="W818">
        <v>69.755146401645703</v>
      </c>
    </row>
    <row r="819" spans="1:23" x14ac:dyDescent="0.3">
      <c r="A819" t="s">
        <v>281</v>
      </c>
      <c r="B819" t="s">
        <v>49</v>
      </c>
      <c r="C819" t="s">
        <v>280</v>
      </c>
      <c r="D819" t="s">
        <v>257</v>
      </c>
      <c r="E819" t="s">
        <v>75</v>
      </c>
      <c r="F819">
        <v>4.82500927199193</v>
      </c>
      <c r="G819">
        <v>4.6878565709091697</v>
      </c>
      <c r="H819">
        <v>0.59026944915408397</v>
      </c>
      <c r="I819">
        <v>0.14386614517037399</v>
      </c>
      <c r="J819">
        <v>0.16215787571673701</v>
      </c>
      <c r="K819">
        <v>23.7728140323213</v>
      </c>
      <c r="L819">
        <v>9.4945423967679101E-3</v>
      </c>
      <c r="M819">
        <v>0.30658708289331199</v>
      </c>
      <c r="N819">
        <v>2.0095622479222399</v>
      </c>
      <c r="O819">
        <v>19.661103527979499</v>
      </c>
      <c r="P819">
        <v>4.7719448379922298</v>
      </c>
      <c r="Q819">
        <v>1.2824701463255299</v>
      </c>
      <c r="R819">
        <v>8.9053825452513902</v>
      </c>
      <c r="S819">
        <v>94.487752092537903</v>
      </c>
      <c r="T819">
        <v>0</v>
      </c>
      <c r="U819">
        <v>0</v>
      </c>
      <c r="V819">
        <v>8.2126974851875492</v>
      </c>
      <c r="W819">
        <v>64.593085054051301</v>
      </c>
    </row>
    <row r="820" spans="1:23" x14ac:dyDescent="0.3">
      <c r="A820" t="s">
        <v>281</v>
      </c>
      <c r="B820" t="s">
        <v>49</v>
      </c>
      <c r="C820" t="s">
        <v>280</v>
      </c>
      <c r="D820" t="s">
        <v>257</v>
      </c>
      <c r="E820" t="s">
        <v>76</v>
      </c>
      <c r="F820">
        <v>5.3394955909803903</v>
      </c>
      <c r="G820">
        <v>5.1981262145363001</v>
      </c>
      <c r="H820">
        <v>0.70077694454203598</v>
      </c>
      <c r="I820">
        <v>0.157457431458839</v>
      </c>
      <c r="J820">
        <v>0.18412160767709701</v>
      </c>
      <c r="K820">
        <v>25.997709135534201</v>
      </c>
      <c r="L820">
        <v>1.04894123705541E-2</v>
      </c>
      <c r="M820">
        <v>0.36102727631349002</v>
      </c>
      <c r="N820">
        <v>2.3270938587630199</v>
      </c>
      <c r="O820">
        <v>22.660058243243199</v>
      </c>
      <c r="P820">
        <v>5.1926099287156502</v>
      </c>
      <c r="Q820">
        <v>1.39650635969029</v>
      </c>
      <c r="R820">
        <v>9.68926315573073</v>
      </c>
      <c r="S820">
        <v>94.487752092537903</v>
      </c>
      <c r="T820">
        <v>0</v>
      </c>
      <c r="U820">
        <v>0</v>
      </c>
      <c r="V820">
        <v>9.7209724119989094</v>
      </c>
      <c r="W820">
        <v>71.654298466539501</v>
      </c>
    </row>
    <row r="821" spans="1:23" x14ac:dyDescent="0.3">
      <c r="A821" t="s">
        <v>281</v>
      </c>
      <c r="B821" t="s">
        <v>49</v>
      </c>
      <c r="C821" t="s">
        <v>280</v>
      </c>
      <c r="D821" t="s">
        <v>257</v>
      </c>
      <c r="E821" t="s">
        <v>77</v>
      </c>
      <c r="F821">
        <v>5.3730780255111403</v>
      </c>
      <c r="G821">
        <v>5.2315917614943901</v>
      </c>
      <c r="H821">
        <v>0.72388631208466403</v>
      </c>
      <c r="I821">
        <v>0.15739925966545301</v>
      </c>
      <c r="J821">
        <v>0.188846718316836</v>
      </c>
      <c r="K821">
        <v>25.977758533290199</v>
      </c>
      <c r="L821">
        <v>1.0589180122862999E-2</v>
      </c>
      <c r="M821">
        <v>0.37362654418175401</v>
      </c>
      <c r="N821">
        <v>2.3840850690937301</v>
      </c>
      <c r="O821">
        <v>23.184522379172599</v>
      </c>
      <c r="P821">
        <v>5.1759593673595701</v>
      </c>
      <c r="Q821">
        <v>1.3926497839618199</v>
      </c>
      <c r="R821">
        <v>9.6574575503373108</v>
      </c>
      <c r="S821">
        <v>94.487752092537903</v>
      </c>
      <c r="T821">
        <v>0</v>
      </c>
      <c r="U821">
        <v>0</v>
      </c>
      <c r="V821">
        <v>10.0285623235663</v>
      </c>
      <c r="W821">
        <v>72.122591903484704</v>
      </c>
    </row>
    <row r="822" spans="1:23" x14ac:dyDescent="0.3">
      <c r="A822" t="s">
        <v>281</v>
      </c>
      <c r="B822" t="s">
        <v>49</v>
      </c>
      <c r="C822" t="s">
        <v>280</v>
      </c>
      <c r="D822" t="s">
        <v>257</v>
      </c>
      <c r="E822" t="s">
        <v>78</v>
      </c>
      <c r="F822">
        <v>5.2471073942516204</v>
      </c>
      <c r="G822">
        <v>5.1059964953953703</v>
      </c>
      <c r="H822">
        <v>0.69148330178283501</v>
      </c>
      <c r="I822">
        <v>0.15768523921914801</v>
      </c>
      <c r="J822">
        <v>0.17273422752263501</v>
      </c>
      <c r="K822">
        <v>26.067639996903601</v>
      </c>
      <c r="L822">
        <v>1.0283002922885601E-2</v>
      </c>
      <c r="M822">
        <v>0.325575447522573</v>
      </c>
      <c r="N822">
        <v>2.1594137496938601</v>
      </c>
      <c r="O822">
        <v>21.139742174458799</v>
      </c>
      <c r="P822">
        <v>5.2428006375342999</v>
      </c>
      <c r="Q822">
        <v>1.4084116817635299</v>
      </c>
      <c r="R822">
        <v>9.7848046050457693</v>
      </c>
      <c r="S822">
        <v>94.487752092537903</v>
      </c>
      <c r="T822">
        <v>0</v>
      </c>
      <c r="U822">
        <v>0</v>
      </c>
      <c r="V822">
        <v>9.6028492605695206</v>
      </c>
      <c r="W822">
        <v>70.386208445174702</v>
      </c>
    </row>
    <row r="823" spans="1:23" x14ac:dyDescent="0.3">
      <c r="A823" t="s">
        <v>281</v>
      </c>
      <c r="B823" t="s">
        <v>49</v>
      </c>
      <c r="C823" t="s">
        <v>280</v>
      </c>
      <c r="D823" t="s">
        <v>258</v>
      </c>
      <c r="E823" t="s">
        <v>79</v>
      </c>
      <c r="F823">
        <v>4.9322066062634597</v>
      </c>
      <c r="G823">
        <v>4.7976781908631203</v>
      </c>
      <c r="H823">
        <v>0.69480447906691001</v>
      </c>
      <c r="I823">
        <v>0.166663389108996</v>
      </c>
      <c r="J823">
        <v>0.160483853143111</v>
      </c>
      <c r="K823">
        <v>23.570522866729601</v>
      </c>
      <c r="L823">
        <v>8.9107667779770201E-3</v>
      </c>
      <c r="M823">
        <v>0.26991919630566602</v>
      </c>
      <c r="N823">
        <v>1.76773239208316</v>
      </c>
      <c r="O823">
        <v>18.147384357915001</v>
      </c>
      <c r="P823">
        <v>4.9618524212818098</v>
      </c>
      <c r="Q823">
        <v>1.28634551656355</v>
      </c>
      <c r="R823">
        <v>9.3163116776241903</v>
      </c>
      <c r="S823">
        <v>85.869069398448602</v>
      </c>
      <c r="T823">
        <v>0</v>
      </c>
      <c r="U823">
        <v>0</v>
      </c>
      <c r="V823">
        <v>9.7162548748931599</v>
      </c>
      <c r="W823">
        <v>66.061795548377702</v>
      </c>
    </row>
    <row r="824" spans="1:23" x14ac:dyDescent="0.3">
      <c r="A824" t="s">
        <v>281</v>
      </c>
      <c r="B824" t="s">
        <v>49</v>
      </c>
      <c r="C824" t="s">
        <v>280</v>
      </c>
      <c r="D824" t="s">
        <v>258</v>
      </c>
      <c r="E824" t="s">
        <v>80</v>
      </c>
      <c r="F824">
        <v>5.3242141392739102</v>
      </c>
      <c r="G824">
        <v>5.1863823986936497</v>
      </c>
      <c r="H824">
        <v>0.88153412849868895</v>
      </c>
      <c r="I824">
        <v>0.17710750300304701</v>
      </c>
      <c r="J824">
        <v>0.17961367449999599</v>
      </c>
      <c r="K824">
        <v>25.054679708294799</v>
      </c>
      <c r="L824">
        <v>9.6324233863364396E-3</v>
      </c>
      <c r="M824">
        <v>0.31385340813575402</v>
      </c>
      <c r="N824">
        <v>2.0107041057070001</v>
      </c>
      <c r="O824">
        <v>20.484053878743001</v>
      </c>
      <c r="P824">
        <v>5.2470911179257902</v>
      </c>
      <c r="Q824">
        <v>1.36153605229224</v>
      </c>
      <c r="R824">
        <v>9.8503993581732701</v>
      </c>
      <c r="S824">
        <v>85.869069398448602</v>
      </c>
      <c r="T824">
        <v>0</v>
      </c>
      <c r="U824">
        <v>0</v>
      </c>
      <c r="V824">
        <v>12.2755851622465</v>
      </c>
      <c r="W824">
        <v>71.450269545693601</v>
      </c>
    </row>
    <row r="825" spans="1:23" x14ac:dyDescent="0.3">
      <c r="A825" t="s">
        <v>281</v>
      </c>
      <c r="B825" t="s">
        <v>49</v>
      </c>
      <c r="C825" t="s">
        <v>280</v>
      </c>
      <c r="D825" t="s">
        <v>258</v>
      </c>
      <c r="E825" t="s">
        <v>140</v>
      </c>
      <c r="F825">
        <v>5.3301190960521598</v>
      </c>
      <c r="G825">
        <v>5.1927149410373596</v>
      </c>
      <c r="H825">
        <v>1.03261114289534</v>
      </c>
      <c r="I825">
        <v>0.175073659924391</v>
      </c>
      <c r="J825">
        <v>0.183591633442167</v>
      </c>
      <c r="K825">
        <v>24.769448004172499</v>
      </c>
      <c r="L825">
        <v>9.6239930936432294E-3</v>
      </c>
      <c r="M825">
        <v>0.32971676044034498</v>
      </c>
      <c r="N825">
        <v>2.0848606623219501</v>
      </c>
      <c r="O825">
        <v>21.124771932912498</v>
      </c>
      <c r="P825">
        <v>5.1676340148856399</v>
      </c>
      <c r="Q825">
        <v>1.3417738404430399</v>
      </c>
      <c r="R825">
        <v>9.7002203171144092</v>
      </c>
      <c r="S825">
        <v>85.869069398448602</v>
      </c>
      <c r="T825">
        <v>0</v>
      </c>
      <c r="U825">
        <v>0</v>
      </c>
      <c r="V825">
        <v>14.3461241097535</v>
      </c>
      <c r="W825">
        <v>71.532683821651105</v>
      </c>
    </row>
    <row r="826" spans="1:23" x14ac:dyDescent="0.3">
      <c r="A826" t="s">
        <v>281</v>
      </c>
      <c r="B826" t="s">
        <v>49</v>
      </c>
      <c r="C826" t="s">
        <v>280</v>
      </c>
      <c r="D826" t="s">
        <v>258</v>
      </c>
      <c r="E826" t="s">
        <v>141</v>
      </c>
      <c r="F826">
        <v>5.25695283990148</v>
      </c>
      <c r="G826">
        <v>5.1192616714547601</v>
      </c>
      <c r="H826">
        <v>0.93189953832655203</v>
      </c>
      <c r="I826">
        <v>0.177267688526626</v>
      </c>
      <c r="J826">
        <v>0.17307719959683801</v>
      </c>
      <c r="K826">
        <v>25.0753656284977</v>
      </c>
      <c r="L826">
        <v>9.5271520716047799E-3</v>
      </c>
      <c r="M826">
        <v>0.29272783120196699</v>
      </c>
      <c r="N826">
        <v>1.9058478938574701</v>
      </c>
      <c r="O826">
        <v>19.541018511158299</v>
      </c>
      <c r="P826">
        <v>5.2731096052733699</v>
      </c>
      <c r="Q826">
        <v>1.3673402138770701</v>
      </c>
      <c r="R826">
        <v>9.9003662314741696</v>
      </c>
      <c r="S826">
        <v>85.869069398448602</v>
      </c>
      <c r="T826">
        <v>0</v>
      </c>
      <c r="U826">
        <v>0</v>
      </c>
      <c r="V826">
        <v>12.9638968539023</v>
      </c>
      <c r="W826">
        <v>70.524854839824201</v>
      </c>
    </row>
    <row r="827" spans="1:23" x14ac:dyDescent="0.3">
      <c r="A827" t="s">
        <v>281</v>
      </c>
      <c r="B827" t="s">
        <v>49</v>
      </c>
      <c r="C827" t="s">
        <v>280</v>
      </c>
      <c r="D827" t="s">
        <v>259</v>
      </c>
      <c r="E827" t="s">
        <v>154</v>
      </c>
      <c r="F827">
        <v>4.4019839691625604</v>
      </c>
      <c r="G827">
        <v>4.2765838747135696</v>
      </c>
      <c r="H827">
        <v>1.0640050352428301</v>
      </c>
      <c r="I827">
        <v>0.171522647795569</v>
      </c>
      <c r="J827">
        <v>0.16565377196057099</v>
      </c>
      <c r="K827">
        <v>20.938771921005401</v>
      </c>
      <c r="L827">
        <v>1.2180794609393201E-2</v>
      </c>
      <c r="M827">
        <v>0.25039519678581601</v>
      </c>
      <c r="N827">
        <v>1.58156098537731</v>
      </c>
      <c r="O827">
        <v>16.325601051819799</v>
      </c>
      <c r="P827">
        <v>4.7239036077400103</v>
      </c>
      <c r="Q827">
        <v>1.1843110610454901</v>
      </c>
      <c r="R827">
        <v>8.9183635153833194</v>
      </c>
      <c r="S827">
        <v>75.308287168268606</v>
      </c>
      <c r="T827">
        <v>0</v>
      </c>
      <c r="U827">
        <v>0</v>
      </c>
      <c r="V827">
        <v>14.879865395900699</v>
      </c>
      <c r="W827">
        <v>58.869934119928303</v>
      </c>
    </row>
    <row r="828" spans="1:23" x14ac:dyDescent="0.3">
      <c r="A828" t="s">
        <v>281</v>
      </c>
      <c r="B828" t="s">
        <v>49</v>
      </c>
      <c r="C828" t="s">
        <v>280</v>
      </c>
      <c r="D828" t="s">
        <v>259</v>
      </c>
      <c r="E828" t="s">
        <v>156</v>
      </c>
      <c r="F828">
        <v>4.8798404469809098</v>
      </c>
      <c r="G828">
        <v>4.7492930768874499</v>
      </c>
      <c r="H828">
        <v>1.2061153768737101</v>
      </c>
      <c r="I828">
        <v>0.189143273963437</v>
      </c>
      <c r="J828">
        <v>0.18271840445967399</v>
      </c>
      <c r="K828">
        <v>23.101311027378699</v>
      </c>
      <c r="L828">
        <v>1.33832548141187E-2</v>
      </c>
      <c r="M828">
        <v>0.28459680062576898</v>
      </c>
      <c r="N828">
        <v>1.8042551935345801</v>
      </c>
      <c r="O828">
        <v>18.4546446848193</v>
      </c>
      <c r="P828">
        <v>5.2008233483669297</v>
      </c>
      <c r="Q828">
        <v>1.30396365917874</v>
      </c>
      <c r="R828">
        <v>9.8186491337883108</v>
      </c>
      <c r="S828">
        <v>75.308287168268606</v>
      </c>
      <c r="T828">
        <v>0</v>
      </c>
      <c r="U828">
        <v>0</v>
      </c>
      <c r="V828">
        <v>16.8546654339629</v>
      </c>
      <c r="W828">
        <v>65.405400123741401</v>
      </c>
    </row>
    <row r="829" spans="1:23" x14ac:dyDescent="0.3">
      <c r="A829" t="s">
        <v>281</v>
      </c>
      <c r="B829" t="s">
        <v>49</v>
      </c>
      <c r="C829" t="s">
        <v>280</v>
      </c>
      <c r="D829" t="s">
        <v>259</v>
      </c>
      <c r="E829" t="s">
        <v>157</v>
      </c>
      <c r="F829">
        <v>4.99299031405649</v>
      </c>
      <c r="G829">
        <v>4.8613302650763499</v>
      </c>
      <c r="H829">
        <v>1.1774072543224401</v>
      </c>
      <c r="I829">
        <v>0.19327861878385399</v>
      </c>
      <c r="J829">
        <v>0.183318851219852</v>
      </c>
      <c r="K829">
        <v>23.609015484422802</v>
      </c>
      <c r="L829">
        <v>1.35502831726642E-2</v>
      </c>
      <c r="M829">
        <v>0.29145005072321101</v>
      </c>
      <c r="N829">
        <v>1.8660660638108899</v>
      </c>
      <c r="O829">
        <v>18.958201490039901</v>
      </c>
      <c r="P829">
        <v>5.3127313482162499</v>
      </c>
      <c r="Q829">
        <v>1.3316802255156901</v>
      </c>
      <c r="R829">
        <v>10.030324998943</v>
      </c>
      <c r="S829">
        <v>75.308287168268606</v>
      </c>
      <c r="T829">
        <v>0</v>
      </c>
      <c r="U829">
        <v>0</v>
      </c>
      <c r="V829">
        <v>16.4580517494867</v>
      </c>
      <c r="W829">
        <v>66.927224073944402</v>
      </c>
    </row>
    <row r="830" spans="1:23" x14ac:dyDescent="0.3">
      <c r="A830" t="s">
        <v>281</v>
      </c>
      <c r="B830" t="s">
        <v>49</v>
      </c>
      <c r="C830" t="s">
        <v>280</v>
      </c>
      <c r="D830" t="s">
        <v>259</v>
      </c>
      <c r="E830" t="s">
        <v>159</v>
      </c>
      <c r="F830">
        <v>4.8692057987683697</v>
      </c>
      <c r="G830">
        <v>4.7378989126977302</v>
      </c>
      <c r="H830">
        <v>1.28595771715228</v>
      </c>
      <c r="I830">
        <v>0.19338488406408699</v>
      </c>
      <c r="J830">
        <v>0.16970016519231501</v>
      </c>
      <c r="K830">
        <v>23.5824427577029</v>
      </c>
      <c r="L830">
        <v>1.32735751259774E-2</v>
      </c>
      <c r="M830">
        <v>0.25730396695976598</v>
      </c>
      <c r="N830">
        <v>1.6940914215196901</v>
      </c>
      <c r="O830">
        <v>17.4026233605722</v>
      </c>
      <c r="P830">
        <v>5.3448457002410601</v>
      </c>
      <c r="Q830">
        <v>1.3380094377175999</v>
      </c>
      <c r="R830">
        <v>10.0929950530079</v>
      </c>
      <c r="S830">
        <v>75.308287168268606</v>
      </c>
      <c r="T830">
        <v>0</v>
      </c>
      <c r="U830">
        <v>0</v>
      </c>
      <c r="V830">
        <v>17.9763857097429</v>
      </c>
      <c r="W830">
        <v>65.208190641090297</v>
      </c>
    </row>
    <row r="831" spans="1:23" x14ac:dyDescent="0.3">
      <c r="A831" t="s">
        <v>281</v>
      </c>
      <c r="B831" t="s">
        <v>49</v>
      </c>
      <c r="C831" t="s">
        <v>280</v>
      </c>
      <c r="D831" t="s">
        <v>260</v>
      </c>
      <c r="E831" t="s">
        <v>160</v>
      </c>
      <c r="F831">
        <v>4.2778731007575201</v>
      </c>
      <c r="G831">
        <v>4.1613341721550396</v>
      </c>
      <c r="H831">
        <v>1.2120042309325201</v>
      </c>
      <c r="I831">
        <v>0.18590968244641301</v>
      </c>
      <c r="J831">
        <v>0.16663646736242799</v>
      </c>
      <c r="K831">
        <v>19.502209516634899</v>
      </c>
      <c r="L831">
        <v>7.3018823898658904E-3</v>
      </c>
      <c r="M831">
        <v>0.23498718359184301</v>
      </c>
      <c r="N831">
        <v>1.39717839862715</v>
      </c>
      <c r="O831">
        <v>14.803473372453199</v>
      </c>
      <c r="P831">
        <v>4.7977797355892804</v>
      </c>
      <c r="Q831">
        <v>1.1705053524357201</v>
      </c>
      <c r="R831">
        <v>9.0973869686326196</v>
      </c>
      <c r="S831">
        <v>62.607041668032302</v>
      </c>
      <c r="T831">
        <v>0</v>
      </c>
      <c r="U831">
        <v>0</v>
      </c>
      <c r="V831">
        <v>16.992230793228501</v>
      </c>
      <c r="W831">
        <v>57.098352378523501</v>
      </c>
    </row>
    <row r="832" spans="1:23" x14ac:dyDescent="0.3">
      <c r="A832" t="s">
        <v>281</v>
      </c>
      <c r="B832" t="s">
        <v>49</v>
      </c>
      <c r="C832" t="s">
        <v>280</v>
      </c>
      <c r="D832" t="s">
        <v>260</v>
      </c>
      <c r="E832" t="s">
        <v>164</v>
      </c>
      <c r="F832">
        <v>4.7283544429150099</v>
      </c>
      <c r="G832">
        <v>4.6067797165939899</v>
      </c>
      <c r="H832">
        <v>1.3101520660873101</v>
      </c>
      <c r="I832">
        <v>0.20339592222886599</v>
      </c>
      <c r="J832">
        <v>0.180991616512412</v>
      </c>
      <c r="K832">
        <v>21.3556406623816</v>
      </c>
      <c r="L832">
        <v>7.9283165041158406E-3</v>
      </c>
      <c r="M832">
        <v>0.26650149064119699</v>
      </c>
      <c r="N832">
        <v>1.60782370354758</v>
      </c>
      <c r="O832">
        <v>16.7808016221536</v>
      </c>
      <c r="P832">
        <v>5.2385501425052903</v>
      </c>
      <c r="Q832">
        <v>1.27801443259637</v>
      </c>
      <c r="R832">
        <v>9.9331903010052507</v>
      </c>
      <c r="S832">
        <v>62.607041668032302</v>
      </c>
      <c r="T832">
        <v>0</v>
      </c>
      <c r="U832">
        <v>0</v>
      </c>
      <c r="V832">
        <v>18.351829048601399</v>
      </c>
      <c r="W832">
        <v>63.260802734266797</v>
      </c>
    </row>
    <row r="833" spans="1:23" x14ac:dyDescent="0.3">
      <c r="A833" t="s">
        <v>281</v>
      </c>
      <c r="B833" t="s">
        <v>49</v>
      </c>
      <c r="C833" t="s">
        <v>280</v>
      </c>
      <c r="D833" t="s">
        <v>260</v>
      </c>
      <c r="E833" t="s">
        <v>167</v>
      </c>
      <c r="F833">
        <v>4.7464608231129697</v>
      </c>
      <c r="G833">
        <v>4.6251268169222897</v>
      </c>
      <c r="H833">
        <v>1.35362184870114</v>
      </c>
      <c r="I833">
        <v>0.20272571805666301</v>
      </c>
      <c r="J833">
        <v>0.178737472772555</v>
      </c>
      <c r="K833">
        <v>21.294943516067999</v>
      </c>
      <c r="L833">
        <v>7.8428741121316196E-3</v>
      </c>
      <c r="M833">
        <v>0.270363753146876</v>
      </c>
      <c r="N833">
        <v>1.6485134764034</v>
      </c>
      <c r="O833">
        <v>17.046534135734099</v>
      </c>
      <c r="P833">
        <v>5.2152265141693297</v>
      </c>
      <c r="Q833">
        <v>1.2722118176466499</v>
      </c>
      <c r="R833">
        <v>9.8890980547131395</v>
      </c>
      <c r="S833">
        <v>62.607041668032302</v>
      </c>
      <c r="T833">
        <v>0</v>
      </c>
      <c r="U833">
        <v>0</v>
      </c>
      <c r="V833">
        <v>18.953432954459799</v>
      </c>
      <c r="W833">
        <v>63.505334416103402</v>
      </c>
    </row>
    <row r="834" spans="1:23" x14ac:dyDescent="0.3">
      <c r="A834" t="s">
        <v>281</v>
      </c>
      <c r="B834" t="s">
        <v>49</v>
      </c>
      <c r="C834" t="s">
        <v>280</v>
      </c>
      <c r="D834" t="s">
        <v>260</v>
      </c>
      <c r="E834" t="s">
        <v>168</v>
      </c>
      <c r="F834">
        <v>4.5616891315375598</v>
      </c>
      <c r="G834">
        <v>4.4417094583874004</v>
      </c>
      <c r="H834">
        <v>1.4843445318889099</v>
      </c>
      <c r="I834">
        <v>0.19897387100146899</v>
      </c>
      <c r="J834">
        <v>0.165876988097787</v>
      </c>
      <c r="K834">
        <v>20.8561222666738</v>
      </c>
      <c r="L834">
        <v>7.4845089798620196E-3</v>
      </c>
      <c r="M834">
        <v>0.24070204343158999</v>
      </c>
      <c r="N834">
        <v>1.4888668407543599</v>
      </c>
      <c r="O834">
        <v>15.5398081288554</v>
      </c>
      <c r="P834">
        <v>5.1374352473815703</v>
      </c>
      <c r="Q834">
        <v>1.2520098144707801</v>
      </c>
      <c r="R834">
        <v>9.74304307577796</v>
      </c>
      <c r="S834">
        <v>62.607041668032302</v>
      </c>
      <c r="T834">
        <v>0</v>
      </c>
      <c r="U834">
        <v>0</v>
      </c>
      <c r="V834">
        <v>20.783965312808199</v>
      </c>
      <c r="W834">
        <v>60.960148171984798</v>
      </c>
    </row>
    <row r="835" spans="1:23" x14ac:dyDescent="0.3">
      <c r="A835" t="s">
        <v>281</v>
      </c>
      <c r="B835" t="s">
        <v>49</v>
      </c>
      <c r="C835" t="s">
        <v>280</v>
      </c>
      <c r="D835" t="s">
        <v>261</v>
      </c>
      <c r="E835" t="s">
        <v>185</v>
      </c>
      <c r="F835">
        <v>4.0302476042072204</v>
      </c>
      <c r="G835">
        <v>3.9214102596267399</v>
      </c>
      <c r="H835">
        <v>1.24028445879014</v>
      </c>
      <c r="I835">
        <v>0.191154156849101</v>
      </c>
      <c r="J835">
        <v>0.17281627980682401</v>
      </c>
      <c r="K835">
        <v>17.5746614691856</v>
      </c>
      <c r="L835">
        <v>1.07734561524444E-2</v>
      </c>
      <c r="M835">
        <v>0.23008561105240599</v>
      </c>
      <c r="N835">
        <v>1.3314838204852599</v>
      </c>
      <c r="O835">
        <v>13.5369715784687</v>
      </c>
      <c r="P835">
        <v>4.8139214049337102</v>
      </c>
      <c r="Q835">
        <v>1.1385938409471199</v>
      </c>
      <c r="R835">
        <v>9.1728657446677708</v>
      </c>
      <c r="S835">
        <v>53.342637180867499</v>
      </c>
      <c r="T835">
        <v>0</v>
      </c>
      <c r="U835">
        <v>0</v>
      </c>
      <c r="V835">
        <v>17.370148767670599</v>
      </c>
      <c r="W835">
        <v>53.904081399568497</v>
      </c>
    </row>
    <row r="836" spans="1:23" x14ac:dyDescent="0.3">
      <c r="A836" t="s">
        <v>281</v>
      </c>
      <c r="B836" t="s">
        <v>49</v>
      </c>
      <c r="C836" t="s">
        <v>280</v>
      </c>
      <c r="D836" t="s">
        <v>261</v>
      </c>
      <c r="E836" t="s">
        <v>189</v>
      </c>
      <c r="F836">
        <v>4.5819665264316498</v>
      </c>
      <c r="G836">
        <v>4.46582564743521</v>
      </c>
      <c r="H836">
        <v>1.5087678619069</v>
      </c>
      <c r="I836">
        <v>0.216286951714976</v>
      </c>
      <c r="J836">
        <v>0.19579284325372101</v>
      </c>
      <c r="K836">
        <v>19.899133745535501</v>
      </c>
      <c r="L836">
        <v>1.22270307673925E-2</v>
      </c>
      <c r="M836">
        <v>0.26578716056359503</v>
      </c>
      <c r="N836">
        <v>1.54685710575533</v>
      </c>
      <c r="O836">
        <v>15.6409356474741</v>
      </c>
      <c r="P836">
        <v>5.4419775229085303</v>
      </c>
      <c r="Q836">
        <v>1.2872594070976</v>
      </c>
      <c r="R836">
        <v>10.369479819999199</v>
      </c>
      <c r="S836">
        <v>53.342637180867499</v>
      </c>
      <c r="T836">
        <v>0</v>
      </c>
      <c r="U836">
        <v>0</v>
      </c>
      <c r="V836">
        <v>21.079009152472501</v>
      </c>
      <c r="W836">
        <v>61.445465733892398</v>
      </c>
    </row>
    <row r="837" spans="1:23" x14ac:dyDescent="0.3">
      <c r="A837" t="s">
        <v>281</v>
      </c>
      <c r="B837" t="s">
        <v>49</v>
      </c>
      <c r="C837" t="s">
        <v>280</v>
      </c>
      <c r="D837" t="s">
        <v>261</v>
      </c>
      <c r="E837" t="s">
        <v>190</v>
      </c>
      <c r="F837">
        <v>4.6496641589953702</v>
      </c>
      <c r="G837">
        <v>4.5332580054123097</v>
      </c>
      <c r="H837">
        <v>1.3990162012571401</v>
      </c>
      <c r="I837">
        <v>0.21669145831529599</v>
      </c>
      <c r="J837">
        <v>0.20143856959433901</v>
      </c>
      <c r="K837">
        <v>19.967528676802701</v>
      </c>
      <c r="L837">
        <v>1.2412600036026599E-2</v>
      </c>
      <c r="M837">
        <v>0.27939677070038199</v>
      </c>
      <c r="N837">
        <v>1.62106061390324</v>
      </c>
      <c r="O837">
        <v>16.329403497397902</v>
      </c>
      <c r="P837">
        <v>5.4428616270550796</v>
      </c>
      <c r="Q837">
        <v>1.2881435112441499</v>
      </c>
      <c r="R837">
        <v>10.370363924145799</v>
      </c>
      <c r="S837">
        <v>53.342637180867499</v>
      </c>
      <c r="T837">
        <v>0</v>
      </c>
      <c r="U837">
        <v>0</v>
      </c>
      <c r="V837">
        <v>19.553418475570101</v>
      </c>
      <c r="W837">
        <v>62.382026261352202</v>
      </c>
    </row>
    <row r="838" spans="1:23" x14ac:dyDescent="0.3">
      <c r="A838" t="s">
        <v>281</v>
      </c>
      <c r="B838" t="s">
        <v>49</v>
      </c>
      <c r="C838" t="s">
        <v>280</v>
      </c>
      <c r="D838" t="s">
        <v>261</v>
      </c>
      <c r="E838" t="s">
        <v>195</v>
      </c>
      <c r="F838">
        <v>4.3754944799514499</v>
      </c>
      <c r="G838">
        <v>4.2618763988400197</v>
      </c>
      <c r="H838">
        <v>1.4574294806866099</v>
      </c>
      <c r="I838">
        <v>0.207775040342666</v>
      </c>
      <c r="J838">
        <v>0.18625207999121601</v>
      </c>
      <c r="K838">
        <v>19.1015113429964</v>
      </c>
      <c r="L838">
        <v>1.1680649472865101E-2</v>
      </c>
      <c r="M838">
        <v>0.24935010734760299</v>
      </c>
      <c r="N838">
        <v>1.45033150794933</v>
      </c>
      <c r="O838">
        <v>14.710125007831</v>
      </c>
      <c r="P838">
        <v>5.2323307822014096</v>
      </c>
      <c r="Q838">
        <v>1.2374095169985899</v>
      </c>
      <c r="R838">
        <v>9.9703137601732195</v>
      </c>
      <c r="S838">
        <v>53.342637180867499</v>
      </c>
      <c r="T838">
        <v>0</v>
      </c>
      <c r="U838">
        <v>0</v>
      </c>
      <c r="V838">
        <v>20.379283598493799</v>
      </c>
      <c r="W838">
        <v>58.619484113297801</v>
      </c>
    </row>
    <row r="839" spans="1:23" x14ac:dyDescent="0.3">
      <c r="A839" t="s">
        <v>281</v>
      </c>
      <c r="B839" t="s">
        <v>49</v>
      </c>
      <c r="C839" t="s">
        <v>280</v>
      </c>
      <c r="D839" t="s">
        <v>262</v>
      </c>
      <c r="E839" t="s">
        <v>196</v>
      </c>
      <c r="F839">
        <v>4.0986667860232799</v>
      </c>
      <c r="G839">
        <v>3.9967746804266802</v>
      </c>
      <c r="H839">
        <v>1.2103459489402999</v>
      </c>
      <c r="I839">
        <v>0.197753794546909</v>
      </c>
      <c r="J839">
        <v>0.16760743788369101</v>
      </c>
      <c r="K839">
        <v>15.5102464949876</v>
      </c>
      <c r="L839">
        <v>8.3499079120004805E-3</v>
      </c>
      <c r="M839">
        <v>0.22065015915268801</v>
      </c>
      <c r="N839">
        <v>1.26443982190822</v>
      </c>
      <c r="O839">
        <v>12.7775204763111</v>
      </c>
      <c r="P839">
        <v>4.6079910808104803</v>
      </c>
      <c r="Q839">
        <v>1.07346507378498</v>
      </c>
      <c r="R839">
        <v>8.7983244389398596</v>
      </c>
      <c r="S839">
        <v>44.794341780920199</v>
      </c>
      <c r="T839">
        <v>0</v>
      </c>
      <c r="U839">
        <v>0</v>
      </c>
      <c r="V839">
        <v>16.9713647555694</v>
      </c>
      <c r="W839">
        <v>54.956961566823999</v>
      </c>
    </row>
    <row r="840" spans="1:23" x14ac:dyDescent="0.3">
      <c r="A840" t="s">
        <v>281</v>
      </c>
      <c r="B840" t="s">
        <v>49</v>
      </c>
      <c r="C840" t="s">
        <v>280</v>
      </c>
      <c r="D840" t="s">
        <v>262</v>
      </c>
      <c r="E840" t="s">
        <v>197</v>
      </c>
      <c r="F840">
        <v>4.6592211988120402</v>
      </c>
      <c r="G840">
        <v>4.5498243381946502</v>
      </c>
      <c r="H840">
        <v>1.4721280946672799</v>
      </c>
      <c r="I840">
        <v>0.22373185826457501</v>
      </c>
      <c r="J840">
        <v>0.18977058558402199</v>
      </c>
      <c r="K840">
        <v>17.565792390291001</v>
      </c>
      <c r="L840">
        <v>9.4908521692365893E-3</v>
      </c>
      <c r="M840">
        <v>0.25467929568110198</v>
      </c>
      <c r="N840">
        <v>1.4692459835903999</v>
      </c>
      <c r="O840">
        <v>14.7832124605755</v>
      </c>
      <c r="P840">
        <v>5.2091945572936904</v>
      </c>
      <c r="Q840">
        <v>1.21364341891704</v>
      </c>
      <c r="R840">
        <v>9.9460931360486402</v>
      </c>
      <c r="S840">
        <v>44.794341780920199</v>
      </c>
      <c r="T840">
        <v>0</v>
      </c>
      <c r="U840">
        <v>0</v>
      </c>
      <c r="V840">
        <v>20.591060430069899</v>
      </c>
      <c r="W840">
        <v>62.6166731165344</v>
      </c>
    </row>
    <row r="841" spans="1:23" x14ac:dyDescent="0.3">
      <c r="A841" t="s">
        <v>281</v>
      </c>
      <c r="B841" t="s">
        <v>49</v>
      </c>
      <c r="C841" t="s">
        <v>280</v>
      </c>
      <c r="D841" t="s">
        <v>262</v>
      </c>
      <c r="E841" t="s">
        <v>198</v>
      </c>
      <c r="F841">
        <v>4.7251371716697896</v>
      </c>
      <c r="G841">
        <v>4.6154866620888999</v>
      </c>
      <c r="H841">
        <v>1.3628711969402501</v>
      </c>
      <c r="I841">
        <v>0.224133280687981</v>
      </c>
      <c r="J841">
        <v>0.19503030063027799</v>
      </c>
      <c r="K841">
        <v>17.6346349912472</v>
      </c>
      <c r="L841">
        <v>9.6911643226651207E-3</v>
      </c>
      <c r="M841">
        <v>0.26707446239496302</v>
      </c>
      <c r="N841">
        <v>1.5402125529439199</v>
      </c>
      <c r="O841">
        <v>15.4675602833242</v>
      </c>
      <c r="P841">
        <v>5.2100106803698001</v>
      </c>
      <c r="Q841">
        <v>1.2144595419931501</v>
      </c>
      <c r="R841">
        <v>9.9469092591247392</v>
      </c>
      <c r="S841">
        <v>44.794341780920199</v>
      </c>
      <c r="T841">
        <v>0</v>
      </c>
      <c r="U841">
        <v>0</v>
      </c>
      <c r="V841">
        <v>19.0620401185014</v>
      </c>
      <c r="W841">
        <v>63.528649837287901</v>
      </c>
    </row>
    <row r="842" spans="1:23" x14ac:dyDescent="0.3">
      <c r="A842" t="s">
        <v>281</v>
      </c>
      <c r="B842" t="s">
        <v>49</v>
      </c>
      <c r="C842" t="s">
        <v>280</v>
      </c>
      <c r="D842" t="s">
        <v>262</v>
      </c>
      <c r="E842" t="s">
        <v>200</v>
      </c>
      <c r="F842">
        <v>4.4503943285335099</v>
      </c>
      <c r="G842">
        <v>4.3435870109739101</v>
      </c>
      <c r="H842">
        <v>1.4174996458037601</v>
      </c>
      <c r="I842">
        <v>0.21492583434452001</v>
      </c>
      <c r="J842">
        <v>0.18062963133516</v>
      </c>
      <c r="K842">
        <v>16.8576628915378</v>
      </c>
      <c r="L842">
        <v>9.0437666990150507E-3</v>
      </c>
      <c r="M842">
        <v>0.239204527933677</v>
      </c>
      <c r="N842">
        <v>1.37732173991183</v>
      </c>
      <c r="O842">
        <v>13.886532524904499</v>
      </c>
      <c r="P842">
        <v>5.0085213574405802</v>
      </c>
      <c r="Q842">
        <v>1.16664526284766</v>
      </c>
      <c r="R842">
        <v>9.5632315293203405</v>
      </c>
      <c r="S842">
        <v>44.794341780920199</v>
      </c>
      <c r="T842">
        <v>0</v>
      </c>
      <c r="U842">
        <v>0</v>
      </c>
      <c r="V842">
        <v>19.826550274285601</v>
      </c>
      <c r="W842">
        <v>59.7594436930464</v>
      </c>
    </row>
    <row r="843" spans="1:23" x14ac:dyDescent="0.3">
      <c r="A843" t="s">
        <v>281</v>
      </c>
      <c r="B843" t="s">
        <v>49</v>
      </c>
      <c r="C843" t="s">
        <v>280</v>
      </c>
      <c r="D843" t="s">
        <v>263</v>
      </c>
      <c r="E843" t="s">
        <v>202</v>
      </c>
      <c r="F843">
        <v>3.85017768258027</v>
      </c>
      <c r="G843">
        <v>3.75694871749279</v>
      </c>
      <c r="H843">
        <v>1.36570677646264</v>
      </c>
      <c r="I843">
        <v>0.19527468129290601</v>
      </c>
      <c r="J843">
        <v>0.173775983148029</v>
      </c>
      <c r="K843">
        <v>13.748311234659599</v>
      </c>
      <c r="L843">
        <v>8.3018658598514403E-3</v>
      </c>
      <c r="M843">
        <v>0.21971001335436999</v>
      </c>
      <c r="N843">
        <v>1.2144528567114401</v>
      </c>
      <c r="O843">
        <v>11.630580019325</v>
      </c>
      <c r="P843">
        <v>4.4239490704546398</v>
      </c>
      <c r="Q843">
        <v>1.0171432735888799</v>
      </c>
      <c r="R843">
        <v>8.4646650249668802</v>
      </c>
      <c r="S843">
        <v>36.615447016711499</v>
      </c>
      <c r="T843">
        <v>0</v>
      </c>
      <c r="U843">
        <v>0</v>
      </c>
      <c r="V843">
        <v>19.1414605805317</v>
      </c>
      <c r="W843">
        <v>51.700070989395499</v>
      </c>
    </row>
    <row r="844" spans="1:23" x14ac:dyDescent="0.3">
      <c r="A844" t="s">
        <v>281</v>
      </c>
      <c r="B844" t="s">
        <v>49</v>
      </c>
      <c r="C844" t="s">
        <v>280</v>
      </c>
      <c r="D844" t="s">
        <v>263</v>
      </c>
      <c r="E844" t="s">
        <v>204</v>
      </c>
      <c r="F844">
        <v>3.8849965362360401</v>
      </c>
      <c r="G844">
        <v>3.7920016096348399</v>
      </c>
      <c r="H844">
        <v>1.35311152804659</v>
      </c>
      <c r="I844">
        <v>0.19491952739563101</v>
      </c>
      <c r="J844">
        <v>0.16877874373746801</v>
      </c>
      <c r="K844">
        <v>13.7345391747962</v>
      </c>
      <c r="L844">
        <v>8.2704421994018399E-3</v>
      </c>
      <c r="M844">
        <v>0.22401768694798899</v>
      </c>
      <c r="N844">
        <v>1.2619949499834899</v>
      </c>
      <c r="O844">
        <v>11.9526934193253</v>
      </c>
      <c r="P844">
        <v>4.4114668123027201</v>
      </c>
      <c r="Q844">
        <v>1.0141193089484699</v>
      </c>
      <c r="R844">
        <v>8.4409645525188299</v>
      </c>
      <c r="S844">
        <v>36.615447016711499</v>
      </c>
      <c r="T844">
        <v>0</v>
      </c>
      <c r="U844">
        <v>0</v>
      </c>
      <c r="V844">
        <v>18.9676931556113</v>
      </c>
      <c r="W844">
        <v>52.160320617811301</v>
      </c>
    </row>
    <row r="845" spans="1:23" x14ac:dyDescent="0.3">
      <c r="A845" t="s">
        <v>281</v>
      </c>
      <c r="B845" t="s">
        <v>49</v>
      </c>
      <c r="C845" t="s">
        <v>280</v>
      </c>
      <c r="D845" t="s">
        <v>263</v>
      </c>
      <c r="E845" t="s">
        <v>205</v>
      </c>
      <c r="F845">
        <v>4.17211573181548</v>
      </c>
      <c r="G845">
        <v>4.0759537850227803</v>
      </c>
      <c r="H845">
        <v>1.3398052828631</v>
      </c>
      <c r="I845">
        <v>0.20587986458683899</v>
      </c>
      <c r="J845">
        <v>0.178154845016744</v>
      </c>
      <c r="K845">
        <v>14.543251164534601</v>
      </c>
      <c r="L845">
        <v>8.8479671844999604E-3</v>
      </c>
      <c r="M845">
        <v>0.24793027941356</v>
      </c>
      <c r="N845">
        <v>1.4132449021803499</v>
      </c>
      <c r="O845">
        <v>13.2893140132069</v>
      </c>
      <c r="P845">
        <v>4.6531175176523201</v>
      </c>
      <c r="Q845">
        <v>1.0699391156809499</v>
      </c>
      <c r="R845">
        <v>8.9030240283285593</v>
      </c>
      <c r="S845">
        <v>36.615447016711499</v>
      </c>
      <c r="T845">
        <v>0</v>
      </c>
      <c r="U845">
        <v>0</v>
      </c>
      <c r="V845">
        <v>18.7721244830336</v>
      </c>
      <c r="W845">
        <v>56.081300834185903</v>
      </c>
    </row>
    <row r="846" spans="1:23" x14ac:dyDescent="0.3">
      <c r="A846" t="s">
        <v>281</v>
      </c>
      <c r="B846" t="s">
        <v>49</v>
      </c>
      <c r="C846" t="s">
        <v>280</v>
      </c>
      <c r="D846" t="s">
        <v>263</v>
      </c>
      <c r="E846" t="s">
        <v>207</v>
      </c>
      <c r="F846">
        <v>4.0690738060352798</v>
      </c>
      <c r="G846">
        <v>3.97208165206691</v>
      </c>
      <c r="H846">
        <v>1.09422276742311</v>
      </c>
      <c r="I846">
        <v>0.21009784360157599</v>
      </c>
      <c r="J846">
        <v>0.167884942758599</v>
      </c>
      <c r="K846">
        <v>14.734572763947</v>
      </c>
      <c r="L846">
        <v>8.4884670656697001E-3</v>
      </c>
      <c r="M846">
        <v>0.217606737268805</v>
      </c>
      <c r="N846">
        <v>1.2418160595063199</v>
      </c>
      <c r="O846">
        <v>11.6904403094498</v>
      </c>
      <c r="P846">
        <v>4.7697657892327499</v>
      </c>
      <c r="Q846">
        <v>1.0950777433364001</v>
      </c>
      <c r="R846">
        <v>9.1282092991531307</v>
      </c>
      <c r="S846">
        <v>36.615447016711499</v>
      </c>
      <c r="T846">
        <v>0</v>
      </c>
      <c r="U846">
        <v>0</v>
      </c>
      <c r="V846">
        <v>15.407986531274499</v>
      </c>
      <c r="W846">
        <v>54.637788745661197</v>
      </c>
    </row>
    <row r="847" spans="1:23" x14ac:dyDescent="0.3">
      <c r="A847" t="s">
        <v>281</v>
      </c>
      <c r="B847" t="s">
        <v>49</v>
      </c>
      <c r="C847" t="s">
        <v>280</v>
      </c>
      <c r="D847" t="s">
        <v>264</v>
      </c>
      <c r="E847" t="s">
        <v>208</v>
      </c>
      <c r="F847">
        <v>3.4818194571777799</v>
      </c>
      <c r="G847">
        <v>3.402764238849</v>
      </c>
      <c r="H847">
        <v>1.12535057584471</v>
      </c>
      <c r="I847">
        <v>0.17529588194374099</v>
      </c>
      <c r="J847">
        <v>0.14706018684391001</v>
      </c>
      <c r="K847">
        <v>11.1150311156747</v>
      </c>
      <c r="L847">
        <v>7.3788873193667802E-3</v>
      </c>
      <c r="M847">
        <v>0.20516742485431699</v>
      </c>
      <c r="N847">
        <v>1.1571958993599401</v>
      </c>
      <c r="O847">
        <v>10.1299361612559</v>
      </c>
      <c r="P847">
        <v>3.87262637458148</v>
      </c>
      <c r="Q847">
        <v>0.88175138129056296</v>
      </c>
      <c r="R847">
        <v>7.4177895793622897</v>
      </c>
      <c r="S847">
        <v>28.4841243820579</v>
      </c>
      <c r="T847">
        <v>0</v>
      </c>
      <c r="U847">
        <v>0</v>
      </c>
      <c r="V847">
        <v>15.8295921285552</v>
      </c>
      <c r="W847">
        <v>46.8258872882462</v>
      </c>
    </row>
    <row r="848" spans="1:23" x14ac:dyDescent="0.3">
      <c r="A848" t="s">
        <v>281</v>
      </c>
      <c r="B848" t="s">
        <v>49</v>
      </c>
      <c r="C848" t="s">
        <v>280</v>
      </c>
      <c r="D848" t="s">
        <v>264</v>
      </c>
      <c r="E848" t="s">
        <v>209</v>
      </c>
      <c r="F848">
        <v>4.0493080347722099</v>
      </c>
      <c r="G848">
        <v>3.9626043801545801</v>
      </c>
      <c r="H848">
        <v>1.1413469510337</v>
      </c>
      <c r="I848">
        <v>0.20186043329016201</v>
      </c>
      <c r="J848">
        <v>0.1688041219169</v>
      </c>
      <c r="K848">
        <v>12.8217778982286</v>
      </c>
      <c r="L848">
        <v>8.5986635964414408E-3</v>
      </c>
      <c r="M848">
        <v>0.24378870166731101</v>
      </c>
      <c r="N848">
        <v>1.3820352288325199</v>
      </c>
      <c r="O848">
        <v>12.061113519734301</v>
      </c>
      <c r="P848">
        <v>4.4554050477793901</v>
      </c>
      <c r="Q848">
        <v>1.01457294239678</v>
      </c>
      <c r="R848">
        <v>8.5339143138617093</v>
      </c>
      <c r="S848">
        <v>28.4841243820579</v>
      </c>
      <c r="T848">
        <v>0</v>
      </c>
      <c r="U848">
        <v>0</v>
      </c>
      <c r="V848">
        <v>16.0420570018312</v>
      </c>
      <c r="W848">
        <v>54.579585918336001</v>
      </c>
    </row>
    <row r="849" spans="1:23" x14ac:dyDescent="0.3">
      <c r="A849" t="s">
        <v>281</v>
      </c>
      <c r="B849" t="s">
        <v>49</v>
      </c>
      <c r="C849" t="s">
        <v>280</v>
      </c>
      <c r="D849" t="s">
        <v>264</v>
      </c>
      <c r="E849" t="s">
        <v>212</v>
      </c>
      <c r="F849">
        <v>4.0787629100062199</v>
      </c>
      <c r="G849">
        <v>3.9932841603466902</v>
      </c>
      <c r="H849">
        <v>1.3171874875297001</v>
      </c>
      <c r="I849">
        <v>0.19703436584450501</v>
      </c>
      <c r="J849">
        <v>0.17073279745271</v>
      </c>
      <c r="K849">
        <v>12.574735687770801</v>
      </c>
      <c r="L849">
        <v>8.7321685372036897E-3</v>
      </c>
      <c r="M849">
        <v>0.25945631808674502</v>
      </c>
      <c r="N849">
        <v>1.46967330402897</v>
      </c>
      <c r="O849">
        <v>12.8496018020743</v>
      </c>
      <c r="P849">
        <v>4.3354410519823103</v>
      </c>
      <c r="Q849">
        <v>0.98805835025932198</v>
      </c>
      <c r="R849">
        <v>8.3031822692140693</v>
      </c>
      <c r="S849">
        <v>28.4841243820579</v>
      </c>
      <c r="T849">
        <v>0</v>
      </c>
      <c r="U849">
        <v>0</v>
      </c>
      <c r="V849">
        <v>18.469118380490599</v>
      </c>
      <c r="W849">
        <v>54.993083165202201</v>
      </c>
    </row>
    <row r="850" spans="1:23" x14ac:dyDescent="0.3">
      <c r="A850" t="s">
        <v>281</v>
      </c>
      <c r="B850" t="s">
        <v>49</v>
      </c>
      <c r="C850" t="s">
        <v>280</v>
      </c>
      <c r="D850" t="s">
        <v>264</v>
      </c>
      <c r="E850" t="s">
        <v>214</v>
      </c>
      <c r="F850">
        <v>3.7843417768071999</v>
      </c>
      <c r="G850">
        <v>3.7012960472957501</v>
      </c>
      <c r="H850">
        <v>1.3139838382331499</v>
      </c>
      <c r="I850">
        <v>0.18923241125200099</v>
      </c>
      <c r="J850">
        <v>0.15767914812884101</v>
      </c>
      <c r="K850">
        <v>12.011713164641799</v>
      </c>
      <c r="L850">
        <v>8.0209901253292092E-3</v>
      </c>
      <c r="M850">
        <v>0.22597294251160799</v>
      </c>
      <c r="N850">
        <v>1.2807587163045999</v>
      </c>
      <c r="O850">
        <v>11.1770213788982</v>
      </c>
      <c r="P850">
        <v>4.17795859188774</v>
      </c>
      <c r="Q850">
        <v>0.95130713177839799</v>
      </c>
      <c r="R850">
        <v>8.0025938764421607</v>
      </c>
      <c r="S850">
        <v>28.4841243820579</v>
      </c>
      <c r="T850">
        <v>0</v>
      </c>
      <c r="U850">
        <v>0</v>
      </c>
      <c r="V850">
        <v>18.433893175051399</v>
      </c>
      <c r="W850">
        <v>50.954692195572399</v>
      </c>
    </row>
    <row r="851" spans="1:23" x14ac:dyDescent="0.3">
      <c r="A851" t="s">
        <v>281</v>
      </c>
      <c r="B851" t="s">
        <v>49</v>
      </c>
      <c r="C851" t="s">
        <v>280</v>
      </c>
      <c r="D851" t="s">
        <v>265</v>
      </c>
      <c r="E851" t="s">
        <v>215</v>
      </c>
      <c r="F851">
        <v>3.3060386466123299</v>
      </c>
      <c r="G851">
        <v>3.2312030698351402</v>
      </c>
      <c r="H851">
        <v>1.22870666104688</v>
      </c>
      <c r="I851">
        <v>0.16410769075967799</v>
      </c>
      <c r="J851">
        <v>0.138816994736879</v>
      </c>
      <c r="K851">
        <v>10.4239944987445</v>
      </c>
      <c r="L851">
        <v>7.0167693346298299E-3</v>
      </c>
      <c r="M851">
        <v>0.199391392894393</v>
      </c>
      <c r="N851">
        <v>1.12679934333341</v>
      </c>
      <c r="O851">
        <v>9.8562786122037007</v>
      </c>
      <c r="P851">
        <v>3.62018257530339</v>
      </c>
      <c r="Q851">
        <v>0.82449803656096898</v>
      </c>
      <c r="R851">
        <v>6.9339813737007896</v>
      </c>
      <c r="S851">
        <v>28.4841243820579</v>
      </c>
      <c r="T851">
        <v>0</v>
      </c>
      <c r="U851">
        <v>0</v>
      </c>
      <c r="V851">
        <v>17.265659597495201</v>
      </c>
      <c r="W851">
        <v>44.433788425419699</v>
      </c>
    </row>
    <row r="852" spans="1:23" x14ac:dyDescent="0.3">
      <c r="A852" t="s">
        <v>281</v>
      </c>
      <c r="B852" t="s">
        <v>49</v>
      </c>
      <c r="C852" t="s">
        <v>280</v>
      </c>
      <c r="D852" t="s">
        <v>265</v>
      </c>
      <c r="E852" t="s">
        <v>216</v>
      </c>
      <c r="F852">
        <v>3.4285722314204499</v>
      </c>
      <c r="G852">
        <v>3.3534634655227098</v>
      </c>
      <c r="H852">
        <v>1.4353001444059399</v>
      </c>
      <c r="I852">
        <v>0.16374082160491099</v>
      </c>
      <c r="J852">
        <v>0.15204590354274999</v>
      </c>
      <c r="K852">
        <v>10.471717871159401</v>
      </c>
      <c r="L852">
        <v>7.4316202867340201E-3</v>
      </c>
      <c r="M852">
        <v>0.223260846823121</v>
      </c>
      <c r="N852">
        <v>1.2423721348575001</v>
      </c>
      <c r="O852">
        <v>11.0039741055274</v>
      </c>
      <c r="P852">
        <v>3.59816782594811</v>
      </c>
      <c r="Q852">
        <v>0.82077514678899599</v>
      </c>
      <c r="R852">
        <v>6.8902847995660697</v>
      </c>
      <c r="S852">
        <v>28.4841243820579</v>
      </c>
      <c r="T852">
        <v>0</v>
      </c>
      <c r="U852">
        <v>0</v>
      </c>
      <c r="V852">
        <v>20.123757469761198</v>
      </c>
      <c r="W852">
        <v>46.157694773387597</v>
      </c>
    </row>
    <row r="853" spans="1:23" x14ac:dyDescent="0.3">
      <c r="A853" t="s">
        <v>281</v>
      </c>
      <c r="B853" t="s">
        <v>49</v>
      </c>
      <c r="C853" t="s">
        <v>280</v>
      </c>
      <c r="D853" t="s">
        <v>265</v>
      </c>
      <c r="E853" t="s">
        <v>217</v>
      </c>
      <c r="F853">
        <v>3.4910292691484401</v>
      </c>
      <c r="G853">
        <v>3.4157471669886799</v>
      </c>
      <c r="H853">
        <v>1.4558027118051999</v>
      </c>
      <c r="I853">
        <v>0.16427682887453501</v>
      </c>
      <c r="J853">
        <v>0.153163558384214</v>
      </c>
      <c r="K853">
        <v>10.5293581463552</v>
      </c>
      <c r="L853">
        <v>7.5758835591744501E-3</v>
      </c>
      <c r="M853">
        <v>0.23230819507723699</v>
      </c>
      <c r="N853">
        <v>1.2977332765156999</v>
      </c>
      <c r="O853">
        <v>11.4686788134763</v>
      </c>
      <c r="P853">
        <v>3.6049061518190899</v>
      </c>
      <c r="Q853">
        <v>0.82252854759471505</v>
      </c>
      <c r="R853">
        <v>6.9029318889124802</v>
      </c>
      <c r="S853">
        <v>28.4841243820579</v>
      </c>
      <c r="T853">
        <v>0</v>
      </c>
      <c r="U853">
        <v>0</v>
      </c>
      <c r="V853">
        <v>20.3883240039371</v>
      </c>
      <c r="W853">
        <v>47.007408855065698</v>
      </c>
    </row>
    <row r="854" spans="1:23" x14ac:dyDescent="0.3">
      <c r="A854" t="s">
        <v>281</v>
      </c>
      <c r="B854" t="s">
        <v>49</v>
      </c>
      <c r="C854" t="s">
        <v>280</v>
      </c>
      <c r="D854" t="s">
        <v>265</v>
      </c>
      <c r="E854" t="s">
        <v>226</v>
      </c>
      <c r="F854">
        <v>3.4454985977208801</v>
      </c>
      <c r="G854">
        <v>3.36924598801766</v>
      </c>
      <c r="H854">
        <v>1.3269974716641599</v>
      </c>
      <c r="I854">
        <v>0.16814640994590699</v>
      </c>
      <c r="J854">
        <v>0.151201721225632</v>
      </c>
      <c r="K854">
        <v>10.717972202231801</v>
      </c>
      <c r="L854">
        <v>7.4160048726288402E-3</v>
      </c>
      <c r="M854">
        <v>0.21613479027273799</v>
      </c>
      <c r="N854">
        <v>1.20560711791422</v>
      </c>
      <c r="O854">
        <v>10.651406737458201</v>
      </c>
      <c r="P854">
        <v>3.7035423305650701</v>
      </c>
      <c r="Q854">
        <v>0.84424341309677398</v>
      </c>
      <c r="R854">
        <v>7.0927449339559496</v>
      </c>
      <c r="S854">
        <v>28.4841243820579</v>
      </c>
      <c r="T854">
        <v>0</v>
      </c>
      <c r="U854">
        <v>0</v>
      </c>
      <c r="V854">
        <v>18.6087111830937</v>
      </c>
      <c r="W854">
        <v>46.377431216185997</v>
      </c>
    </row>
    <row r="855" spans="1:23" x14ac:dyDescent="0.3">
      <c r="A855" t="s">
        <v>281</v>
      </c>
      <c r="B855" t="s">
        <v>49</v>
      </c>
      <c r="C855" t="s">
        <v>280</v>
      </c>
      <c r="D855" t="s">
        <v>266</v>
      </c>
      <c r="E855" t="s">
        <v>227</v>
      </c>
      <c r="F855">
        <v>3.2873460728149002</v>
      </c>
      <c r="G855">
        <v>3.2133913792126401</v>
      </c>
      <c r="H855">
        <v>1.3353756343911301</v>
      </c>
      <c r="I855">
        <v>0.16084459849760199</v>
      </c>
      <c r="J855">
        <v>0.13823971882689001</v>
      </c>
      <c r="K855">
        <v>10.238325339473599</v>
      </c>
      <c r="L855">
        <v>7.0018211239665402E-3</v>
      </c>
      <c r="M855">
        <v>0.20333498774626499</v>
      </c>
      <c r="N855">
        <v>1.1488154150090899</v>
      </c>
      <c r="O855">
        <v>10.056528675098001</v>
      </c>
      <c r="P855">
        <v>3.5431435745495801</v>
      </c>
      <c r="Q855">
        <v>0.80724777436667805</v>
      </c>
      <c r="R855">
        <v>6.7860732003881497</v>
      </c>
      <c r="S855">
        <v>28.4841243820579</v>
      </c>
      <c r="T855">
        <v>0</v>
      </c>
      <c r="U855">
        <v>0</v>
      </c>
      <c r="V855">
        <v>18.741544670019898</v>
      </c>
      <c r="W855">
        <v>44.181790764909202</v>
      </c>
    </row>
    <row r="856" spans="1:23" x14ac:dyDescent="0.3">
      <c r="A856" t="s">
        <v>282</v>
      </c>
      <c r="B856" t="s">
        <v>6</v>
      </c>
      <c r="C856" t="s">
        <v>0</v>
      </c>
      <c r="D856" t="s">
        <v>251</v>
      </c>
      <c r="E856" t="s">
        <v>51</v>
      </c>
      <c r="F856">
        <v>56.550169188658401</v>
      </c>
      <c r="G856">
        <v>53.8579056670062</v>
      </c>
      <c r="H856">
        <v>1.86415049381079</v>
      </c>
      <c r="I856">
        <v>0.71921050574561896</v>
      </c>
      <c r="J856">
        <v>1.44407126487424</v>
      </c>
      <c r="K856">
        <v>135.33008617788499</v>
      </c>
      <c r="L856">
        <v>8.4866224193246893</v>
      </c>
      <c r="M856">
        <v>1.6815315372842601</v>
      </c>
      <c r="N856">
        <v>17.5443693282302</v>
      </c>
      <c r="O856">
        <v>118.947276383771</v>
      </c>
      <c r="P856">
        <v>15.816843457886501</v>
      </c>
      <c r="Q856">
        <v>7.60884364476986</v>
      </c>
      <c r="R856">
        <v>25.389529535489199</v>
      </c>
      <c r="S856">
        <v>2458.3462422131201</v>
      </c>
      <c r="T856">
        <v>2.8925000000000001</v>
      </c>
      <c r="U856">
        <v>0</v>
      </c>
      <c r="V856">
        <v>2.5630883321826099</v>
      </c>
      <c r="W856">
        <v>245.86200641169501</v>
      </c>
    </row>
    <row r="857" spans="1:23" x14ac:dyDescent="0.3">
      <c r="A857" t="s">
        <v>282</v>
      </c>
      <c r="B857" t="s">
        <v>6</v>
      </c>
      <c r="C857" t="s">
        <v>0</v>
      </c>
      <c r="D857" t="s">
        <v>251</v>
      </c>
      <c r="E857" t="s">
        <v>52</v>
      </c>
      <c r="F857">
        <v>46.3990358485608</v>
      </c>
      <c r="G857">
        <v>43.728373447013503</v>
      </c>
      <c r="H857">
        <v>1.4458394360689599</v>
      </c>
      <c r="I857">
        <v>0.65525601708249803</v>
      </c>
      <c r="J857">
        <v>1.2778862431184601</v>
      </c>
      <c r="K857">
        <v>132.82111560725099</v>
      </c>
      <c r="L857">
        <v>4.40654289597133</v>
      </c>
      <c r="M857">
        <v>1.66684847102475</v>
      </c>
      <c r="N857">
        <v>19.1988378786337</v>
      </c>
      <c r="O857">
        <v>131.09291964368799</v>
      </c>
      <c r="P857">
        <v>16.651081725641198</v>
      </c>
      <c r="Q857">
        <v>7.6519655557972701</v>
      </c>
      <c r="R857">
        <v>27.215147983100099</v>
      </c>
      <c r="S857">
        <v>2458.3462422131201</v>
      </c>
      <c r="T857">
        <v>2.8925000000000001</v>
      </c>
      <c r="U857">
        <v>0</v>
      </c>
      <c r="V857">
        <v>8.2871372936572403</v>
      </c>
      <c r="W857">
        <v>273.71351306434002</v>
      </c>
    </row>
    <row r="858" spans="1:23" x14ac:dyDescent="0.3">
      <c r="A858" t="s">
        <v>282</v>
      </c>
      <c r="B858" t="s">
        <v>6</v>
      </c>
      <c r="C858" t="s">
        <v>0</v>
      </c>
      <c r="D858" t="s">
        <v>251</v>
      </c>
      <c r="E858" t="s">
        <v>53</v>
      </c>
      <c r="F858">
        <v>42.012974822499203</v>
      </c>
      <c r="G858">
        <v>39.365930107717702</v>
      </c>
      <c r="H858">
        <v>0.63978336545536996</v>
      </c>
      <c r="I858">
        <v>0.57832891654361096</v>
      </c>
      <c r="J858">
        <v>1.16245748872902</v>
      </c>
      <c r="K858">
        <v>124.53733816134501</v>
      </c>
      <c r="L858">
        <v>3.5530078623124401</v>
      </c>
      <c r="M858">
        <v>1.6445558974602299</v>
      </c>
      <c r="N858">
        <v>18.962464872355898</v>
      </c>
      <c r="O858">
        <v>131.441542838988</v>
      </c>
      <c r="P858">
        <v>15.705469514225401</v>
      </c>
      <c r="Q858">
        <v>7.1110165345487601</v>
      </c>
      <c r="R858">
        <v>25.824878951600201</v>
      </c>
      <c r="S858">
        <v>2458.3462422131201</v>
      </c>
      <c r="T858">
        <v>2.8925000000000001</v>
      </c>
      <c r="U858">
        <v>0</v>
      </c>
      <c r="V858">
        <v>8.5365184829786092</v>
      </c>
      <c r="W858">
        <v>266.441323141353</v>
      </c>
    </row>
    <row r="859" spans="1:23" x14ac:dyDescent="0.3">
      <c r="A859" t="s">
        <v>282</v>
      </c>
      <c r="B859" t="s">
        <v>6</v>
      </c>
      <c r="C859" t="s">
        <v>0</v>
      </c>
      <c r="D859" t="s">
        <v>251</v>
      </c>
      <c r="E859" t="s">
        <v>54</v>
      </c>
      <c r="F859">
        <v>51.702348418398103</v>
      </c>
      <c r="G859">
        <v>49.022785447602502</v>
      </c>
      <c r="H859">
        <v>1.59440405026042</v>
      </c>
      <c r="I859">
        <v>0.68328134966729903</v>
      </c>
      <c r="J859">
        <v>1.33052396145382</v>
      </c>
      <c r="K859">
        <v>136.81847960427501</v>
      </c>
      <c r="L859">
        <v>7.1141696201675</v>
      </c>
      <c r="M859">
        <v>1.6357747499903099</v>
      </c>
      <c r="N859">
        <v>18.263697903834299</v>
      </c>
      <c r="O859">
        <v>123.32469614035099</v>
      </c>
      <c r="P859">
        <v>16.736148116036301</v>
      </c>
      <c r="Q859">
        <v>7.8627729828026496</v>
      </c>
      <c r="R859">
        <v>27.110315752019201</v>
      </c>
      <c r="S859">
        <v>2458.3462422131201</v>
      </c>
      <c r="T859">
        <v>2.8925000000000001</v>
      </c>
      <c r="U859">
        <v>0</v>
      </c>
      <c r="V859">
        <v>8.8929595533265697</v>
      </c>
      <c r="W859">
        <v>264.82366784582598</v>
      </c>
    </row>
    <row r="860" spans="1:23" x14ac:dyDescent="0.3">
      <c r="A860" t="s">
        <v>282</v>
      </c>
      <c r="B860" t="s">
        <v>6</v>
      </c>
      <c r="C860" t="s">
        <v>0</v>
      </c>
      <c r="D860" t="s">
        <v>252</v>
      </c>
      <c r="E860" t="s">
        <v>55</v>
      </c>
      <c r="F860">
        <v>42.850689339566799</v>
      </c>
      <c r="G860">
        <v>40.300503859797303</v>
      </c>
      <c r="H860">
        <v>5.28479118889907</v>
      </c>
      <c r="I860">
        <v>0.77966639546797101</v>
      </c>
      <c r="J860">
        <v>1.6954577774999899</v>
      </c>
      <c r="K860">
        <v>118.082132274223</v>
      </c>
      <c r="L860">
        <v>8.0473358091886098</v>
      </c>
      <c r="M860">
        <v>1.39221119825788</v>
      </c>
      <c r="N860">
        <v>15.6799644702956</v>
      </c>
      <c r="O860">
        <v>107.172816150079</v>
      </c>
      <c r="P860">
        <v>15.5588137842996</v>
      </c>
      <c r="Q860">
        <v>7.4388931541570003</v>
      </c>
      <c r="R860">
        <v>24.879546120068799</v>
      </c>
      <c r="S860">
        <v>2293.2085672005001</v>
      </c>
      <c r="T860">
        <v>2.8925000000000001</v>
      </c>
      <c r="U860">
        <v>0</v>
      </c>
      <c r="V860">
        <v>7.9016062671382503</v>
      </c>
      <c r="W860">
        <v>235.953965872423</v>
      </c>
    </row>
    <row r="861" spans="1:23" x14ac:dyDescent="0.3">
      <c r="A861" t="s">
        <v>282</v>
      </c>
      <c r="B861" t="s">
        <v>6</v>
      </c>
      <c r="C861" t="s">
        <v>0</v>
      </c>
      <c r="D861" t="s">
        <v>252</v>
      </c>
      <c r="E861" t="s">
        <v>56</v>
      </c>
      <c r="F861">
        <v>38.041170422104102</v>
      </c>
      <c r="G861">
        <v>35.530909959442099</v>
      </c>
      <c r="H861">
        <v>1.80357151238064</v>
      </c>
      <c r="I861">
        <v>0.66527961415246295</v>
      </c>
      <c r="J861">
        <v>1.3521534896793499</v>
      </c>
      <c r="K861">
        <v>117.534479023584</v>
      </c>
      <c r="L861">
        <v>4.8855278386423597</v>
      </c>
      <c r="M861">
        <v>1.45209620682537</v>
      </c>
      <c r="N861">
        <v>16.975891207816701</v>
      </c>
      <c r="O861">
        <v>119.667221725734</v>
      </c>
      <c r="P861">
        <v>15.690471358309701</v>
      </c>
      <c r="Q861">
        <v>7.1256418102744803</v>
      </c>
      <c r="R861">
        <v>25.696251595090001</v>
      </c>
      <c r="S861">
        <v>2293.2085672005001</v>
      </c>
      <c r="T861">
        <v>2.8925000000000001</v>
      </c>
      <c r="U861">
        <v>0</v>
      </c>
      <c r="V861">
        <v>9.4910971839206706</v>
      </c>
      <c r="W861">
        <v>258.44977672335898</v>
      </c>
    </row>
    <row r="862" spans="1:23" x14ac:dyDescent="0.3">
      <c r="A862" t="s">
        <v>282</v>
      </c>
      <c r="B862" t="s">
        <v>6</v>
      </c>
      <c r="C862" t="s">
        <v>0</v>
      </c>
      <c r="D862" t="s">
        <v>252</v>
      </c>
      <c r="E862" t="s">
        <v>57</v>
      </c>
      <c r="F862">
        <v>33.003253882554603</v>
      </c>
      <c r="G862">
        <v>30.521695281007801</v>
      </c>
      <c r="H862">
        <v>0.71153137423255097</v>
      </c>
      <c r="I862">
        <v>0.57918108122630196</v>
      </c>
      <c r="J862">
        <v>1.1419481364728401</v>
      </c>
      <c r="K862">
        <v>111.417185924246</v>
      </c>
      <c r="L862">
        <v>2.5833036248335199</v>
      </c>
      <c r="M862">
        <v>1.41027383461931</v>
      </c>
      <c r="N862">
        <v>16.975790619426999</v>
      </c>
      <c r="O862">
        <v>120.983438182626</v>
      </c>
      <c r="P862">
        <v>15.1357438693907</v>
      </c>
      <c r="Q862">
        <v>6.6569423031666703</v>
      </c>
      <c r="R862">
        <v>25.103445657563899</v>
      </c>
      <c r="S862">
        <v>2293.2085672005001</v>
      </c>
      <c r="T862">
        <v>2.8925000000000001</v>
      </c>
      <c r="U862">
        <v>0</v>
      </c>
      <c r="V862">
        <v>8.8757657185315306</v>
      </c>
      <c r="W862">
        <v>259.75066685066201</v>
      </c>
    </row>
    <row r="863" spans="1:23" x14ac:dyDescent="0.3">
      <c r="A863" t="s">
        <v>282</v>
      </c>
      <c r="B863" t="s">
        <v>6</v>
      </c>
      <c r="C863" t="s">
        <v>0</v>
      </c>
      <c r="D863" t="s">
        <v>252</v>
      </c>
      <c r="E863" t="s">
        <v>58</v>
      </c>
      <c r="F863">
        <v>38.5141482623469</v>
      </c>
      <c r="G863">
        <v>35.9903383640765</v>
      </c>
      <c r="H863">
        <v>3.9040805950770601</v>
      </c>
      <c r="I863">
        <v>0.70747641827757202</v>
      </c>
      <c r="J863">
        <v>1.43669929379892</v>
      </c>
      <c r="K863">
        <v>118.858653167611</v>
      </c>
      <c r="L863">
        <v>3.7089770371425699</v>
      </c>
      <c r="M863">
        <v>1.34186071529188</v>
      </c>
      <c r="N863">
        <v>16.2128304079346</v>
      </c>
      <c r="O863">
        <v>111.22733003814901</v>
      </c>
      <c r="P863">
        <v>16.041785783697801</v>
      </c>
      <c r="Q863">
        <v>7.2790847002197703</v>
      </c>
      <c r="R863">
        <v>26.242404013036701</v>
      </c>
      <c r="S863">
        <v>2293.2085672005001</v>
      </c>
      <c r="T863">
        <v>2.8925000000000001</v>
      </c>
      <c r="U863">
        <v>0</v>
      </c>
      <c r="V863">
        <v>8.8355711725885904</v>
      </c>
      <c r="W863">
        <v>256.47797239593001</v>
      </c>
    </row>
    <row r="864" spans="1:23" x14ac:dyDescent="0.3">
      <c r="A864" t="s">
        <v>282</v>
      </c>
      <c r="B864" t="s">
        <v>6</v>
      </c>
      <c r="C864" t="s">
        <v>0</v>
      </c>
      <c r="D864" t="s">
        <v>253</v>
      </c>
      <c r="E864" t="s">
        <v>59</v>
      </c>
      <c r="F864">
        <v>44.604038728550798</v>
      </c>
      <c r="G864">
        <v>42.028601152202498</v>
      </c>
      <c r="H864">
        <v>20.292196219134802</v>
      </c>
      <c r="I864">
        <v>1.41018415941946</v>
      </c>
      <c r="J864">
        <v>5.1943493453275602</v>
      </c>
      <c r="K864">
        <v>119.703030170575</v>
      </c>
      <c r="L864">
        <v>11.9515739546492</v>
      </c>
      <c r="M864">
        <v>1.4619639242865099</v>
      </c>
      <c r="N864">
        <v>16.4450984065375</v>
      </c>
      <c r="O864">
        <v>113.85105161110501</v>
      </c>
      <c r="P864">
        <v>16.511085123501498</v>
      </c>
      <c r="Q864">
        <v>8.3911289330148708</v>
      </c>
      <c r="R864">
        <v>25.206117391728601</v>
      </c>
      <c r="S864">
        <v>2053.4044924329401</v>
      </c>
      <c r="T864">
        <v>2.8925000000000001</v>
      </c>
      <c r="U864">
        <v>0</v>
      </c>
      <c r="V864">
        <v>18.323045857950099</v>
      </c>
      <c r="W864">
        <v>233.42148937791799</v>
      </c>
    </row>
    <row r="865" spans="1:23" x14ac:dyDescent="0.3">
      <c r="A865" t="s">
        <v>282</v>
      </c>
      <c r="B865" t="s">
        <v>6</v>
      </c>
      <c r="C865" t="s">
        <v>0</v>
      </c>
      <c r="D865" t="s">
        <v>253</v>
      </c>
      <c r="E865" t="s">
        <v>60</v>
      </c>
      <c r="F865">
        <v>38.200550167339102</v>
      </c>
      <c r="G865">
        <v>35.802221327294497</v>
      </c>
      <c r="H865">
        <v>8.0619510653246103</v>
      </c>
      <c r="I865">
        <v>0.96396460776105397</v>
      </c>
      <c r="J865">
        <v>3.0921866626767298</v>
      </c>
      <c r="K865">
        <v>113.084443288629</v>
      </c>
      <c r="L865">
        <v>5.8986583900984497</v>
      </c>
      <c r="M865">
        <v>1.4132368683919101</v>
      </c>
      <c r="N865">
        <v>16.1248217360064</v>
      </c>
      <c r="O865">
        <v>117.479733267226</v>
      </c>
      <c r="P865">
        <v>15.6362200285601</v>
      </c>
      <c r="Q865">
        <v>7.52897010495718</v>
      </c>
      <c r="R865">
        <v>24.788167015452899</v>
      </c>
      <c r="S865">
        <v>2053.4044924329401</v>
      </c>
      <c r="T865">
        <v>2.8925000000000001</v>
      </c>
      <c r="U865">
        <v>0</v>
      </c>
      <c r="V865">
        <v>23.011555645215701</v>
      </c>
      <c r="W865">
        <v>251.707974262649</v>
      </c>
    </row>
    <row r="866" spans="1:23" x14ac:dyDescent="0.3">
      <c r="A866" t="s">
        <v>282</v>
      </c>
      <c r="B866" t="s">
        <v>6</v>
      </c>
      <c r="C866" t="s">
        <v>0</v>
      </c>
      <c r="D866" t="s">
        <v>253</v>
      </c>
      <c r="E866" t="s">
        <v>61</v>
      </c>
      <c r="F866">
        <v>36.381801788202203</v>
      </c>
      <c r="G866">
        <v>34.041267145019198</v>
      </c>
      <c r="H866">
        <v>3.8943587275882598</v>
      </c>
      <c r="I866">
        <v>0.81077373298038302</v>
      </c>
      <c r="J866">
        <v>2.4779504110812902</v>
      </c>
      <c r="K866">
        <v>111.105835273908</v>
      </c>
      <c r="L866">
        <v>5.3042619784987703</v>
      </c>
      <c r="M866">
        <v>1.4088512456337401</v>
      </c>
      <c r="N866">
        <v>16.029235101518701</v>
      </c>
      <c r="O866">
        <v>118.99304524725</v>
      </c>
      <c r="P866">
        <v>15.2210608142532</v>
      </c>
      <c r="Q866">
        <v>7.2042731377151901</v>
      </c>
      <c r="R866">
        <v>24.401340082534301</v>
      </c>
      <c r="S866">
        <v>2053.4044924329401</v>
      </c>
      <c r="T866">
        <v>2.8925000000000001</v>
      </c>
      <c r="U866">
        <v>0</v>
      </c>
      <c r="V866">
        <v>23.4269696357442</v>
      </c>
      <c r="W866">
        <v>255.39240274396201</v>
      </c>
    </row>
    <row r="867" spans="1:23" x14ac:dyDescent="0.3">
      <c r="A867" t="s">
        <v>282</v>
      </c>
      <c r="B867" t="s">
        <v>6</v>
      </c>
      <c r="C867" t="s">
        <v>0</v>
      </c>
      <c r="D867" t="s">
        <v>253</v>
      </c>
      <c r="E867" t="s">
        <v>62</v>
      </c>
      <c r="F867">
        <v>45.4259325586968</v>
      </c>
      <c r="G867">
        <v>42.889001116889197</v>
      </c>
      <c r="H867">
        <v>16.1789679603934</v>
      </c>
      <c r="I867">
        <v>1.3168789037895401</v>
      </c>
      <c r="J867">
        <v>4.7021978525140797</v>
      </c>
      <c r="K867">
        <v>128.265228438213</v>
      </c>
      <c r="L867">
        <v>9.0924035807522703</v>
      </c>
      <c r="M867">
        <v>1.4891007177231199</v>
      </c>
      <c r="N867">
        <v>17.098743665037201</v>
      </c>
      <c r="O867">
        <v>120.09773177816901</v>
      </c>
      <c r="P867">
        <v>17.589082138084301</v>
      </c>
      <c r="Q867">
        <v>8.6691636776503298</v>
      </c>
      <c r="R867">
        <v>27.4083925700752</v>
      </c>
      <c r="S867">
        <v>2053.4044924329401</v>
      </c>
      <c r="T867">
        <v>2.8925000000000001</v>
      </c>
      <c r="U867">
        <v>0</v>
      </c>
      <c r="V867">
        <v>21.278872856464599</v>
      </c>
      <c r="W867">
        <v>262.38986340132197</v>
      </c>
    </row>
    <row r="868" spans="1:23" x14ac:dyDescent="0.3">
      <c r="A868" t="s">
        <v>282</v>
      </c>
      <c r="B868" t="s">
        <v>6</v>
      </c>
      <c r="C868" t="s">
        <v>0</v>
      </c>
      <c r="D868" t="s">
        <v>254</v>
      </c>
      <c r="E868" t="s">
        <v>63</v>
      </c>
      <c r="F868">
        <v>38.184726616164603</v>
      </c>
      <c r="G868">
        <v>36.033764131943997</v>
      </c>
      <c r="H868">
        <v>3.22741055874098</v>
      </c>
      <c r="I868">
        <v>0.66023089352004904</v>
      </c>
      <c r="J868">
        <v>1.01397396332196</v>
      </c>
      <c r="K868">
        <v>107.92056782457399</v>
      </c>
      <c r="L868">
        <v>6.3732366238983902</v>
      </c>
      <c r="M868">
        <v>1.0239869501760499</v>
      </c>
      <c r="N868">
        <v>11.9363047633835</v>
      </c>
      <c r="O868">
        <v>88.616061569392798</v>
      </c>
      <c r="P868">
        <v>15.600920974133199</v>
      </c>
      <c r="Q868">
        <v>6.8920269902162099</v>
      </c>
      <c r="R868">
        <v>25.849136424090101</v>
      </c>
      <c r="S868">
        <v>1944.7175264647601</v>
      </c>
      <c r="T868">
        <v>2.8925000000000001</v>
      </c>
      <c r="U868">
        <v>0</v>
      </c>
      <c r="V868">
        <v>21.263647696546901</v>
      </c>
      <c r="W868">
        <v>229.92583343416399</v>
      </c>
    </row>
    <row r="869" spans="1:23" x14ac:dyDescent="0.3">
      <c r="A869" t="s">
        <v>282</v>
      </c>
      <c r="B869" t="s">
        <v>6</v>
      </c>
      <c r="C869" t="s">
        <v>0</v>
      </c>
      <c r="D869" t="s">
        <v>254</v>
      </c>
      <c r="E869" t="s">
        <v>64</v>
      </c>
      <c r="F869">
        <v>34.566036635879101</v>
      </c>
      <c r="G869">
        <v>32.4204425914116</v>
      </c>
      <c r="H869">
        <v>3.0619192592710101</v>
      </c>
      <c r="I869">
        <v>0.646396848758095</v>
      </c>
      <c r="J869">
        <v>0.95317332435364999</v>
      </c>
      <c r="K869">
        <v>109.27868971577099</v>
      </c>
      <c r="L869">
        <v>4.7589910380662204</v>
      </c>
      <c r="M869">
        <v>1.08916407076453</v>
      </c>
      <c r="N869">
        <v>13.186903055063601</v>
      </c>
      <c r="O869">
        <v>99.502840940176</v>
      </c>
      <c r="P869">
        <v>16.352492053687499</v>
      </c>
      <c r="Q869">
        <v>7.0441703356527698</v>
      </c>
      <c r="R869">
        <v>27.341549947349399</v>
      </c>
      <c r="S869">
        <v>1944.7175264647601</v>
      </c>
      <c r="T869">
        <v>2.8925000000000001</v>
      </c>
      <c r="U869">
        <v>0</v>
      </c>
      <c r="V869">
        <v>27.386667180830798</v>
      </c>
      <c r="W869">
        <v>249.405821401651</v>
      </c>
    </row>
    <row r="870" spans="1:23" x14ac:dyDescent="0.3">
      <c r="A870" t="s">
        <v>282</v>
      </c>
      <c r="B870" t="s">
        <v>6</v>
      </c>
      <c r="C870" t="s">
        <v>0</v>
      </c>
      <c r="D870" t="s">
        <v>254</v>
      </c>
      <c r="E870" t="s">
        <v>65</v>
      </c>
      <c r="F870">
        <v>31.636170467546499</v>
      </c>
      <c r="G870">
        <v>29.498708099683601</v>
      </c>
      <c r="H870">
        <v>2.9867161565646398</v>
      </c>
      <c r="I870">
        <v>0.62222852521060401</v>
      </c>
      <c r="J870">
        <v>0.89149222204892398</v>
      </c>
      <c r="K870">
        <v>106.21769733458601</v>
      </c>
      <c r="L870">
        <v>3.6745195417165402</v>
      </c>
      <c r="M870">
        <v>1.05396922210315</v>
      </c>
      <c r="N870">
        <v>13.199031690944</v>
      </c>
      <c r="O870">
        <v>99.931752270730897</v>
      </c>
      <c r="P870">
        <v>16.154351659505298</v>
      </c>
      <c r="Q870">
        <v>6.8716498696116002</v>
      </c>
      <c r="R870">
        <v>27.130020434351099</v>
      </c>
      <c r="S870">
        <v>1944.7175264647601</v>
      </c>
      <c r="T870">
        <v>2.8925000000000001</v>
      </c>
      <c r="U870">
        <v>0</v>
      </c>
      <c r="V870">
        <v>28.327131559544199</v>
      </c>
      <c r="W870">
        <v>249.806051098198</v>
      </c>
    </row>
    <row r="871" spans="1:23" x14ac:dyDescent="0.3">
      <c r="A871" t="s">
        <v>282</v>
      </c>
      <c r="B871" t="s">
        <v>6</v>
      </c>
      <c r="C871" t="s">
        <v>0</v>
      </c>
      <c r="D871" t="s">
        <v>254</v>
      </c>
      <c r="E871" t="s">
        <v>66</v>
      </c>
      <c r="F871">
        <v>36.513542502530903</v>
      </c>
      <c r="G871">
        <v>34.361100037148397</v>
      </c>
      <c r="H871">
        <v>3.2268793251542198</v>
      </c>
      <c r="I871">
        <v>0.67172547130114801</v>
      </c>
      <c r="J871">
        <v>0.95804246510553503</v>
      </c>
      <c r="K871">
        <v>111.411666050741</v>
      </c>
      <c r="L871">
        <v>5.3182812539324402</v>
      </c>
      <c r="M871">
        <v>1.0160742098990301</v>
      </c>
      <c r="N871">
        <v>12.436509107231901</v>
      </c>
      <c r="O871">
        <v>91.980830707769599</v>
      </c>
      <c r="P871">
        <v>16.467589907603099</v>
      </c>
      <c r="Q871">
        <v>7.1520200830993597</v>
      </c>
      <c r="R871">
        <v>27.463317298276401</v>
      </c>
      <c r="S871">
        <v>1944.7175264647601</v>
      </c>
      <c r="T871">
        <v>2.8925000000000001</v>
      </c>
      <c r="U871">
        <v>0</v>
      </c>
      <c r="V871">
        <v>25.446778694916901</v>
      </c>
      <c r="W871">
        <v>245.59211183704801</v>
      </c>
    </row>
    <row r="872" spans="1:23" x14ac:dyDescent="0.3">
      <c r="A872" t="s">
        <v>282</v>
      </c>
      <c r="B872" t="s">
        <v>6</v>
      </c>
      <c r="C872" t="s">
        <v>0</v>
      </c>
      <c r="D872" t="s">
        <v>255</v>
      </c>
      <c r="E872" t="s">
        <v>67</v>
      </c>
      <c r="F872">
        <v>38.243306156283403</v>
      </c>
      <c r="G872">
        <v>36.008174944392501</v>
      </c>
      <c r="H872">
        <v>3.1567036717983399</v>
      </c>
      <c r="I872">
        <v>0.716266398649823</v>
      </c>
      <c r="J872">
        <v>0.92297547560790205</v>
      </c>
      <c r="K872">
        <v>107.80715768878601</v>
      </c>
      <c r="L872">
        <v>6.2825248979390498</v>
      </c>
      <c r="M872">
        <v>0.85423167221701402</v>
      </c>
      <c r="N872">
        <v>10.1248051727129</v>
      </c>
      <c r="O872">
        <v>82.074835577832701</v>
      </c>
      <c r="P872">
        <v>14.5138558048167</v>
      </c>
      <c r="Q872">
        <v>6.4938915326216904</v>
      </c>
      <c r="R872">
        <v>23.8767813649857</v>
      </c>
      <c r="S872">
        <v>2016.5848029317001</v>
      </c>
      <c r="T872">
        <v>2.8925000000000001</v>
      </c>
      <c r="U872">
        <v>0</v>
      </c>
      <c r="V872">
        <v>15.6943014954366</v>
      </c>
      <c r="W872">
        <v>225.00861953485801</v>
      </c>
    </row>
    <row r="873" spans="1:23" x14ac:dyDescent="0.3">
      <c r="A873" t="s">
        <v>282</v>
      </c>
      <c r="B873" t="s">
        <v>6</v>
      </c>
      <c r="C873" t="s">
        <v>0</v>
      </c>
      <c r="D873" t="s">
        <v>255</v>
      </c>
      <c r="E873" t="s">
        <v>68</v>
      </c>
      <c r="F873">
        <v>33.070139647006201</v>
      </c>
      <c r="G873">
        <v>30.855759162788399</v>
      </c>
      <c r="H873">
        <v>2.5630553811258001</v>
      </c>
      <c r="I873">
        <v>0.65210782556810398</v>
      </c>
      <c r="J873">
        <v>0.78909312537471499</v>
      </c>
      <c r="K873">
        <v>104.23267102822</v>
      </c>
      <c r="L873">
        <v>3.9555548650097099</v>
      </c>
      <c r="M873">
        <v>0.83697773630229599</v>
      </c>
      <c r="N873">
        <v>10.481717064395299</v>
      </c>
      <c r="O873">
        <v>87.314738958903007</v>
      </c>
      <c r="P873">
        <v>14.4269393777515</v>
      </c>
      <c r="Q873">
        <v>6.2402574620620701</v>
      </c>
      <c r="R873">
        <v>24.036422960606799</v>
      </c>
      <c r="S873">
        <v>2016.5848029317001</v>
      </c>
      <c r="T873">
        <v>2.8925000000000001</v>
      </c>
      <c r="U873">
        <v>0</v>
      </c>
      <c r="V873">
        <v>22.488904045060099</v>
      </c>
      <c r="W873">
        <v>233.22583594512901</v>
      </c>
    </row>
    <row r="874" spans="1:23" x14ac:dyDescent="0.3">
      <c r="A874" t="s">
        <v>282</v>
      </c>
      <c r="B874" t="s">
        <v>6</v>
      </c>
      <c r="C874" t="s">
        <v>0</v>
      </c>
      <c r="D874" t="s">
        <v>255</v>
      </c>
      <c r="E874" t="s">
        <v>69</v>
      </c>
      <c r="F874">
        <v>30.8897515679399</v>
      </c>
      <c r="G874">
        <v>28.6834184508287</v>
      </c>
      <c r="H874">
        <v>2.3271558506343699</v>
      </c>
      <c r="I874">
        <v>0.62787141319280204</v>
      </c>
      <c r="J874">
        <v>0.73106748869350502</v>
      </c>
      <c r="K874">
        <v>101.723662494441</v>
      </c>
      <c r="L874">
        <v>3.3729944167246901</v>
      </c>
      <c r="M874">
        <v>0.81506074002245898</v>
      </c>
      <c r="N874">
        <v>10.5153903018322</v>
      </c>
      <c r="O874">
        <v>88.462434886599098</v>
      </c>
      <c r="P874">
        <v>14.2721205920798</v>
      </c>
      <c r="Q874">
        <v>6.1314009213895204</v>
      </c>
      <c r="R874">
        <v>23.839962179517201</v>
      </c>
      <c r="S874">
        <v>2016.5848029317001</v>
      </c>
      <c r="T874">
        <v>2.8925000000000001</v>
      </c>
      <c r="U874">
        <v>0</v>
      </c>
      <c r="V874">
        <v>24.929908852764701</v>
      </c>
      <c r="W874">
        <v>233.296071665672</v>
      </c>
    </row>
    <row r="875" spans="1:23" x14ac:dyDescent="0.3">
      <c r="A875" t="s">
        <v>282</v>
      </c>
      <c r="B875" t="s">
        <v>6</v>
      </c>
      <c r="C875" t="s">
        <v>0</v>
      </c>
      <c r="D875" t="s">
        <v>255</v>
      </c>
      <c r="E875" t="s">
        <v>70</v>
      </c>
      <c r="F875">
        <v>35.895397951080497</v>
      </c>
      <c r="G875">
        <v>33.665835796857401</v>
      </c>
      <c r="H875">
        <v>3.5061869139178801</v>
      </c>
      <c r="I875">
        <v>0.70218990481787702</v>
      </c>
      <c r="J875">
        <v>0.85730451838229804</v>
      </c>
      <c r="K875">
        <v>108.363554713593</v>
      </c>
      <c r="L875">
        <v>4.7204547043923499</v>
      </c>
      <c r="M875">
        <v>0.81238674908091402</v>
      </c>
      <c r="N875">
        <v>10.2848129740551</v>
      </c>
      <c r="O875">
        <v>83.456490428628499</v>
      </c>
      <c r="P875">
        <v>14.890744640269199</v>
      </c>
      <c r="Q875">
        <v>6.5246952452504097</v>
      </c>
      <c r="R875">
        <v>24.681981542989899</v>
      </c>
      <c r="S875">
        <v>2016.5848029317001</v>
      </c>
      <c r="T875">
        <v>2.8925000000000001</v>
      </c>
      <c r="U875">
        <v>0</v>
      </c>
      <c r="V875">
        <v>23.902427309923102</v>
      </c>
      <c r="W875">
        <v>234.65941908910099</v>
      </c>
    </row>
    <row r="876" spans="1:23" x14ac:dyDescent="0.3">
      <c r="A876" t="s">
        <v>282</v>
      </c>
      <c r="B876" t="s">
        <v>6</v>
      </c>
      <c r="C876" t="s">
        <v>0</v>
      </c>
      <c r="D876" t="s">
        <v>256</v>
      </c>
      <c r="E876" t="s">
        <v>71</v>
      </c>
      <c r="F876">
        <v>35.786987343815397</v>
      </c>
      <c r="G876">
        <v>33.643519980740798</v>
      </c>
      <c r="H876">
        <v>3.1871279171003501</v>
      </c>
      <c r="I876">
        <v>0.70099574769245199</v>
      </c>
      <c r="J876">
        <v>0.83033847330606503</v>
      </c>
      <c r="K876">
        <v>103.826550230427</v>
      </c>
      <c r="L876">
        <v>5.6110322804383301</v>
      </c>
      <c r="M876">
        <v>0.665133053978747</v>
      </c>
      <c r="N876">
        <v>9.3690381112695693</v>
      </c>
      <c r="O876">
        <v>81.682073328073997</v>
      </c>
      <c r="P876">
        <v>15.5506788251255</v>
      </c>
      <c r="Q876">
        <v>6.5143376924529699</v>
      </c>
      <c r="R876">
        <v>26.197916784779601</v>
      </c>
      <c r="S876">
        <v>1934.45401268358</v>
      </c>
      <c r="T876">
        <v>0</v>
      </c>
      <c r="U876">
        <v>0</v>
      </c>
      <c r="V876">
        <v>17.8877528392713</v>
      </c>
      <c r="W876">
        <v>213.36257013593499</v>
      </c>
    </row>
    <row r="877" spans="1:23" x14ac:dyDescent="0.3">
      <c r="A877" t="s">
        <v>282</v>
      </c>
      <c r="B877" t="s">
        <v>6</v>
      </c>
      <c r="C877" t="s">
        <v>0</v>
      </c>
      <c r="D877" t="s">
        <v>256</v>
      </c>
      <c r="E877" t="s">
        <v>72</v>
      </c>
      <c r="F877">
        <v>32.732998563886603</v>
      </c>
      <c r="G877">
        <v>30.597652878577101</v>
      </c>
      <c r="H877">
        <v>2.29560029424889</v>
      </c>
      <c r="I877">
        <v>0.68090146988304401</v>
      </c>
      <c r="J877">
        <v>0.73045653953062695</v>
      </c>
      <c r="K877">
        <v>106.05997456949601</v>
      </c>
      <c r="L877">
        <v>3.9887026612669199</v>
      </c>
      <c r="M877">
        <v>0.64629989164605595</v>
      </c>
      <c r="N877">
        <v>10.0701873099478</v>
      </c>
      <c r="O877">
        <v>89.971555735268794</v>
      </c>
      <c r="P877">
        <v>16.347382559974498</v>
      </c>
      <c r="Q877">
        <v>6.6527349659080599</v>
      </c>
      <c r="R877">
        <v>27.831266135525802</v>
      </c>
      <c r="S877">
        <v>1934.45401268358</v>
      </c>
      <c r="T877">
        <v>0</v>
      </c>
      <c r="U877">
        <v>0</v>
      </c>
      <c r="V877">
        <v>21.478841497665702</v>
      </c>
      <c r="W877">
        <v>231.60672532025799</v>
      </c>
    </row>
    <row r="878" spans="1:23" x14ac:dyDescent="0.3">
      <c r="A878" t="s">
        <v>282</v>
      </c>
      <c r="B878" t="s">
        <v>6</v>
      </c>
      <c r="C878" t="s">
        <v>0</v>
      </c>
      <c r="D878" t="s">
        <v>256</v>
      </c>
      <c r="E878" t="s">
        <v>73</v>
      </c>
      <c r="F878">
        <v>30.817162357621701</v>
      </c>
      <c r="G878">
        <v>28.688002841462399</v>
      </c>
      <c r="H878">
        <v>2.1254627820500902</v>
      </c>
      <c r="I878">
        <v>0.66249591141021402</v>
      </c>
      <c r="J878">
        <v>0.68371739114255103</v>
      </c>
      <c r="K878">
        <v>104.166383286011</v>
      </c>
      <c r="L878">
        <v>3.66344814170085</v>
      </c>
      <c r="M878">
        <v>0.62874307936562901</v>
      </c>
      <c r="N878">
        <v>10.139939192295699</v>
      </c>
      <c r="O878">
        <v>91.412034283743097</v>
      </c>
      <c r="P878">
        <v>16.237594530050998</v>
      </c>
      <c r="Q878">
        <v>6.5730976654937097</v>
      </c>
      <c r="R878">
        <v>27.6989735829621</v>
      </c>
      <c r="S878">
        <v>1934.45401268358</v>
      </c>
      <c r="T878">
        <v>0</v>
      </c>
      <c r="U878">
        <v>0</v>
      </c>
      <c r="V878">
        <v>23.403498845626999</v>
      </c>
      <c r="W878">
        <v>232.08450942720901</v>
      </c>
    </row>
    <row r="879" spans="1:23" x14ac:dyDescent="0.3">
      <c r="A879" t="s">
        <v>282</v>
      </c>
      <c r="B879" t="s">
        <v>6</v>
      </c>
      <c r="C879" t="s">
        <v>0</v>
      </c>
      <c r="D879" t="s">
        <v>256</v>
      </c>
      <c r="E879" t="s">
        <v>74</v>
      </c>
      <c r="F879">
        <v>33.316734564175398</v>
      </c>
      <c r="G879">
        <v>31.177554732948899</v>
      </c>
      <c r="H879">
        <v>2.99010703807317</v>
      </c>
      <c r="I879">
        <v>0.693634211000145</v>
      </c>
      <c r="J879">
        <v>0.74688402242435303</v>
      </c>
      <c r="K879">
        <v>105.355222670036</v>
      </c>
      <c r="L879">
        <v>4.5326619287603602</v>
      </c>
      <c r="M879">
        <v>0.6210454317056</v>
      </c>
      <c r="N879">
        <v>9.6559147725429906</v>
      </c>
      <c r="O879">
        <v>84.657100097555599</v>
      </c>
      <c r="P879">
        <v>16.200342765328099</v>
      </c>
      <c r="Q879">
        <v>6.6620197937410603</v>
      </c>
      <c r="R879">
        <v>27.472184401543899</v>
      </c>
      <c r="S879">
        <v>1934.45401268358</v>
      </c>
      <c r="T879">
        <v>0</v>
      </c>
      <c r="U879">
        <v>0</v>
      </c>
      <c r="V879">
        <v>23.729981850081099</v>
      </c>
      <c r="W879">
        <v>225.54709904954601</v>
      </c>
    </row>
    <row r="880" spans="1:23" x14ac:dyDescent="0.3">
      <c r="A880" t="s">
        <v>282</v>
      </c>
      <c r="B880" t="s">
        <v>6</v>
      </c>
      <c r="C880" t="s">
        <v>0</v>
      </c>
      <c r="D880" t="s">
        <v>257</v>
      </c>
      <c r="E880" t="s">
        <v>75</v>
      </c>
      <c r="F880">
        <v>37.8883490977097</v>
      </c>
      <c r="G880">
        <v>35.1546180176706</v>
      </c>
      <c r="H880">
        <v>3.7975380549995701</v>
      </c>
      <c r="I880">
        <v>0.72188465776642097</v>
      </c>
      <c r="J880">
        <v>0.79879851768552101</v>
      </c>
      <c r="K880">
        <v>99.460422307073898</v>
      </c>
      <c r="L880">
        <v>4.4531331925877096</v>
      </c>
      <c r="M880">
        <v>0.56152062484361298</v>
      </c>
      <c r="N880">
        <v>8.5958882051751004</v>
      </c>
      <c r="O880">
        <v>79.052213260746498</v>
      </c>
      <c r="P880">
        <v>13.8174333049875</v>
      </c>
      <c r="Q880">
        <v>5.8617696495911602</v>
      </c>
      <c r="R880">
        <v>23.1459896909588</v>
      </c>
      <c r="S880">
        <v>2520.06528723576</v>
      </c>
      <c r="T880">
        <v>0</v>
      </c>
      <c r="U880">
        <v>0</v>
      </c>
      <c r="V880">
        <v>27.725218191310901</v>
      </c>
      <c r="W880">
        <v>200.71191044093001</v>
      </c>
    </row>
    <row r="881" spans="1:23" x14ac:dyDescent="0.3">
      <c r="A881" t="s">
        <v>282</v>
      </c>
      <c r="B881" t="s">
        <v>6</v>
      </c>
      <c r="C881" t="s">
        <v>0</v>
      </c>
      <c r="D881" t="s">
        <v>257</v>
      </c>
      <c r="E881" t="s">
        <v>76</v>
      </c>
      <c r="F881">
        <v>35.274486561059099</v>
      </c>
      <c r="G881">
        <v>32.544415040585001</v>
      </c>
      <c r="H881">
        <v>3.5554736674102498</v>
      </c>
      <c r="I881">
        <v>0.71668069805989298</v>
      </c>
      <c r="J881">
        <v>0.71735172330248897</v>
      </c>
      <c r="K881">
        <v>102.764690496318</v>
      </c>
      <c r="L881">
        <v>3.1809790185783098</v>
      </c>
      <c r="M881">
        <v>0.54191464243832899</v>
      </c>
      <c r="N881">
        <v>9.3142802969809395</v>
      </c>
      <c r="O881">
        <v>87.8759252854056</v>
      </c>
      <c r="P881">
        <v>14.7234713415359</v>
      </c>
      <c r="Q881">
        <v>6.0992038341624299</v>
      </c>
      <c r="R881">
        <v>24.871879257736001</v>
      </c>
      <c r="S881">
        <v>2520.06528723576</v>
      </c>
      <c r="T881">
        <v>0</v>
      </c>
      <c r="U881">
        <v>0</v>
      </c>
      <c r="V881">
        <v>33.2375561770654</v>
      </c>
      <c r="W881">
        <v>219.68083762846899</v>
      </c>
    </row>
    <row r="882" spans="1:23" x14ac:dyDescent="0.3">
      <c r="A882" t="s">
        <v>282</v>
      </c>
      <c r="B882" t="s">
        <v>6</v>
      </c>
      <c r="C882" t="s">
        <v>0</v>
      </c>
      <c r="D882" t="s">
        <v>257</v>
      </c>
      <c r="E882" t="s">
        <v>77</v>
      </c>
      <c r="F882">
        <v>32.245768461437798</v>
      </c>
      <c r="G882">
        <v>29.5237973676461</v>
      </c>
      <c r="H882">
        <v>3.4182701474643902</v>
      </c>
      <c r="I882">
        <v>0.69376752603578096</v>
      </c>
      <c r="J882">
        <v>0.64490757701572499</v>
      </c>
      <c r="K882">
        <v>99.779676513885306</v>
      </c>
      <c r="L882">
        <v>2.6638824783272201</v>
      </c>
      <c r="M882">
        <v>0.49970639627499402</v>
      </c>
      <c r="N882">
        <v>9.2873721678188907</v>
      </c>
      <c r="O882">
        <v>88.354470976036694</v>
      </c>
      <c r="P882">
        <v>14.611822367248401</v>
      </c>
      <c r="Q882">
        <v>6.02320939181201</v>
      </c>
      <c r="R882">
        <v>24.7260858666484</v>
      </c>
      <c r="S882">
        <v>2520.06528723576</v>
      </c>
      <c r="T882">
        <v>0</v>
      </c>
      <c r="U882">
        <v>0</v>
      </c>
      <c r="V882">
        <v>34.474834712250399</v>
      </c>
      <c r="W882">
        <v>219.56939388157599</v>
      </c>
    </row>
    <row r="883" spans="1:23" x14ac:dyDescent="0.3">
      <c r="A883" t="s">
        <v>282</v>
      </c>
      <c r="B883" t="s">
        <v>6</v>
      </c>
      <c r="C883" t="s">
        <v>0</v>
      </c>
      <c r="D883" t="s">
        <v>257</v>
      </c>
      <c r="E883" t="s">
        <v>78</v>
      </c>
      <c r="F883">
        <v>35.494195862467897</v>
      </c>
      <c r="G883">
        <v>32.756166387155098</v>
      </c>
      <c r="H883">
        <v>3.94645590935168</v>
      </c>
      <c r="I883">
        <v>0.74500878112452695</v>
      </c>
      <c r="J883">
        <v>0.73345932425204796</v>
      </c>
      <c r="K883">
        <v>103.969787903982</v>
      </c>
      <c r="L883">
        <v>3.4875042773856899</v>
      </c>
      <c r="M883">
        <v>0.51645522384978704</v>
      </c>
      <c r="N883">
        <v>9.1498615932846405</v>
      </c>
      <c r="O883">
        <v>84.318409513708801</v>
      </c>
      <c r="P883">
        <v>14.9674740001152</v>
      </c>
      <c r="Q883">
        <v>6.2390245675358997</v>
      </c>
      <c r="R883">
        <v>25.218059834656501</v>
      </c>
      <c r="S883">
        <v>2520.06528723576</v>
      </c>
      <c r="T883">
        <v>0</v>
      </c>
      <c r="U883">
        <v>0</v>
      </c>
      <c r="V883">
        <v>32.671140158449099</v>
      </c>
      <c r="W883">
        <v>220.06487345428201</v>
      </c>
    </row>
    <row r="884" spans="1:23" x14ac:dyDescent="0.3">
      <c r="A884" t="s">
        <v>282</v>
      </c>
      <c r="B884" t="s">
        <v>6</v>
      </c>
      <c r="C884" t="s">
        <v>0</v>
      </c>
      <c r="D884" t="s">
        <v>258</v>
      </c>
      <c r="E884" t="s">
        <v>79</v>
      </c>
      <c r="F884">
        <v>40.039802689488901</v>
      </c>
      <c r="G884">
        <v>37.103226937020402</v>
      </c>
      <c r="H884">
        <v>6.2423604526385299</v>
      </c>
      <c r="I884">
        <v>0.87786827790005995</v>
      </c>
      <c r="J884">
        <v>1.03559852103731</v>
      </c>
      <c r="K884">
        <v>101.006514237015</v>
      </c>
      <c r="L884">
        <v>8.0315685832921009</v>
      </c>
      <c r="M884">
        <v>0.61088125837847695</v>
      </c>
      <c r="N884">
        <v>8.6333893446211896</v>
      </c>
      <c r="O884">
        <v>78.695496660001297</v>
      </c>
      <c r="P884">
        <v>14.685605316852399</v>
      </c>
      <c r="Q884">
        <v>6.6619149675515699</v>
      </c>
      <c r="R884">
        <v>24.0754649928896</v>
      </c>
      <c r="S884">
        <v>2674.9439002358999</v>
      </c>
      <c r="T884">
        <v>0</v>
      </c>
      <c r="U884">
        <v>0</v>
      </c>
      <c r="V884">
        <v>31.833116080121599</v>
      </c>
      <c r="W884">
        <v>204.44029180830699</v>
      </c>
    </row>
    <row r="885" spans="1:23" x14ac:dyDescent="0.3">
      <c r="A885" t="s">
        <v>282</v>
      </c>
      <c r="B885" t="s">
        <v>6</v>
      </c>
      <c r="C885" t="s">
        <v>0</v>
      </c>
      <c r="D885" t="s">
        <v>258</v>
      </c>
      <c r="E885" t="s">
        <v>80</v>
      </c>
      <c r="F885">
        <v>38.364028991325299</v>
      </c>
      <c r="G885">
        <v>35.440590557053497</v>
      </c>
      <c r="H885">
        <v>4.9005981101652596</v>
      </c>
      <c r="I885">
        <v>0.84092908494001795</v>
      </c>
      <c r="J885">
        <v>0.916011661670179</v>
      </c>
      <c r="K885">
        <v>102.598556738981</v>
      </c>
      <c r="L885">
        <v>6.55560147798424</v>
      </c>
      <c r="M885">
        <v>0.59210331623291601</v>
      </c>
      <c r="N885">
        <v>9.0256274768694098</v>
      </c>
      <c r="O885">
        <v>85.683561622189799</v>
      </c>
      <c r="P885">
        <v>15.140475201881699</v>
      </c>
      <c r="Q885">
        <v>6.7056369955356203</v>
      </c>
      <c r="R885">
        <v>25.058810192227199</v>
      </c>
      <c r="S885">
        <v>2674.9439002358999</v>
      </c>
      <c r="T885">
        <v>0</v>
      </c>
      <c r="U885">
        <v>0</v>
      </c>
      <c r="V885">
        <v>40.947408827657199</v>
      </c>
      <c r="W885">
        <v>217.46571597968301</v>
      </c>
    </row>
    <row r="886" spans="1:23" x14ac:dyDescent="0.3">
      <c r="A886" t="s">
        <v>282</v>
      </c>
      <c r="B886" t="s">
        <v>6</v>
      </c>
      <c r="C886" t="s">
        <v>0</v>
      </c>
      <c r="D886" t="s">
        <v>258</v>
      </c>
      <c r="E886" t="s">
        <v>140</v>
      </c>
      <c r="F886">
        <v>32.400756573860797</v>
      </c>
      <c r="G886">
        <v>29.504491115771401</v>
      </c>
      <c r="H886">
        <v>4.5417050212403103</v>
      </c>
      <c r="I886">
        <v>0.75942971740987497</v>
      </c>
      <c r="J886">
        <v>0.71688152642477698</v>
      </c>
      <c r="K886">
        <v>95.842144651483906</v>
      </c>
      <c r="L886">
        <v>5.0447837444333397</v>
      </c>
      <c r="M886">
        <v>0.49168102470361902</v>
      </c>
      <c r="N886">
        <v>8.7597301825842901</v>
      </c>
      <c r="O886">
        <v>85.436263370419198</v>
      </c>
      <c r="P886">
        <v>14.5840639923628</v>
      </c>
      <c r="Q886">
        <v>6.3047633452312297</v>
      </c>
      <c r="R886">
        <v>24.346654759453099</v>
      </c>
      <c r="S886">
        <v>2674.9439002358999</v>
      </c>
      <c r="T886">
        <v>0</v>
      </c>
      <c r="U886">
        <v>0</v>
      </c>
      <c r="V886">
        <v>48.315997131986101</v>
      </c>
      <c r="W886">
        <v>215.115210644576</v>
      </c>
    </row>
    <row r="887" spans="1:23" x14ac:dyDescent="0.3">
      <c r="A887" t="s">
        <v>282</v>
      </c>
      <c r="B887" t="s">
        <v>6</v>
      </c>
      <c r="C887" t="s">
        <v>0</v>
      </c>
      <c r="D887" t="s">
        <v>258</v>
      </c>
      <c r="E887" t="s">
        <v>141</v>
      </c>
      <c r="F887">
        <v>36.4532539158944</v>
      </c>
      <c r="G887">
        <v>33.525789942110499</v>
      </c>
      <c r="H887">
        <v>6.32744695859191</v>
      </c>
      <c r="I887">
        <v>0.85803375964399198</v>
      </c>
      <c r="J887">
        <v>0.89789740151145403</v>
      </c>
      <c r="K887">
        <v>101.59552344441001</v>
      </c>
      <c r="L887">
        <v>6.8663110358283701</v>
      </c>
      <c r="M887">
        <v>0.54135167961129105</v>
      </c>
      <c r="N887">
        <v>8.8932961982016394</v>
      </c>
      <c r="O887">
        <v>82.673841471889702</v>
      </c>
      <c r="P887">
        <v>15.266908288440399</v>
      </c>
      <c r="Q887">
        <v>6.7568958480536301</v>
      </c>
      <c r="R887">
        <v>25.241114663183101</v>
      </c>
      <c r="S887">
        <v>2674.9439002358999</v>
      </c>
      <c r="T887">
        <v>0</v>
      </c>
      <c r="U887">
        <v>0</v>
      </c>
      <c r="V887">
        <v>43.4185014657807</v>
      </c>
      <c r="W887">
        <v>217.50946414130101</v>
      </c>
    </row>
    <row r="888" spans="1:23" x14ac:dyDescent="0.3">
      <c r="A888" t="s">
        <v>282</v>
      </c>
      <c r="B888" t="s">
        <v>6</v>
      </c>
      <c r="C888" t="s">
        <v>0</v>
      </c>
      <c r="D888" t="s">
        <v>259</v>
      </c>
      <c r="E888" t="s">
        <v>154</v>
      </c>
      <c r="F888">
        <v>36.6314172210664</v>
      </c>
      <c r="G888">
        <v>33.6913211178775</v>
      </c>
      <c r="H888">
        <v>6.6634703411000897</v>
      </c>
      <c r="I888">
        <v>0.84060297690890995</v>
      </c>
      <c r="J888">
        <v>0.96444934282824302</v>
      </c>
      <c r="K888">
        <v>88.060624705781507</v>
      </c>
      <c r="L888">
        <v>1.6059048441496</v>
      </c>
      <c r="M888">
        <v>0.52421355838696304</v>
      </c>
      <c r="N888">
        <v>7.9510838263692696</v>
      </c>
      <c r="O888">
        <v>74.549586247992906</v>
      </c>
      <c r="P888">
        <v>12.371072639677999</v>
      </c>
      <c r="Q888">
        <v>4.8136894198134703</v>
      </c>
      <c r="R888">
        <v>21.239246935471201</v>
      </c>
      <c r="S888">
        <v>2690.3317327088298</v>
      </c>
      <c r="T888">
        <v>0</v>
      </c>
      <c r="U888">
        <v>0</v>
      </c>
      <c r="V888">
        <v>49.859894060885601</v>
      </c>
      <c r="W888">
        <v>192.39257782665501</v>
      </c>
    </row>
    <row r="889" spans="1:23" x14ac:dyDescent="0.3">
      <c r="A889" t="s">
        <v>282</v>
      </c>
      <c r="B889" t="s">
        <v>6</v>
      </c>
      <c r="C889" t="s">
        <v>0</v>
      </c>
      <c r="D889" t="s">
        <v>259</v>
      </c>
      <c r="E889" t="s">
        <v>156</v>
      </c>
      <c r="F889">
        <v>36.029564372613798</v>
      </c>
      <c r="G889">
        <v>33.109039195982099</v>
      </c>
      <c r="H889">
        <v>5.0156785070522796</v>
      </c>
      <c r="I889">
        <v>0.78963424091007595</v>
      </c>
      <c r="J889">
        <v>0.747870360058566</v>
      </c>
      <c r="K889">
        <v>92.868005456265394</v>
      </c>
      <c r="L889">
        <v>1.3494511935904201</v>
      </c>
      <c r="M889">
        <v>0.50749518289913798</v>
      </c>
      <c r="N889">
        <v>8.3191982916979903</v>
      </c>
      <c r="O889">
        <v>82.238598590616803</v>
      </c>
      <c r="P889">
        <v>13.439744461460601</v>
      </c>
      <c r="Q889">
        <v>5.1651991699654003</v>
      </c>
      <c r="R889">
        <v>23.1950759025104</v>
      </c>
      <c r="S889">
        <v>2690.3317327088298</v>
      </c>
      <c r="T889">
        <v>0</v>
      </c>
      <c r="U889">
        <v>0</v>
      </c>
      <c r="V889">
        <v>56.664954795822503</v>
      </c>
      <c r="W889">
        <v>212.37592909036701</v>
      </c>
    </row>
    <row r="890" spans="1:23" x14ac:dyDescent="0.3">
      <c r="A890" t="s">
        <v>282</v>
      </c>
      <c r="B890" t="s">
        <v>6</v>
      </c>
      <c r="C890" t="s">
        <v>0</v>
      </c>
      <c r="D890" t="s">
        <v>259</v>
      </c>
      <c r="E890" t="s">
        <v>157</v>
      </c>
      <c r="F890">
        <v>34.946853989279397</v>
      </c>
      <c r="G890">
        <v>32.032822281780597</v>
      </c>
      <c r="H890">
        <v>4.3563931449879103</v>
      </c>
      <c r="I890">
        <v>0.77298196597771396</v>
      </c>
      <c r="J890">
        <v>0.67356263592362797</v>
      </c>
      <c r="K890">
        <v>93.370248521266404</v>
      </c>
      <c r="L890">
        <v>1.25925508238635</v>
      </c>
      <c r="M890">
        <v>0.48848688153356701</v>
      </c>
      <c r="N890">
        <v>8.3946189831166897</v>
      </c>
      <c r="O890">
        <v>84.0336447560735</v>
      </c>
      <c r="P890">
        <v>13.682869963399099</v>
      </c>
      <c r="Q890">
        <v>5.24133793190886</v>
      </c>
      <c r="R890">
        <v>23.647066684873799</v>
      </c>
      <c r="S890">
        <v>2690.3317327088298</v>
      </c>
      <c r="T890">
        <v>0</v>
      </c>
      <c r="U890">
        <v>0</v>
      </c>
      <c r="V890">
        <v>55.265935018329898</v>
      </c>
      <c r="W890">
        <v>217.149976938344</v>
      </c>
    </row>
    <row r="891" spans="1:23" x14ac:dyDescent="0.3">
      <c r="A891" t="s">
        <v>282</v>
      </c>
      <c r="B891" t="s">
        <v>6</v>
      </c>
      <c r="C891" t="s">
        <v>0</v>
      </c>
      <c r="D891" t="s">
        <v>259</v>
      </c>
      <c r="E891" t="s">
        <v>159</v>
      </c>
      <c r="F891">
        <v>39.183089691365801</v>
      </c>
      <c r="G891">
        <v>36.233595629421302</v>
      </c>
      <c r="H891">
        <v>6.49638367495095</v>
      </c>
      <c r="I891">
        <v>0.88123421329373397</v>
      </c>
      <c r="J891">
        <v>0.91554509688539998</v>
      </c>
      <c r="K891">
        <v>97.568765413592104</v>
      </c>
      <c r="L891">
        <v>1.55556777503507</v>
      </c>
      <c r="M891">
        <v>0.544981162834412</v>
      </c>
      <c r="N891">
        <v>8.5439362213574501</v>
      </c>
      <c r="O891">
        <v>81.055693321038106</v>
      </c>
      <c r="P891">
        <v>13.9118435575018</v>
      </c>
      <c r="Q891">
        <v>5.3793318002113999</v>
      </c>
      <c r="R891">
        <v>23.9462644298737</v>
      </c>
      <c r="S891">
        <v>2690.3317327088298</v>
      </c>
      <c r="T891">
        <v>0</v>
      </c>
      <c r="U891">
        <v>0</v>
      </c>
      <c r="V891">
        <v>60.340967874051401</v>
      </c>
      <c r="W891">
        <v>216.83477653570901</v>
      </c>
    </row>
    <row r="892" spans="1:23" x14ac:dyDescent="0.3">
      <c r="A892" t="s">
        <v>282</v>
      </c>
      <c r="B892" t="s">
        <v>6</v>
      </c>
      <c r="C892" t="s">
        <v>0</v>
      </c>
      <c r="D892" t="s">
        <v>260</v>
      </c>
      <c r="E892" t="s">
        <v>160</v>
      </c>
      <c r="F892">
        <v>35.352024664550598</v>
      </c>
      <c r="G892">
        <v>33.090671407161501</v>
      </c>
      <c r="H892">
        <v>5.6170013229654803</v>
      </c>
      <c r="I892">
        <v>0.80739256179061503</v>
      </c>
      <c r="J892">
        <v>0.823322761809401</v>
      </c>
      <c r="K892">
        <v>80.192743634965495</v>
      </c>
      <c r="L892">
        <v>1.3461212638234601</v>
      </c>
      <c r="M892">
        <v>0.51513528414556997</v>
      </c>
      <c r="N892">
        <v>7.4319531510862697</v>
      </c>
      <c r="O892">
        <v>70.140585980009405</v>
      </c>
      <c r="P892">
        <v>11.9104166090963</v>
      </c>
      <c r="Q892">
        <v>4.5451652737434696</v>
      </c>
      <c r="R892">
        <v>20.579768745963101</v>
      </c>
      <c r="S892">
        <v>2024.34119118386</v>
      </c>
      <c r="T892">
        <v>0</v>
      </c>
      <c r="U892">
        <v>0</v>
      </c>
      <c r="V892">
        <v>54.790957406165298</v>
      </c>
      <c r="W892">
        <v>190.68306256013901</v>
      </c>
    </row>
    <row r="893" spans="1:23" x14ac:dyDescent="0.3">
      <c r="A893" t="s">
        <v>282</v>
      </c>
      <c r="B893" t="s">
        <v>6</v>
      </c>
      <c r="C893" t="s">
        <v>0</v>
      </c>
      <c r="D893" t="s">
        <v>260</v>
      </c>
      <c r="E893" t="s">
        <v>164</v>
      </c>
      <c r="F893">
        <v>34.609061275285299</v>
      </c>
      <c r="G893">
        <v>32.3535382521274</v>
      </c>
      <c r="H893">
        <v>5.1931204524104402</v>
      </c>
      <c r="I893">
        <v>0.79758190749059699</v>
      </c>
      <c r="J893">
        <v>0.707950946037461</v>
      </c>
      <c r="K893">
        <v>84.312839145087594</v>
      </c>
      <c r="L893">
        <v>1.1900902998818299</v>
      </c>
      <c r="M893">
        <v>0.50986999330737304</v>
      </c>
      <c r="N893">
        <v>7.9428513763149802</v>
      </c>
      <c r="O893">
        <v>77.852455766779698</v>
      </c>
      <c r="P893">
        <v>12.8683308833485</v>
      </c>
      <c r="Q893">
        <v>4.8533302065706403</v>
      </c>
      <c r="R893">
        <v>22.329683045102598</v>
      </c>
      <c r="S893">
        <v>2024.34119118386</v>
      </c>
      <c r="T893">
        <v>0</v>
      </c>
      <c r="U893">
        <v>0</v>
      </c>
      <c r="V893">
        <v>59.414950143782399</v>
      </c>
      <c r="W893">
        <v>209.080172636931</v>
      </c>
    </row>
    <row r="894" spans="1:23" x14ac:dyDescent="0.3">
      <c r="A894" t="s">
        <v>282</v>
      </c>
      <c r="B894" t="s">
        <v>6</v>
      </c>
      <c r="C894" t="s">
        <v>0</v>
      </c>
      <c r="D894" t="s">
        <v>260</v>
      </c>
      <c r="E894" t="s">
        <v>167</v>
      </c>
      <c r="F894">
        <v>34.907094784354001</v>
      </c>
      <c r="G894">
        <v>32.663441403337103</v>
      </c>
      <c r="H894">
        <v>4.7078496999373796</v>
      </c>
      <c r="I894">
        <v>0.75897856248237705</v>
      </c>
      <c r="J894">
        <v>0.64938824197232203</v>
      </c>
      <c r="K894">
        <v>83.457019512319604</v>
      </c>
      <c r="L894">
        <v>1.07921248480165</v>
      </c>
      <c r="M894">
        <v>0.51430955986947202</v>
      </c>
      <c r="N894">
        <v>7.88187252545415</v>
      </c>
      <c r="O894">
        <v>78.893751968273605</v>
      </c>
      <c r="P894">
        <v>12.764123156383199</v>
      </c>
      <c r="Q894">
        <v>4.7945039768598496</v>
      </c>
      <c r="R894">
        <v>22.181665608721101</v>
      </c>
      <c r="S894">
        <v>2024.34119118386</v>
      </c>
      <c r="T894">
        <v>0</v>
      </c>
      <c r="U894">
        <v>0</v>
      </c>
      <c r="V894">
        <v>61.463321954478403</v>
      </c>
      <c r="W894">
        <v>208.664610919399</v>
      </c>
    </row>
    <row r="895" spans="1:23" x14ac:dyDescent="0.3">
      <c r="A895" t="s">
        <v>282</v>
      </c>
      <c r="B895" t="s">
        <v>6</v>
      </c>
      <c r="C895" t="s">
        <v>0</v>
      </c>
      <c r="D895" t="s">
        <v>260</v>
      </c>
      <c r="E895" t="s">
        <v>168</v>
      </c>
      <c r="F895">
        <v>36.680199512945997</v>
      </c>
      <c r="G895">
        <v>34.402859549710399</v>
      </c>
      <c r="H895">
        <v>6.6727293810880699</v>
      </c>
      <c r="I895">
        <v>0.86231297721886802</v>
      </c>
      <c r="J895">
        <v>0.87449403888425303</v>
      </c>
      <c r="K895">
        <v>85.329482609256203</v>
      </c>
      <c r="L895">
        <v>1.45911668328277</v>
      </c>
      <c r="M895">
        <v>0.53788395556587698</v>
      </c>
      <c r="N895">
        <v>7.9389990393177099</v>
      </c>
      <c r="O895">
        <v>74.672038765263295</v>
      </c>
      <c r="P895">
        <v>12.751538339899</v>
      </c>
      <c r="Q895">
        <v>4.8594931362948</v>
      </c>
      <c r="R895">
        <v>22.037996612421999</v>
      </c>
      <c r="S895">
        <v>2024.34119118386</v>
      </c>
      <c r="T895">
        <v>0</v>
      </c>
      <c r="U895">
        <v>0</v>
      </c>
      <c r="V895">
        <v>67.389893362707497</v>
      </c>
      <c r="W895">
        <v>204.159872216704</v>
      </c>
    </row>
    <row r="896" spans="1:23" x14ac:dyDescent="0.3">
      <c r="A896" t="s">
        <v>282</v>
      </c>
      <c r="B896" t="s">
        <v>6</v>
      </c>
      <c r="C896" t="s">
        <v>0</v>
      </c>
      <c r="D896" t="s">
        <v>261</v>
      </c>
      <c r="E896" t="s">
        <v>185</v>
      </c>
      <c r="F896">
        <v>34.110652496963702</v>
      </c>
      <c r="G896">
        <v>31.964057596016801</v>
      </c>
      <c r="H896">
        <v>9.8169555689985195</v>
      </c>
      <c r="I896">
        <v>0.99354224571118599</v>
      </c>
      <c r="J896">
        <v>1.62450559969355</v>
      </c>
      <c r="K896">
        <v>75.240813676871596</v>
      </c>
      <c r="L896">
        <v>2.5418421076832902</v>
      </c>
      <c r="M896">
        <v>0.57242900208664105</v>
      </c>
      <c r="N896">
        <v>7.7419274868077697</v>
      </c>
      <c r="O896">
        <v>69.724322551196195</v>
      </c>
      <c r="P896">
        <v>11.595452169955401</v>
      </c>
      <c r="Q896">
        <v>4.40303808691651</v>
      </c>
      <c r="R896">
        <v>19.995889008462001</v>
      </c>
      <c r="S896">
        <v>1837.82004904204</v>
      </c>
      <c r="T896">
        <v>0</v>
      </c>
      <c r="U896">
        <v>0</v>
      </c>
      <c r="V896">
        <v>56.566867783390002</v>
      </c>
      <c r="W896">
        <v>179.08065358917301</v>
      </c>
    </row>
    <row r="897" spans="1:23" x14ac:dyDescent="0.3">
      <c r="A897" t="s">
        <v>282</v>
      </c>
      <c r="B897" t="s">
        <v>6</v>
      </c>
      <c r="C897" t="s">
        <v>0</v>
      </c>
      <c r="D897" t="s">
        <v>261</v>
      </c>
      <c r="E897" t="s">
        <v>189</v>
      </c>
      <c r="F897">
        <v>34.487267365381101</v>
      </c>
      <c r="G897">
        <v>32.372696375985697</v>
      </c>
      <c r="H897">
        <v>6.8024239126402799</v>
      </c>
      <c r="I897">
        <v>0.91503777899420702</v>
      </c>
      <c r="J897">
        <v>1.22378317571221</v>
      </c>
      <c r="K897">
        <v>80.101249970108597</v>
      </c>
      <c r="L897">
        <v>1.60189574494856</v>
      </c>
      <c r="M897">
        <v>0.58379513036638997</v>
      </c>
      <c r="N897">
        <v>8.0813864694057305</v>
      </c>
      <c r="O897">
        <v>78.063109727909094</v>
      </c>
      <c r="P897">
        <v>12.819678579883799</v>
      </c>
      <c r="Q897">
        <v>4.7587619414920797</v>
      </c>
      <c r="R897">
        <v>22.303516267085101</v>
      </c>
      <c r="S897">
        <v>1837.82004904204</v>
      </c>
      <c r="T897">
        <v>0</v>
      </c>
      <c r="U897">
        <v>0</v>
      </c>
      <c r="V897">
        <v>69.384015117994593</v>
      </c>
      <c r="W897">
        <v>202.94132191595801</v>
      </c>
    </row>
    <row r="898" spans="1:23" x14ac:dyDescent="0.3">
      <c r="A898" t="s">
        <v>282</v>
      </c>
      <c r="B898" t="s">
        <v>6</v>
      </c>
      <c r="C898" t="s">
        <v>0</v>
      </c>
      <c r="D898" t="s">
        <v>261</v>
      </c>
      <c r="E898" t="s">
        <v>190</v>
      </c>
      <c r="F898">
        <v>30.090601853098701</v>
      </c>
      <c r="G898">
        <v>28.002269244750501</v>
      </c>
      <c r="H898">
        <v>5.4173905449577697</v>
      </c>
      <c r="I898">
        <v>0.84757529224123096</v>
      </c>
      <c r="J898">
        <v>0.92518238793587004</v>
      </c>
      <c r="K898">
        <v>76.721648386970401</v>
      </c>
      <c r="L898">
        <v>1.63278701319891</v>
      </c>
      <c r="M898">
        <v>0.51053668021480703</v>
      </c>
      <c r="N898">
        <v>7.9378063094298597</v>
      </c>
      <c r="O898">
        <v>78.159723783762004</v>
      </c>
      <c r="P898">
        <v>12.7501320711274</v>
      </c>
      <c r="Q898">
        <v>4.7033966373845599</v>
      </c>
      <c r="R898">
        <v>22.231070302528099</v>
      </c>
      <c r="S898">
        <v>1837.82004904204</v>
      </c>
      <c r="T898">
        <v>0</v>
      </c>
      <c r="U898">
        <v>0</v>
      </c>
      <c r="V898">
        <v>64.254768519730106</v>
      </c>
      <c r="W898">
        <v>203.83478022083401</v>
      </c>
    </row>
    <row r="899" spans="1:23" x14ac:dyDescent="0.3">
      <c r="A899" t="s">
        <v>282</v>
      </c>
      <c r="B899" t="s">
        <v>6</v>
      </c>
      <c r="C899" t="s">
        <v>0</v>
      </c>
      <c r="D899" t="s">
        <v>261</v>
      </c>
      <c r="E899" t="s">
        <v>195</v>
      </c>
      <c r="F899">
        <v>33.950657959549503</v>
      </c>
      <c r="G899">
        <v>31.814596315764799</v>
      </c>
      <c r="H899">
        <v>8.5809659636130799</v>
      </c>
      <c r="I899">
        <v>0.97447683844547694</v>
      </c>
      <c r="J899">
        <v>1.42875830552191</v>
      </c>
      <c r="K899">
        <v>78.450595719799793</v>
      </c>
      <c r="L899">
        <v>2.1232811876194102</v>
      </c>
      <c r="M899">
        <v>0.57070376919403398</v>
      </c>
      <c r="N899">
        <v>8.0258560262442007</v>
      </c>
      <c r="O899">
        <v>74.477798918276804</v>
      </c>
      <c r="P899">
        <v>12.4719378952908</v>
      </c>
      <c r="Q899">
        <v>4.6835667047967799</v>
      </c>
      <c r="R899">
        <v>21.597001849537101</v>
      </c>
      <c r="S899">
        <v>1837.82004904204</v>
      </c>
      <c r="T899">
        <v>0</v>
      </c>
      <c r="U899">
        <v>0</v>
      </c>
      <c r="V899">
        <v>66.818150528421498</v>
      </c>
      <c r="W899">
        <v>194.68994637207101</v>
      </c>
    </row>
    <row r="900" spans="1:23" x14ac:dyDescent="0.3">
      <c r="A900" t="s">
        <v>282</v>
      </c>
      <c r="B900" t="s">
        <v>6</v>
      </c>
      <c r="C900" t="s">
        <v>0</v>
      </c>
      <c r="D900" t="s">
        <v>262</v>
      </c>
      <c r="E900" t="s">
        <v>196</v>
      </c>
      <c r="F900">
        <v>35.335785524916098</v>
      </c>
      <c r="G900">
        <v>33.357502189066899</v>
      </c>
      <c r="H900">
        <v>8.1982429337609002</v>
      </c>
      <c r="I900">
        <v>1.01416812750343</v>
      </c>
      <c r="J900">
        <v>2.0522435006019002</v>
      </c>
      <c r="K900">
        <v>69.517093914656698</v>
      </c>
      <c r="L900">
        <v>3.7100465785175598</v>
      </c>
      <c r="M900">
        <v>0.64337526801186296</v>
      </c>
      <c r="N900">
        <v>7.9903734681229004</v>
      </c>
      <c r="O900">
        <v>72.477731111984994</v>
      </c>
      <c r="P900">
        <v>11.3523835025452</v>
      </c>
      <c r="Q900">
        <v>4.4893523222295002</v>
      </c>
      <c r="R900">
        <v>19.3605920430964</v>
      </c>
      <c r="S900">
        <v>1652.0659640439701</v>
      </c>
      <c r="T900">
        <v>0</v>
      </c>
      <c r="U900">
        <v>0</v>
      </c>
      <c r="V900">
        <v>53.3946448371833</v>
      </c>
      <c r="W900">
        <v>181.147607141013</v>
      </c>
    </row>
    <row r="901" spans="1:23" x14ac:dyDescent="0.3">
      <c r="A901" t="s">
        <v>282</v>
      </c>
      <c r="B901" t="s">
        <v>6</v>
      </c>
      <c r="C901" t="s">
        <v>0</v>
      </c>
      <c r="D901" t="s">
        <v>262</v>
      </c>
      <c r="E901" t="s">
        <v>197</v>
      </c>
      <c r="F901">
        <v>30.1856437270228</v>
      </c>
      <c r="G901">
        <v>28.245030462200599</v>
      </c>
      <c r="H901">
        <v>7.6233484352816401</v>
      </c>
      <c r="I901">
        <v>0.94973765249977304</v>
      </c>
      <c r="J901">
        <v>1.31667224520631</v>
      </c>
      <c r="K901">
        <v>71.588594563606705</v>
      </c>
      <c r="L901">
        <v>3.8386523794107501</v>
      </c>
      <c r="M901">
        <v>0.570812715280409</v>
      </c>
      <c r="N901">
        <v>8.2329058243681708</v>
      </c>
      <c r="O901">
        <v>77.546103301630197</v>
      </c>
      <c r="P901">
        <v>12.7023517255353</v>
      </c>
      <c r="Q901">
        <v>4.9772341550699304</v>
      </c>
      <c r="R901">
        <v>21.7491089609371</v>
      </c>
      <c r="S901">
        <v>1652.0659640439701</v>
      </c>
      <c r="T901">
        <v>0</v>
      </c>
      <c r="U901">
        <v>0</v>
      </c>
      <c r="V901">
        <v>65.460156570594293</v>
      </c>
      <c r="W901">
        <v>205.35060527602101</v>
      </c>
    </row>
    <row r="902" spans="1:23" x14ac:dyDescent="0.3">
      <c r="A902" t="s">
        <v>282</v>
      </c>
      <c r="B902" t="s">
        <v>6</v>
      </c>
      <c r="C902" t="s">
        <v>0</v>
      </c>
      <c r="D902" t="s">
        <v>262</v>
      </c>
      <c r="E902" t="s">
        <v>198</v>
      </c>
      <c r="F902">
        <v>27.530182251186499</v>
      </c>
      <c r="G902">
        <v>25.616991025471499</v>
      </c>
      <c r="H902">
        <v>7.2265326289395997</v>
      </c>
      <c r="I902">
        <v>0.87415947185203602</v>
      </c>
      <c r="J902">
        <v>1.0526072010824501</v>
      </c>
      <c r="K902">
        <v>69.301580025645805</v>
      </c>
      <c r="L902">
        <v>3.13373437323916</v>
      </c>
      <c r="M902">
        <v>0.53366848207676498</v>
      </c>
      <c r="N902">
        <v>8.1106056873629608</v>
      </c>
      <c r="O902">
        <v>78.346573214560706</v>
      </c>
      <c r="P902">
        <v>12.502821966573199</v>
      </c>
      <c r="Q902">
        <v>4.8001063440553899</v>
      </c>
      <c r="R902">
        <v>21.545503867896699</v>
      </c>
      <c r="S902">
        <v>1652.0659640439701</v>
      </c>
      <c r="T902">
        <v>0</v>
      </c>
      <c r="U902">
        <v>0</v>
      </c>
      <c r="V902">
        <v>60.6136217387389</v>
      </c>
      <c r="W902">
        <v>206.37460690306699</v>
      </c>
    </row>
    <row r="903" spans="1:23" x14ac:dyDescent="0.3">
      <c r="A903" t="s">
        <v>282</v>
      </c>
      <c r="B903" t="s">
        <v>6</v>
      </c>
      <c r="C903" t="s">
        <v>0</v>
      </c>
      <c r="D903" t="s">
        <v>262</v>
      </c>
      <c r="E903" t="s">
        <v>200</v>
      </c>
      <c r="F903">
        <v>28.100138060944101</v>
      </c>
      <c r="G903">
        <v>26.140589438794098</v>
      </c>
      <c r="H903">
        <v>9.5872391480873702</v>
      </c>
      <c r="I903">
        <v>0.994178780681648</v>
      </c>
      <c r="J903">
        <v>1.5723314723363</v>
      </c>
      <c r="K903">
        <v>68.827083857969797</v>
      </c>
      <c r="L903">
        <v>3.1155460566239999</v>
      </c>
      <c r="M903">
        <v>0.53399596318708098</v>
      </c>
      <c r="N903">
        <v>8.1603805474876303</v>
      </c>
      <c r="O903">
        <v>73.551232098346404</v>
      </c>
      <c r="P903">
        <v>12.0731467755762</v>
      </c>
      <c r="Q903">
        <v>4.6424484202538601</v>
      </c>
      <c r="R903">
        <v>20.772348531961502</v>
      </c>
      <c r="S903">
        <v>1652.0659640439701</v>
      </c>
      <c r="T903">
        <v>0</v>
      </c>
      <c r="U903">
        <v>0</v>
      </c>
      <c r="V903">
        <v>63.026781378718802</v>
      </c>
      <c r="W903">
        <v>196.941605355337</v>
      </c>
    </row>
    <row r="904" spans="1:23" x14ac:dyDescent="0.3">
      <c r="A904" t="s">
        <v>282</v>
      </c>
      <c r="B904" t="s">
        <v>6</v>
      </c>
      <c r="C904" t="s">
        <v>0</v>
      </c>
      <c r="D904" t="s">
        <v>263</v>
      </c>
      <c r="E904" t="s">
        <v>202</v>
      </c>
      <c r="F904">
        <v>30.4317845077519</v>
      </c>
      <c r="G904">
        <v>28.779676936385499</v>
      </c>
      <c r="H904">
        <v>10.133040106042801</v>
      </c>
      <c r="I904">
        <v>1.04996558111522</v>
      </c>
      <c r="J904">
        <v>2.35663191402891</v>
      </c>
      <c r="K904">
        <v>63.5672979083161</v>
      </c>
      <c r="L904">
        <v>2.2106408112686502</v>
      </c>
      <c r="M904">
        <v>0.63029113129881398</v>
      </c>
      <c r="N904">
        <v>8.1230974918891405</v>
      </c>
      <c r="O904">
        <v>73.615363047721601</v>
      </c>
      <c r="P904">
        <v>10.6491018339206</v>
      </c>
      <c r="Q904">
        <v>3.90683538908113</v>
      </c>
      <c r="R904">
        <v>18.505216326401101</v>
      </c>
      <c r="S904">
        <v>1307.8809987780201</v>
      </c>
      <c r="T904">
        <v>0</v>
      </c>
      <c r="U904">
        <v>0</v>
      </c>
      <c r="V904">
        <v>63.2648331132973</v>
      </c>
      <c r="W904">
        <v>179.23607380889899</v>
      </c>
    </row>
    <row r="905" spans="1:23" x14ac:dyDescent="0.3">
      <c r="A905" t="s">
        <v>282</v>
      </c>
      <c r="B905" t="s">
        <v>6</v>
      </c>
      <c r="C905" t="s">
        <v>0</v>
      </c>
      <c r="D905" t="s">
        <v>263</v>
      </c>
      <c r="E905" t="s">
        <v>204</v>
      </c>
      <c r="F905">
        <v>23.016139767965399</v>
      </c>
      <c r="G905">
        <v>21.440289008871801</v>
      </c>
      <c r="H905">
        <v>8.4082413635853097</v>
      </c>
      <c r="I905">
        <v>0.870889300916866</v>
      </c>
      <c r="J905">
        <v>1.3280034133093499</v>
      </c>
      <c r="K905">
        <v>57.9934296448263</v>
      </c>
      <c r="L905">
        <v>1.59923233665597</v>
      </c>
      <c r="M905">
        <v>0.48637699988386202</v>
      </c>
      <c r="N905">
        <v>7.4108625903133403</v>
      </c>
      <c r="O905">
        <v>69.446424801144104</v>
      </c>
      <c r="P905">
        <v>10.408988718799201</v>
      </c>
      <c r="Q905">
        <v>3.7350973088407802</v>
      </c>
      <c r="R905">
        <v>18.234479566885401</v>
      </c>
      <c r="S905">
        <v>1307.8809987780201</v>
      </c>
      <c r="T905">
        <v>0</v>
      </c>
      <c r="U905">
        <v>0</v>
      </c>
      <c r="V905">
        <v>62.655150456437099</v>
      </c>
      <c r="W905">
        <v>179.61375902714201</v>
      </c>
    </row>
    <row r="906" spans="1:23" x14ac:dyDescent="0.3">
      <c r="A906" t="s">
        <v>282</v>
      </c>
      <c r="B906" t="s">
        <v>6</v>
      </c>
      <c r="C906" t="s">
        <v>0</v>
      </c>
      <c r="D906" t="s">
        <v>263</v>
      </c>
      <c r="E906" t="s">
        <v>205</v>
      </c>
      <c r="F906">
        <v>24.5491584759652</v>
      </c>
      <c r="G906">
        <v>22.9748353519152</v>
      </c>
      <c r="H906">
        <v>7.1447835104985797</v>
      </c>
      <c r="I906">
        <v>0.88086051379229002</v>
      </c>
      <c r="J906">
        <v>1.1790746113224</v>
      </c>
      <c r="K906">
        <v>61.703600079372798</v>
      </c>
      <c r="L906">
        <v>2.3535034636120402</v>
      </c>
      <c r="M906">
        <v>0.52998439246305096</v>
      </c>
      <c r="N906">
        <v>7.8395641752051999</v>
      </c>
      <c r="O906">
        <v>75.984897473610204</v>
      </c>
      <c r="P906">
        <v>11.113896151599199</v>
      </c>
      <c r="Q906">
        <v>4.0545493921692204</v>
      </c>
      <c r="R906">
        <v>19.3706272241708</v>
      </c>
      <c r="S906">
        <v>1307.8809987780201</v>
      </c>
      <c r="T906">
        <v>0</v>
      </c>
      <c r="U906">
        <v>0</v>
      </c>
      <c r="V906">
        <v>62.1502034298925</v>
      </c>
      <c r="W906">
        <v>190.843802644904</v>
      </c>
    </row>
    <row r="907" spans="1:23" x14ac:dyDescent="0.3">
      <c r="A907" t="s">
        <v>282</v>
      </c>
      <c r="B907" t="s">
        <v>6</v>
      </c>
      <c r="C907" t="s">
        <v>0</v>
      </c>
      <c r="D907" t="s">
        <v>263</v>
      </c>
      <c r="E907" t="s">
        <v>207</v>
      </c>
      <c r="F907">
        <v>24.5835032403462</v>
      </c>
      <c r="G907">
        <v>22.969044897755101</v>
      </c>
      <c r="H907">
        <v>8.10171242408952</v>
      </c>
      <c r="I907">
        <v>0.99042634715368605</v>
      </c>
      <c r="J907">
        <v>1.5755129220477699</v>
      </c>
      <c r="K907">
        <v>62.719160608661802</v>
      </c>
      <c r="L907">
        <v>1.97796153943092</v>
      </c>
      <c r="M907">
        <v>0.50838267218355304</v>
      </c>
      <c r="N907">
        <v>7.8734777961330797</v>
      </c>
      <c r="O907">
        <v>70.737219889792797</v>
      </c>
      <c r="P907">
        <v>11.344946201533901</v>
      </c>
      <c r="Q907">
        <v>4.1051257231029101</v>
      </c>
      <c r="R907">
        <v>19.812653615382899</v>
      </c>
      <c r="S907">
        <v>1307.8809987780201</v>
      </c>
      <c r="T907">
        <v>0</v>
      </c>
      <c r="U907">
        <v>0</v>
      </c>
      <c r="V907">
        <v>49.902419475892998</v>
      </c>
      <c r="W907">
        <v>192.18636796845399</v>
      </c>
    </row>
    <row r="908" spans="1:23" x14ac:dyDescent="0.3">
      <c r="A908" t="s">
        <v>282</v>
      </c>
      <c r="B908" t="s">
        <v>6</v>
      </c>
      <c r="C908" t="s">
        <v>0</v>
      </c>
      <c r="D908" t="s">
        <v>264</v>
      </c>
      <c r="E908" t="s">
        <v>208</v>
      </c>
      <c r="F908">
        <v>27.866514822947099</v>
      </c>
      <c r="G908">
        <v>26.315231755534001</v>
      </c>
      <c r="H908">
        <v>11.2006548219276</v>
      </c>
      <c r="I908">
        <v>1.1368326710324601</v>
      </c>
      <c r="J908">
        <v>2.44939787815151</v>
      </c>
      <c r="K908">
        <v>57.186943140971799</v>
      </c>
      <c r="L908">
        <v>2.4631066988588799</v>
      </c>
      <c r="M908">
        <v>0.60474697443275605</v>
      </c>
      <c r="N908">
        <v>7.9598979729850798</v>
      </c>
      <c r="O908">
        <v>66.5631135472848</v>
      </c>
      <c r="P908">
        <v>9.66505251023559</v>
      </c>
      <c r="Q908">
        <v>3.5986779861323002</v>
      </c>
      <c r="R908">
        <v>16.6445641606898</v>
      </c>
      <c r="S908">
        <v>1181.43926900119</v>
      </c>
      <c r="T908">
        <v>0</v>
      </c>
      <c r="U908">
        <v>0</v>
      </c>
      <c r="V908">
        <v>57.178201570873703</v>
      </c>
      <c r="W908">
        <v>172.12048175090899</v>
      </c>
    </row>
    <row r="909" spans="1:23" x14ac:dyDescent="0.3">
      <c r="A909" t="s">
        <v>282</v>
      </c>
      <c r="B909" t="s">
        <v>6</v>
      </c>
      <c r="C909" t="s">
        <v>0</v>
      </c>
      <c r="D909" t="s">
        <v>264</v>
      </c>
      <c r="E909" t="s">
        <v>209</v>
      </c>
      <c r="F909">
        <v>29.948603358746201</v>
      </c>
      <c r="G909">
        <v>28.457003053408702</v>
      </c>
      <c r="H909">
        <v>8.7956298097703201</v>
      </c>
      <c r="I909">
        <v>1.0024961974244799</v>
      </c>
      <c r="J909">
        <v>1.5892694292440801</v>
      </c>
      <c r="K909">
        <v>62.750655773538703</v>
      </c>
      <c r="L909">
        <v>2.4313556730336101</v>
      </c>
      <c r="M909">
        <v>0.62712003850124898</v>
      </c>
      <c r="N909">
        <v>8.0555981008865505</v>
      </c>
      <c r="O909">
        <v>74.897203548711801</v>
      </c>
      <c r="P909">
        <v>10.7133255523858</v>
      </c>
      <c r="Q909">
        <v>3.8667148291718698</v>
      </c>
      <c r="R909">
        <v>18.718972147311302</v>
      </c>
      <c r="S909">
        <v>1181.43926900119</v>
      </c>
      <c r="T909">
        <v>0</v>
      </c>
      <c r="U909">
        <v>0</v>
      </c>
      <c r="V909">
        <v>58.131207277431798</v>
      </c>
      <c r="W909">
        <v>198.976229453412</v>
      </c>
    </row>
    <row r="910" spans="1:23" x14ac:dyDescent="0.3">
      <c r="A910" t="s">
        <v>282</v>
      </c>
      <c r="B910" t="s">
        <v>6</v>
      </c>
      <c r="C910" t="s">
        <v>0</v>
      </c>
      <c r="D910" t="s">
        <v>264</v>
      </c>
      <c r="E910" t="s">
        <v>212</v>
      </c>
      <c r="F910">
        <v>28.0962728358625</v>
      </c>
      <c r="G910">
        <v>26.6436054554406</v>
      </c>
      <c r="H910">
        <v>8.1565518535027106</v>
      </c>
      <c r="I910">
        <v>0.89319640425302305</v>
      </c>
      <c r="J910">
        <v>1.23325229619934</v>
      </c>
      <c r="K910">
        <v>59.696681656532903</v>
      </c>
      <c r="L910">
        <v>2.3903530268047799</v>
      </c>
      <c r="M910">
        <v>0.59873882740859996</v>
      </c>
      <c r="N910">
        <v>7.8267468382518697</v>
      </c>
      <c r="O910">
        <v>76.068044326705405</v>
      </c>
      <c r="P910">
        <v>10.333666488627401</v>
      </c>
      <c r="Q910">
        <v>3.6999497818888099</v>
      </c>
      <c r="R910">
        <v>18.116426977259401</v>
      </c>
      <c r="S910">
        <v>1181.43926900119</v>
      </c>
      <c r="T910">
        <v>0</v>
      </c>
      <c r="U910">
        <v>0</v>
      </c>
      <c r="V910">
        <v>67.601369480467397</v>
      </c>
      <c r="W910">
        <v>195.93397193962801</v>
      </c>
    </row>
    <row r="911" spans="1:23" x14ac:dyDescent="0.3">
      <c r="A911" t="s">
        <v>282</v>
      </c>
      <c r="B911" t="s">
        <v>6</v>
      </c>
      <c r="C911" t="s">
        <v>0</v>
      </c>
      <c r="D911" t="s">
        <v>264</v>
      </c>
      <c r="E911" t="s">
        <v>214</v>
      </c>
      <c r="F911">
        <v>27.805646289759501</v>
      </c>
      <c r="G911">
        <v>26.2940617893418</v>
      </c>
      <c r="H911">
        <v>10.6025288192857</v>
      </c>
      <c r="I911">
        <v>1.03956719999609</v>
      </c>
      <c r="J911">
        <v>1.95214012205542</v>
      </c>
      <c r="K911">
        <v>58.7206708292142</v>
      </c>
      <c r="L911">
        <v>2.1399828037948598</v>
      </c>
      <c r="M911">
        <v>0.60313250969603005</v>
      </c>
      <c r="N911">
        <v>7.9503790710674602</v>
      </c>
      <c r="O911">
        <v>70.621185732095896</v>
      </c>
      <c r="P911">
        <v>10.178147764630101</v>
      </c>
      <c r="Q911">
        <v>3.7025811346803001</v>
      </c>
      <c r="R911">
        <v>17.6945249761397</v>
      </c>
      <c r="S911">
        <v>1181.43926900119</v>
      </c>
      <c r="T911">
        <v>0</v>
      </c>
      <c r="U911">
        <v>0</v>
      </c>
      <c r="V911">
        <v>67.348117652156006</v>
      </c>
      <c r="W911">
        <v>186.302657183625</v>
      </c>
    </row>
    <row r="912" spans="1:23" x14ac:dyDescent="0.3">
      <c r="A912" t="s">
        <v>282</v>
      </c>
      <c r="B912" t="s">
        <v>6</v>
      </c>
      <c r="C912" t="s">
        <v>0</v>
      </c>
      <c r="D912" t="s">
        <v>265</v>
      </c>
      <c r="E912" t="s">
        <v>215</v>
      </c>
      <c r="F912">
        <v>24.799484497084698</v>
      </c>
      <c r="G912">
        <v>23.357109491595299</v>
      </c>
      <c r="H912">
        <v>10.7050274102673</v>
      </c>
      <c r="I912">
        <v>0.97628071702858699</v>
      </c>
      <c r="J912">
        <v>1.95166351918226</v>
      </c>
      <c r="K912">
        <v>51.703327229924</v>
      </c>
      <c r="L912">
        <v>1.8966035072283101</v>
      </c>
      <c r="M912">
        <v>0.54130095734770201</v>
      </c>
      <c r="N912">
        <v>7.2113965521586998</v>
      </c>
      <c r="O912">
        <v>62.564368968679403</v>
      </c>
      <c r="P912">
        <v>8.9225736584547093</v>
      </c>
      <c r="Q912">
        <v>3.28597186632352</v>
      </c>
      <c r="R912">
        <v>15.4404606849512</v>
      </c>
      <c r="S912">
        <v>1181.43926900119</v>
      </c>
      <c r="T912">
        <v>0</v>
      </c>
      <c r="U912">
        <v>0</v>
      </c>
      <c r="V912">
        <v>62.622105512722101</v>
      </c>
      <c r="W912">
        <v>161.74023256598301</v>
      </c>
    </row>
    <row r="913" spans="1:23" x14ac:dyDescent="0.3">
      <c r="A913" t="s">
        <v>282</v>
      </c>
      <c r="B913" t="s">
        <v>6</v>
      </c>
      <c r="C913" t="s">
        <v>0</v>
      </c>
      <c r="D913" t="s">
        <v>265</v>
      </c>
      <c r="E913" t="s">
        <v>216</v>
      </c>
      <c r="F913">
        <v>25.6711121548358</v>
      </c>
      <c r="G913">
        <v>24.285143811219999</v>
      </c>
      <c r="H913">
        <v>10.3780705057895</v>
      </c>
      <c r="I913">
        <v>0.82082660024758303</v>
      </c>
      <c r="J913">
        <v>1.40840205751693</v>
      </c>
      <c r="K913">
        <v>51.4319431379867</v>
      </c>
      <c r="L913">
        <v>1.7294315708952801</v>
      </c>
      <c r="M913">
        <v>0.56541297239724397</v>
      </c>
      <c r="N913">
        <v>6.8947967090044697</v>
      </c>
      <c r="O913">
        <v>66.103506380725307</v>
      </c>
      <c r="P913">
        <v>8.6813702728069302</v>
      </c>
      <c r="Q913">
        <v>3.1499793809012901</v>
      </c>
      <c r="R913">
        <v>15.1444263135974</v>
      </c>
      <c r="S913">
        <v>1181.43926900119</v>
      </c>
      <c r="T913">
        <v>0</v>
      </c>
      <c r="U913">
        <v>0</v>
      </c>
      <c r="V913">
        <v>73.643380027741102</v>
      </c>
      <c r="W913">
        <v>162.991713860782</v>
      </c>
    </row>
    <row r="914" spans="1:23" x14ac:dyDescent="0.3">
      <c r="A914" t="s">
        <v>282</v>
      </c>
      <c r="B914" t="s">
        <v>6</v>
      </c>
      <c r="C914" t="s">
        <v>0</v>
      </c>
      <c r="D914" t="s">
        <v>265</v>
      </c>
      <c r="E914" t="s">
        <v>217</v>
      </c>
      <c r="F914">
        <v>23.149579152717902</v>
      </c>
      <c r="G914">
        <v>21.797289934486798</v>
      </c>
      <c r="H914">
        <v>9.2282803341411999</v>
      </c>
      <c r="I914">
        <v>0.73354235788257505</v>
      </c>
      <c r="J914">
        <v>1.03165915901802</v>
      </c>
      <c r="K914">
        <v>48.732091567795599</v>
      </c>
      <c r="L914">
        <v>1.42691465817651</v>
      </c>
      <c r="M914">
        <v>0.51415598984979405</v>
      </c>
      <c r="N914">
        <v>6.6770041618089504</v>
      </c>
      <c r="O914">
        <v>66.0594957630138</v>
      </c>
      <c r="P914">
        <v>8.5885069909094405</v>
      </c>
      <c r="Q914">
        <v>3.07478367042106</v>
      </c>
      <c r="R914">
        <v>15.0575430842683</v>
      </c>
      <c r="S914">
        <v>1181.43926900119</v>
      </c>
      <c r="T914">
        <v>0</v>
      </c>
      <c r="U914">
        <v>0</v>
      </c>
      <c r="V914">
        <v>74.979860131838706</v>
      </c>
      <c r="W914">
        <v>164.28919759099301</v>
      </c>
    </row>
    <row r="915" spans="1:23" x14ac:dyDescent="0.3">
      <c r="A915" t="s">
        <v>282</v>
      </c>
      <c r="B915" t="s">
        <v>6</v>
      </c>
      <c r="C915" t="s">
        <v>0</v>
      </c>
      <c r="D915" t="s">
        <v>265</v>
      </c>
      <c r="E915" t="s">
        <v>226</v>
      </c>
      <c r="F915">
        <v>25.456177653427201</v>
      </c>
      <c r="G915">
        <v>24.0258502082558</v>
      </c>
      <c r="H915">
        <v>10.9726518785341</v>
      </c>
      <c r="I915">
        <v>0.94654790703506797</v>
      </c>
      <c r="J915">
        <v>1.80279331669284</v>
      </c>
      <c r="K915">
        <v>52.914035264145603</v>
      </c>
      <c r="L915">
        <v>2.0494710195247801</v>
      </c>
      <c r="M915">
        <v>0.56464032517853602</v>
      </c>
      <c r="N915">
        <v>7.3021153234497502</v>
      </c>
      <c r="O915">
        <v>65.748415671418798</v>
      </c>
      <c r="P915">
        <v>9.0927634434654205</v>
      </c>
      <c r="Q915">
        <v>3.3454504377486298</v>
      </c>
      <c r="R915">
        <v>15.754866760003599</v>
      </c>
      <c r="S915">
        <v>1181.43926900119</v>
      </c>
      <c r="T915">
        <v>0</v>
      </c>
      <c r="U915">
        <v>0</v>
      </c>
      <c r="V915">
        <v>68.099120412980696</v>
      </c>
      <c r="W915">
        <v>166.41538776847199</v>
      </c>
    </row>
    <row r="916" spans="1:23" x14ac:dyDescent="0.3">
      <c r="A916" t="s">
        <v>282</v>
      </c>
      <c r="B916" t="s">
        <v>6</v>
      </c>
      <c r="C916" t="s">
        <v>0</v>
      </c>
      <c r="D916" t="s">
        <v>266</v>
      </c>
      <c r="E916" t="s">
        <v>227</v>
      </c>
      <c r="F916">
        <v>25.7945548336148</v>
      </c>
      <c r="G916">
        <v>24.2720251519806</v>
      </c>
      <c r="H916">
        <v>12.0486500918866</v>
      </c>
      <c r="I916">
        <v>0.820539044977877</v>
      </c>
      <c r="J916">
        <v>0.92244722467139195</v>
      </c>
      <c r="K916">
        <v>52.636458008336902</v>
      </c>
      <c r="L916">
        <v>1.81438442977142</v>
      </c>
      <c r="M916">
        <v>0.53276188654219803</v>
      </c>
      <c r="N916">
        <v>6.6398984025303296</v>
      </c>
      <c r="O916">
        <v>58.817253867938497</v>
      </c>
      <c r="P916">
        <v>8.6322495844400198</v>
      </c>
      <c r="Q916">
        <v>3.1824399479103098</v>
      </c>
      <c r="R916">
        <v>14.998603975628001</v>
      </c>
      <c r="S916">
        <v>1338.6600662564599</v>
      </c>
      <c r="T916">
        <v>0</v>
      </c>
      <c r="U916">
        <v>0</v>
      </c>
      <c r="V916">
        <v>68.307766810956196</v>
      </c>
      <c r="W916">
        <v>159.15131903317601</v>
      </c>
    </row>
    <row r="917" spans="1:23" x14ac:dyDescent="0.3">
      <c r="A917" t="s">
        <v>283</v>
      </c>
      <c r="B917" t="s">
        <v>7</v>
      </c>
      <c r="C917" t="s">
        <v>0</v>
      </c>
      <c r="D917" t="s">
        <v>251</v>
      </c>
      <c r="E917" t="s">
        <v>51</v>
      </c>
      <c r="F917">
        <v>79.483091578286306</v>
      </c>
      <c r="G917">
        <v>78.591627652854996</v>
      </c>
      <c r="H917">
        <v>5.7130369471185096</v>
      </c>
      <c r="I917">
        <v>0.877252693638643</v>
      </c>
      <c r="J917">
        <v>2.24546149106351</v>
      </c>
      <c r="K917">
        <v>159.84472011193</v>
      </c>
      <c r="L917">
        <v>68.940907142143502</v>
      </c>
      <c r="M917">
        <v>3.21420621946237</v>
      </c>
      <c r="N917">
        <v>377.35922284778297</v>
      </c>
      <c r="O917">
        <v>132.55970853188199</v>
      </c>
      <c r="P917">
        <v>16.300405784741699</v>
      </c>
      <c r="Q917">
        <v>8.5151305650325497</v>
      </c>
      <c r="R917">
        <v>25.231105558972398</v>
      </c>
      <c r="S917">
        <v>596.11903986730204</v>
      </c>
      <c r="T917">
        <v>0</v>
      </c>
      <c r="U917">
        <v>0</v>
      </c>
      <c r="V917">
        <v>80.693340165867099</v>
      </c>
      <c r="W917">
        <v>250.748745726473</v>
      </c>
    </row>
    <row r="918" spans="1:23" x14ac:dyDescent="0.3">
      <c r="A918" t="s">
        <v>283</v>
      </c>
      <c r="B918" t="s">
        <v>7</v>
      </c>
      <c r="C918" t="s">
        <v>0</v>
      </c>
      <c r="D918" t="s">
        <v>251</v>
      </c>
      <c r="E918" t="s">
        <v>52</v>
      </c>
      <c r="F918">
        <v>70.316404095669498</v>
      </c>
      <c r="G918">
        <v>69.437874249113193</v>
      </c>
      <c r="H918">
        <v>7.5659918709022902</v>
      </c>
      <c r="I918">
        <v>0.83917043580767103</v>
      </c>
      <c r="J918">
        <v>2.14395147142627</v>
      </c>
      <c r="K918">
        <v>159.54675412287</v>
      </c>
      <c r="L918">
        <v>56.790536910019</v>
      </c>
      <c r="M918">
        <v>3.5037637112942002</v>
      </c>
      <c r="N918">
        <v>379.56745878998697</v>
      </c>
      <c r="O918">
        <v>148.06510936887599</v>
      </c>
      <c r="P918">
        <v>16.645974862963602</v>
      </c>
      <c r="Q918">
        <v>8.2181883423713291</v>
      </c>
      <c r="R918">
        <v>26.494297992777099</v>
      </c>
      <c r="S918">
        <v>596.11903986730204</v>
      </c>
      <c r="T918">
        <v>0</v>
      </c>
      <c r="U918">
        <v>0</v>
      </c>
      <c r="V918">
        <v>106.454697149772</v>
      </c>
      <c r="W918">
        <v>279.54039777311601</v>
      </c>
    </row>
    <row r="919" spans="1:23" x14ac:dyDescent="0.3">
      <c r="A919" t="s">
        <v>283</v>
      </c>
      <c r="B919" t="s">
        <v>7</v>
      </c>
      <c r="C919" t="s">
        <v>0</v>
      </c>
      <c r="D919" t="s">
        <v>251</v>
      </c>
      <c r="E919" t="s">
        <v>53</v>
      </c>
      <c r="F919">
        <v>51.661829302904202</v>
      </c>
      <c r="G919">
        <v>50.829661085564197</v>
      </c>
      <c r="H919">
        <v>8.3821972730783205</v>
      </c>
      <c r="I919">
        <v>0.68938448718521605</v>
      </c>
      <c r="J919">
        <v>1.9057960131673</v>
      </c>
      <c r="K919">
        <v>138.993482187437</v>
      </c>
      <c r="L919">
        <v>35.908582227584397</v>
      </c>
      <c r="M919">
        <v>3.4350352391455998</v>
      </c>
      <c r="N919">
        <v>379.110895418675</v>
      </c>
      <c r="O919">
        <v>147.67150540770299</v>
      </c>
      <c r="P919">
        <v>15.069325717722799</v>
      </c>
      <c r="Q919">
        <v>7.0665023249927996</v>
      </c>
      <c r="R919">
        <v>24.478531697118399</v>
      </c>
      <c r="S919">
        <v>596.11903986730204</v>
      </c>
      <c r="T919">
        <v>0</v>
      </c>
      <c r="U919">
        <v>0</v>
      </c>
      <c r="V919">
        <v>117.96136695378701</v>
      </c>
      <c r="W919">
        <v>273.25335709032601</v>
      </c>
    </row>
    <row r="920" spans="1:23" x14ac:dyDescent="0.3">
      <c r="A920" t="s">
        <v>283</v>
      </c>
      <c r="B920" t="s">
        <v>7</v>
      </c>
      <c r="C920" t="s">
        <v>0</v>
      </c>
      <c r="D920" t="s">
        <v>251</v>
      </c>
      <c r="E920" t="s">
        <v>54</v>
      </c>
      <c r="F920">
        <v>58.139509687324797</v>
      </c>
      <c r="G920">
        <v>57.297539975663497</v>
      </c>
      <c r="H920">
        <v>6.8013927662373099</v>
      </c>
      <c r="I920">
        <v>0.71363154528174999</v>
      </c>
      <c r="J920">
        <v>2.0263682962281302</v>
      </c>
      <c r="K920">
        <v>147.307718476112</v>
      </c>
      <c r="L920">
        <v>36.927487293838198</v>
      </c>
      <c r="M920">
        <v>3.0897383176341302</v>
      </c>
      <c r="N920">
        <v>377.54074848513801</v>
      </c>
      <c r="O920">
        <v>135.42252674157001</v>
      </c>
      <c r="P920">
        <v>15.8780405989492</v>
      </c>
      <c r="Q920">
        <v>7.5906424820520098</v>
      </c>
      <c r="R920">
        <v>25.490762909364001</v>
      </c>
      <c r="S920">
        <v>596.11903986730204</v>
      </c>
      <c r="T920">
        <v>0</v>
      </c>
      <c r="U920">
        <v>0</v>
      </c>
      <c r="V920">
        <v>95.743166502656294</v>
      </c>
      <c r="W920">
        <v>269.73570293487899</v>
      </c>
    </row>
    <row r="921" spans="1:23" x14ac:dyDescent="0.3">
      <c r="A921" t="s">
        <v>283</v>
      </c>
      <c r="B921" t="s">
        <v>7</v>
      </c>
      <c r="C921" t="s">
        <v>0</v>
      </c>
      <c r="D921" t="s">
        <v>252</v>
      </c>
      <c r="E921" t="s">
        <v>55</v>
      </c>
      <c r="F921">
        <v>59.581222706372998</v>
      </c>
      <c r="G921">
        <v>58.810628538793999</v>
      </c>
      <c r="H921">
        <v>8.8943885043965807</v>
      </c>
      <c r="I921">
        <v>0.69844071863392498</v>
      </c>
      <c r="J921">
        <v>2.01950182368995</v>
      </c>
      <c r="K921">
        <v>126.793459347499</v>
      </c>
      <c r="L921">
        <v>34.7577013174459</v>
      </c>
      <c r="M921">
        <v>3.7168734438360298</v>
      </c>
      <c r="N921">
        <v>321.13754686610599</v>
      </c>
      <c r="O921">
        <v>141.77518535625799</v>
      </c>
      <c r="P921">
        <v>14.1229247086971</v>
      </c>
      <c r="Q921">
        <v>6.9269056431770002</v>
      </c>
      <c r="R921">
        <v>22.161472186844598</v>
      </c>
      <c r="S921">
        <v>528.961326077698</v>
      </c>
      <c r="T921">
        <v>0</v>
      </c>
      <c r="U921">
        <v>0</v>
      </c>
      <c r="V921">
        <v>124.84801700419099</v>
      </c>
      <c r="W921">
        <v>221.99336290239799</v>
      </c>
    </row>
    <row r="922" spans="1:23" x14ac:dyDescent="0.3">
      <c r="A922" t="s">
        <v>283</v>
      </c>
      <c r="B922" t="s">
        <v>7</v>
      </c>
      <c r="C922" t="s">
        <v>0</v>
      </c>
      <c r="D922" t="s">
        <v>252</v>
      </c>
      <c r="E922" t="s">
        <v>56</v>
      </c>
      <c r="F922">
        <v>52.0611118718098</v>
      </c>
      <c r="G922">
        <v>51.294101683054002</v>
      </c>
      <c r="H922">
        <v>12.016373267387999</v>
      </c>
      <c r="I922">
        <v>0.68828119910179997</v>
      </c>
      <c r="J922">
        <v>1.9876551755770899</v>
      </c>
      <c r="K922">
        <v>123.977043849412</v>
      </c>
      <c r="L922">
        <v>29.2075021299834</v>
      </c>
      <c r="M922">
        <v>4.4580259613371096</v>
      </c>
      <c r="N922">
        <v>324.99845000460402</v>
      </c>
      <c r="O922">
        <v>167.59554097154299</v>
      </c>
      <c r="P922">
        <v>14.0843972511252</v>
      </c>
      <c r="Q922">
        <v>6.5191703066137698</v>
      </c>
      <c r="R922">
        <v>22.741896262380699</v>
      </c>
      <c r="S922">
        <v>528.961326077698</v>
      </c>
      <c r="T922">
        <v>0</v>
      </c>
      <c r="U922">
        <v>0</v>
      </c>
      <c r="V922">
        <v>168.73122425545799</v>
      </c>
      <c r="W922">
        <v>244.54370575647499</v>
      </c>
    </row>
    <row r="923" spans="1:23" x14ac:dyDescent="0.3">
      <c r="A923" t="s">
        <v>283</v>
      </c>
      <c r="B923" t="s">
        <v>7</v>
      </c>
      <c r="C923" t="s">
        <v>0</v>
      </c>
      <c r="D923" t="s">
        <v>252</v>
      </c>
      <c r="E923" t="s">
        <v>57</v>
      </c>
      <c r="F923">
        <v>38.3089231722631</v>
      </c>
      <c r="G923">
        <v>37.577603413163899</v>
      </c>
      <c r="H923">
        <v>12.810217916679701</v>
      </c>
      <c r="I923">
        <v>0.57741293849638298</v>
      </c>
      <c r="J923">
        <v>1.76228586856915</v>
      </c>
      <c r="K923">
        <v>112.056924106297</v>
      </c>
      <c r="L923">
        <v>18.441161701993799</v>
      </c>
      <c r="M923">
        <v>4.5052865915168399</v>
      </c>
      <c r="N923">
        <v>325.44162499985401</v>
      </c>
      <c r="O923">
        <v>170.94464426273899</v>
      </c>
      <c r="P923">
        <v>13.117360399495</v>
      </c>
      <c r="Q923">
        <v>5.7029541835329898</v>
      </c>
      <c r="R923">
        <v>21.749847494358701</v>
      </c>
      <c r="S923">
        <v>528.961326077698</v>
      </c>
      <c r="T923">
        <v>0</v>
      </c>
      <c r="U923">
        <v>0</v>
      </c>
      <c r="V923">
        <v>179.94850004868701</v>
      </c>
      <c r="W923">
        <v>246.39022530722201</v>
      </c>
    </row>
    <row r="924" spans="1:23" x14ac:dyDescent="0.3">
      <c r="A924" t="s">
        <v>283</v>
      </c>
      <c r="B924" t="s">
        <v>7</v>
      </c>
      <c r="C924" t="s">
        <v>0</v>
      </c>
      <c r="D924" t="s">
        <v>252</v>
      </c>
      <c r="E924" t="s">
        <v>58</v>
      </c>
      <c r="F924">
        <v>56.364401590273701</v>
      </c>
      <c r="G924">
        <v>55.595547827264497</v>
      </c>
      <c r="H924">
        <v>10.9878123863838</v>
      </c>
      <c r="I924">
        <v>0.70514085439110297</v>
      </c>
      <c r="J924">
        <v>1.8939325184918701</v>
      </c>
      <c r="K924">
        <v>130.28700046438601</v>
      </c>
      <c r="L924">
        <v>32.511268947140401</v>
      </c>
      <c r="M924">
        <v>4.1408615947792704</v>
      </c>
      <c r="N924">
        <v>323.346269467507</v>
      </c>
      <c r="O924">
        <v>155.070432890349</v>
      </c>
      <c r="P924">
        <v>14.161108762350599</v>
      </c>
      <c r="Q924">
        <v>6.4925043491913597</v>
      </c>
      <c r="R924">
        <v>22.974015085492301</v>
      </c>
      <c r="S924">
        <v>528.961326077698</v>
      </c>
      <c r="T924">
        <v>0</v>
      </c>
      <c r="U924">
        <v>0</v>
      </c>
      <c r="V924">
        <v>154.28626651310401</v>
      </c>
      <c r="W924">
        <v>240.529483321595</v>
      </c>
    </row>
    <row r="925" spans="1:23" x14ac:dyDescent="0.3">
      <c r="A925" t="s">
        <v>283</v>
      </c>
      <c r="B925" t="s">
        <v>7</v>
      </c>
      <c r="C925" t="s">
        <v>0</v>
      </c>
      <c r="D925" t="s">
        <v>253</v>
      </c>
      <c r="E925" t="s">
        <v>59</v>
      </c>
      <c r="F925">
        <v>59.040060570802702</v>
      </c>
      <c r="G925">
        <v>58.318116100543698</v>
      </c>
      <c r="H925">
        <v>1.9771968664003201</v>
      </c>
      <c r="I925">
        <v>0.72177156020055</v>
      </c>
      <c r="J925">
        <v>1.4289794711319801</v>
      </c>
      <c r="K925">
        <v>120.528447092862</v>
      </c>
      <c r="L925">
        <v>40.912757595208802</v>
      </c>
      <c r="M925">
        <v>1.6711771911748401</v>
      </c>
      <c r="N925">
        <v>356.96051850569199</v>
      </c>
      <c r="O925">
        <v>96.625666784141401</v>
      </c>
      <c r="P925">
        <v>12.975317057004901</v>
      </c>
      <c r="Q925">
        <v>6.46412202310837</v>
      </c>
      <c r="R925">
        <v>20.2018130688197</v>
      </c>
      <c r="S925">
        <v>490.66358161423699</v>
      </c>
      <c r="T925">
        <v>0</v>
      </c>
      <c r="U925">
        <v>0</v>
      </c>
      <c r="V925">
        <v>21.480160640919699</v>
      </c>
      <c r="W925">
        <v>225.836873423584</v>
      </c>
    </row>
    <row r="926" spans="1:23" x14ac:dyDescent="0.3">
      <c r="A926" t="s">
        <v>283</v>
      </c>
      <c r="B926" t="s">
        <v>7</v>
      </c>
      <c r="C926" t="s">
        <v>0</v>
      </c>
      <c r="D926" t="s">
        <v>253</v>
      </c>
      <c r="E926" t="s">
        <v>60</v>
      </c>
      <c r="F926">
        <v>59.008236111937101</v>
      </c>
      <c r="G926">
        <v>58.278821064313</v>
      </c>
      <c r="H926">
        <v>2.16464987187112</v>
      </c>
      <c r="I926">
        <v>0.76252024675122798</v>
      </c>
      <c r="J926">
        <v>1.3101285935973199</v>
      </c>
      <c r="K926">
        <v>125.28589084259499</v>
      </c>
      <c r="L926">
        <v>44.544134033704303</v>
      </c>
      <c r="M926">
        <v>1.84722243367536</v>
      </c>
      <c r="N926">
        <v>358.72436290690302</v>
      </c>
      <c r="O926">
        <v>107.988829720205</v>
      </c>
      <c r="P926">
        <v>12.851862330775001</v>
      </c>
      <c r="Q926">
        <v>6.1109023684572197</v>
      </c>
      <c r="R926">
        <v>20.542597664256601</v>
      </c>
      <c r="S926">
        <v>490.66358161423699</v>
      </c>
      <c r="T926">
        <v>0</v>
      </c>
      <c r="U926">
        <v>0</v>
      </c>
      <c r="V926">
        <v>27.646344727082901</v>
      </c>
      <c r="W926">
        <v>244.32877757827501</v>
      </c>
    </row>
    <row r="927" spans="1:23" x14ac:dyDescent="0.3">
      <c r="A927" t="s">
        <v>283</v>
      </c>
      <c r="B927" t="s">
        <v>7</v>
      </c>
      <c r="C927" t="s">
        <v>0</v>
      </c>
      <c r="D927" t="s">
        <v>253</v>
      </c>
      <c r="E927" t="s">
        <v>61</v>
      </c>
      <c r="F927">
        <v>50.7815685690734</v>
      </c>
      <c r="G927">
        <v>50.0742055112214</v>
      </c>
      <c r="H927">
        <v>2.1217487481287902</v>
      </c>
      <c r="I927">
        <v>0.68905023869391802</v>
      </c>
      <c r="J927">
        <v>1.21789867799617</v>
      </c>
      <c r="K927">
        <v>118.867303439501</v>
      </c>
      <c r="L927">
        <v>31.492803761948799</v>
      </c>
      <c r="M927">
        <v>1.82636780086026</v>
      </c>
      <c r="N927">
        <v>358.83107766016298</v>
      </c>
      <c r="O927">
        <v>110.549693310848</v>
      </c>
      <c r="P927">
        <v>12.469410776071999</v>
      </c>
      <c r="Q927">
        <v>5.7559887664021296</v>
      </c>
      <c r="R927">
        <v>20.2084597704809</v>
      </c>
      <c r="S927">
        <v>490.66358161423699</v>
      </c>
      <c r="T927">
        <v>0</v>
      </c>
      <c r="U927">
        <v>0</v>
      </c>
      <c r="V927">
        <v>28.087552826812999</v>
      </c>
      <c r="W927">
        <v>248.40564369139699</v>
      </c>
    </row>
    <row r="928" spans="1:23" x14ac:dyDescent="0.3">
      <c r="A928" t="s">
        <v>283</v>
      </c>
      <c r="B928" t="s">
        <v>7</v>
      </c>
      <c r="C928" t="s">
        <v>0</v>
      </c>
      <c r="D928" t="s">
        <v>253</v>
      </c>
      <c r="E928" t="s">
        <v>62</v>
      </c>
      <c r="F928">
        <v>69.935117905658601</v>
      </c>
      <c r="G928">
        <v>69.181901422675097</v>
      </c>
      <c r="H928">
        <v>2.1634524129335602</v>
      </c>
      <c r="I928">
        <v>0.82312836775880605</v>
      </c>
      <c r="J928">
        <v>1.5865672826150801</v>
      </c>
      <c r="K928">
        <v>141.89625393553899</v>
      </c>
      <c r="L928">
        <v>42.550260110748297</v>
      </c>
      <c r="M928">
        <v>1.8867692767102899</v>
      </c>
      <c r="N928">
        <v>358.32561520333098</v>
      </c>
      <c r="O928">
        <v>105.954010062096</v>
      </c>
      <c r="P928">
        <v>14.3779663526207</v>
      </c>
      <c r="Q928">
        <v>7.06848146263627</v>
      </c>
      <c r="R928">
        <v>22.585179523429701</v>
      </c>
      <c r="S928">
        <v>490.66358161423699</v>
      </c>
      <c r="T928">
        <v>0</v>
      </c>
      <c r="U928">
        <v>0</v>
      </c>
      <c r="V928">
        <v>24.8097762239939</v>
      </c>
      <c r="W928">
        <v>253.16885507266699</v>
      </c>
    </row>
    <row r="929" spans="1:23" x14ac:dyDescent="0.3">
      <c r="A929" t="s">
        <v>283</v>
      </c>
      <c r="B929" t="s">
        <v>7</v>
      </c>
      <c r="C929" t="s">
        <v>0</v>
      </c>
      <c r="D929" t="s">
        <v>254</v>
      </c>
      <c r="E929" t="s">
        <v>63</v>
      </c>
      <c r="F929">
        <v>69.160611240326801</v>
      </c>
      <c r="G929">
        <v>68.407969910486003</v>
      </c>
      <c r="H929">
        <v>1.3859843081048</v>
      </c>
      <c r="I929">
        <v>0.86969307782663297</v>
      </c>
      <c r="J929">
        <v>1.7598414252069201</v>
      </c>
      <c r="K929">
        <v>132.67854000324701</v>
      </c>
      <c r="L929">
        <v>46.558120340635</v>
      </c>
      <c r="M929">
        <v>1.6136396401352</v>
      </c>
      <c r="N929">
        <v>428.97150966036003</v>
      </c>
      <c r="O929">
        <v>99.378107863791897</v>
      </c>
      <c r="P929">
        <v>15.060508854897799</v>
      </c>
      <c r="Q929">
        <v>6.6320965522316397</v>
      </c>
      <c r="R929">
        <v>24.8346230703307</v>
      </c>
      <c r="S929">
        <v>472.89710431092197</v>
      </c>
      <c r="T929">
        <v>0</v>
      </c>
      <c r="U929">
        <v>0</v>
      </c>
      <c r="V929">
        <v>11.785737486134099</v>
      </c>
      <c r="W929">
        <v>250.02778077288301</v>
      </c>
    </row>
    <row r="930" spans="1:23" x14ac:dyDescent="0.3">
      <c r="A930" t="s">
        <v>283</v>
      </c>
      <c r="B930" t="s">
        <v>7</v>
      </c>
      <c r="C930" t="s">
        <v>0</v>
      </c>
      <c r="D930" t="s">
        <v>254</v>
      </c>
      <c r="E930" t="s">
        <v>64</v>
      </c>
      <c r="F930">
        <v>50.856487117995599</v>
      </c>
      <c r="G930">
        <v>50.146372956019</v>
      </c>
      <c r="H930">
        <v>1.14651765418686</v>
      </c>
      <c r="I930">
        <v>0.76124592846304495</v>
      </c>
      <c r="J930">
        <v>1.2673888079637701</v>
      </c>
      <c r="K930">
        <v>120.81020825891</v>
      </c>
      <c r="L930">
        <v>32.861759005703703</v>
      </c>
      <c r="M930">
        <v>1.4911893126276501</v>
      </c>
      <c r="N930">
        <v>429.87738550875901</v>
      </c>
      <c r="O930">
        <v>106.84401660965599</v>
      </c>
      <c r="P930">
        <v>14.8835692524711</v>
      </c>
      <c r="Q930">
        <v>6.0259042978526196</v>
      </c>
      <c r="R930">
        <v>25.354151676659299</v>
      </c>
      <c r="S930">
        <v>472.89710431092197</v>
      </c>
      <c r="T930">
        <v>0</v>
      </c>
      <c r="U930">
        <v>0</v>
      </c>
      <c r="V930">
        <v>13.164575583192599</v>
      </c>
      <c r="W930">
        <v>272.89729249970202</v>
      </c>
    </row>
    <row r="931" spans="1:23" x14ac:dyDescent="0.3">
      <c r="A931" t="s">
        <v>283</v>
      </c>
      <c r="B931" t="s">
        <v>7</v>
      </c>
      <c r="C931" t="s">
        <v>0</v>
      </c>
      <c r="D931" t="s">
        <v>254</v>
      </c>
      <c r="E931" t="s">
        <v>65</v>
      </c>
      <c r="F931">
        <v>44.041099089248199</v>
      </c>
      <c r="G931">
        <v>43.351036679222403</v>
      </c>
      <c r="H931">
        <v>1.12510075361964</v>
      </c>
      <c r="I931">
        <v>0.69815456857940605</v>
      </c>
      <c r="J931">
        <v>1.1483694657608099</v>
      </c>
      <c r="K931">
        <v>115.247459786969</v>
      </c>
      <c r="L931">
        <v>24.632887427390202</v>
      </c>
      <c r="M931">
        <v>1.4347666413059701</v>
      </c>
      <c r="N931">
        <v>429.731760842119</v>
      </c>
      <c r="O931">
        <v>106.80067354794301</v>
      </c>
      <c r="P931">
        <v>14.6443878246392</v>
      </c>
      <c r="Q931">
        <v>5.8187356950853504</v>
      </c>
      <c r="R931">
        <v>25.094253552965199</v>
      </c>
      <c r="S931">
        <v>472.89710431092197</v>
      </c>
      <c r="T931">
        <v>0</v>
      </c>
      <c r="U931">
        <v>0</v>
      </c>
      <c r="V931">
        <v>13.9712554547965</v>
      </c>
      <c r="W931">
        <v>273.78714801309098</v>
      </c>
    </row>
    <row r="932" spans="1:23" x14ac:dyDescent="0.3">
      <c r="A932" t="s">
        <v>283</v>
      </c>
      <c r="B932" t="s">
        <v>7</v>
      </c>
      <c r="C932" t="s">
        <v>0</v>
      </c>
      <c r="D932" t="s">
        <v>254</v>
      </c>
      <c r="E932" t="s">
        <v>66</v>
      </c>
      <c r="F932">
        <v>53.998875702646203</v>
      </c>
      <c r="G932">
        <v>53.287166754045202</v>
      </c>
      <c r="H932">
        <v>1.3855611775319301</v>
      </c>
      <c r="I932">
        <v>0.75995438050797903</v>
      </c>
      <c r="J932">
        <v>1.3365690519800899</v>
      </c>
      <c r="K932">
        <v>123.43237839237401</v>
      </c>
      <c r="L932">
        <v>30.006650910768801</v>
      </c>
      <c r="M932">
        <v>1.4320199211396401</v>
      </c>
      <c r="N932">
        <v>428.880512878449</v>
      </c>
      <c r="O932">
        <v>99.847581508662401</v>
      </c>
      <c r="P932">
        <v>14.952976092258799</v>
      </c>
      <c r="Q932">
        <v>6.0784184041123499</v>
      </c>
      <c r="R932">
        <v>25.423547209865799</v>
      </c>
      <c r="S932">
        <v>472.89710431092197</v>
      </c>
      <c r="T932">
        <v>0</v>
      </c>
      <c r="U932">
        <v>0</v>
      </c>
      <c r="V932">
        <v>14.132639328215999</v>
      </c>
      <c r="W932">
        <v>266.39724083022298</v>
      </c>
    </row>
    <row r="933" spans="1:23" x14ac:dyDescent="0.3">
      <c r="A933" t="s">
        <v>283</v>
      </c>
      <c r="B933" t="s">
        <v>7</v>
      </c>
      <c r="C933" t="s">
        <v>0</v>
      </c>
      <c r="D933" t="s">
        <v>255</v>
      </c>
      <c r="E933" t="s">
        <v>67</v>
      </c>
      <c r="F933">
        <v>60.339393934927898</v>
      </c>
      <c r="G933">
        <v>59.702660645447303</v>
      </c>
      <c r="H933">
        <v>1.76067742124166</v>
      </c>
      <c r="I933">
        <v>0.85862336626061098</v>
      </c>
      <c r="J933">
        <v>1.4696215469979199</v>
      </c>
      <c r="K933">
        <v>121.823838252207</v>
      </c>
      <c r="L933">
        <v>36.402981555943299</v>
      </c>
      <c r="M933">
        <v>1.09840215474064</v>
      </c>
      <c r="N933">
        <v>377.24845336768698</v>
      </c>
      <c r="O933">
        <v>85.715518045169304</v>
      </c>
      <c r="P933">
        <v>11.747233599171899</v>
      </c>
      <c r="Q933">
        <v>5.3691867680253402</v>
      </c>
      <c r="R933">
        <v>19.104005060235298</v>
      </c>
      <c r="S933">
        <v>368.04869410560701</v>
      </c>
      <c r="T933">
        <v>0</v>
      </c>
      <c r="U933">
        <v>0</v>
      </c>
      <c r="V933">
        <v>12.9342352774191</v>
      </c>
      <c r="W933">
        <v>230.512204402138</v>
      </c>
    </row>
    <row r="934" spans="1:23" x14ac:dyDescent="0.3">
      <c r="A934" t="s">
        <v>283</v>
      </c>
      <c r="B934" t="s">
        <v>7</v>
      </c>
      <c r="C934" t="s">
        <v>0</v>
      </c>
      <c r="D934" t="s">
        <v>255</v>
      </c>
      <c r="E934" t="s">
        <v>68</v>
      </c>
      <c r="F934">
        <v>52.355691899422602</v>
      </c>
      <c r="G934">
        <v>51.748648564764601</v>
      </c>
      <c r="H934">
        <v>1.53555390447412</v>
      </c>
      <c r="I934">
        <v>0.79036590598526202</v>
      </c>
      <c r="J934">
        <v>1.05527412379622</v>
      </c>
      <c r="K934">
        <v>118.21599248593</v>
      </c>
      <c r="L934">
        <v>28.992005485621899</v>
      </c>
      <c r="M934">
        <v>1.0296803667944601</v>
      </c>
      <c r="N934">
        <v>377.40389234760499</v>
      </c>
      <c r="O934">
        <v>88.582553605573295</v>
      </c>
      <c r="P934">
        <v>11.7169188399455</v>
      </c>
      <c r="Q934">
        <v>5.2355297601375899</v>
      </c>
      <c r="R934">
        <v>19.2621153886227</v>
      </c>
      <c r="S934">
        <v>368.04869410560701</v>
      </c>
      <c r="T934">
        <v>0</v>
      </c>
      <c r="U934">
        <v>0</v>
      </c>
      <c r="V934">
        <v>18.5849375161567</v>
      </c>
      <c r="W934">
        <v>239.14086258626199</v>
      </c>
    </row>
    <row r="935" spans="1:23" x14ac:dyDescent="0.3">
      <c r="A935" t="s">
        <v>283</v>
      </c>
      <c r="B935" t="s">
        <v>7</v>
      </c>
      <c r="C935" t="s">
        <v>0</v>
      </c>
      <c r="D935" t="s">
        <v>255</v>
      </c>
      <c r="E935" t="s">
        <v>69</v>
      </c>
      <c r="F935">
        <v>46.011164841745703</v>
      </c>
      <c r="G935">
        <v>45.424714467381399</v>
      </c>
      <c r="H935">
        <v>1.6548902455613601</v>
      </c>
      <c r="I935">
        <v>0.72668113736055695</v>
      </c>
      <c r="J935">
        <v>0.922542102076644</v>
      </c>
      <c r="K935">
        <v>112.154623656992</v>
      </c>
      <c r="L935">
        <v>22.454516222295901</v>
      </c>
      <c r="M935">
        <v>0.97403999546063003</v>
      </c>
      <c r="N935">
        <v>377.27335846749099</v>
      </c>
      <c r="O935">
        <v>88.788408411644298</v>
      </c>
      <c r="P935">
        <v>11.4427760241038</v>
      </c>
      <c r="Q935">
        <v>5.0136862463744798</v>
      </c>
      <c r="R935">
        <v>18.952829524332898</v>
      </c>
      <c r="S935">
        <v>368.04869410560701</v>
      </c>
      <c r="T935">
        <v>0</v>
      </c>
      <c r="U935">
        <v>0</v>
      </c>
      <c r="V935">
        <v>21.407709114909402</v>
      </c>
      <c r="W935">
        <v>239.28468669853399</v>
      </c>
    </row>
    <row r="936" spans="1:23" x14ac:dyDescent="0.3">
      <c r="A936" t="s">
        <v>283</v>
      </c>
      <c r="B936" t="s">
        <v>7</v>
      </c>
      <c r="C936" t="s">
        <v>0</v>
      </c>
      <c r="D936" t="s">
        <v>255</v>
      </c>
      <c r="E936" t="s">
        <v>70</v>
      </c>
      <c r="F936">
        <v>56.460150551613602</v>
      </c>
      <c r="G936">
        <v>55.849373586307102</v>
      </c>
      <c r="H936">
        <v>1.7844001916691199</v>
      </c>
      <c r="I936">
        <v>0.79918152783258001</v>
      </c>
      <c r="J936">
        <v>1.1051845116135499</v>
      </c>
      <c r="K936">
        <v>122.718036838749</v>
      </c>
      <c r="L936">
        <v>26.637521168709</v>
      </c>
      <c r="M936">
        <v>1.0495642269022001</v>
      </c>
      <c r="N936">
        <v>377.11232311520001</v>
      </c>
      <c r="O936">
        <v>86.127446059609298</v>
      </c>
      <c r="P936">
        <v>11.9220324992913</v>
      </c>
      <c r="Q936">
        <v>5.32477224920002</v>
      </c>
      <c r="R936">
        <v>19.6011433474109</v>
      </c>
      <c r="S936">
        <v>368.04869410560701</v>
      </c>
      <c r="T936">
        <v>0</v>
      </c>
      <c r="U936">
        <v>0</v>
      </c>
      <c r="V936">
        <v>22.011202398953099</v>
      </c>
      <c r="W936">
        <v>240.19874417900101</v>
      </c>
    </row>
    <row r="937" spans="1:23" x14ac:dyDescent="0.3">
      <c r="A937" t="s">
        <v>283</v>
      </c>
      <c r="B937" t="s">
        <v>7</v>
      </c>
      <c r="C937" t="s">
        <v>0</v>
      </c>
      <c r="D937" t="s">
        <v>256</v>
      </c>
      <c r="E937" t="s">
        <v>71</v>
      </c>
      <c r="F937">
        <v>58.555055249896</v>
      </c>
      <c r="G937">
        <v>57.902981604748298</v>
      </c>
      <c r="H937">
        <v>2.1830821268200902</v>
      </c>
      <c r="I937">
        <v>0.95460769943271995</v>
      </c>
      <c r="J937">
        <v>1.20169928007275</v>
      </c>
      <c r="K937">
        <v>139.098281281054</v>
      </c>
      <c r="L937">
        <v>22.820101145114801</v>
      </c>
      <c r="M937">
        <v>1.01566920423277</v>
      </c>
      <c r="N937">
        <v>259.32636777814702</v>
      </c>
      <c r="O937">
        <v>100.779257903622</v>
      </c>
      <c r="P937">
        <v>13.0589360435924</v>
      </c>
      <c r="Q937">
        <v>5.5938281896738804</v>
      </c>
      <c r="R937">
        <v>21.8449757917361</v>
      </c>
      <c r="S937">
        <v>365.455024956062</v>
      </c>
      <c r="T937">
        <v>0</v>
      </c>
      <c r="U937">
        <v>0</v>
      </c>
      <c r="V937">
        <v>26.327857790859401</v>
      </c>
      <c r="W937">
        <v>275.28057265612802</v>
      </c>
    </row>
    <row r="938" spans="1:23" x14ac:dyDescent="0.3">
      <c r="A938" t="s">
        <v>283</v>
      </c>
      <c r="B938" t="s">
        <v>7</v>
      </c>
      <c r="C938" t="s">
        <v>0</v>
      </c>
      <c r="D938" t="s">
        <v>256</v>
      </c>
      <c r="E938" t="s">
        <v>72</v>
      </c>
      <c r="F938">
        <v>58.318422621563499</v>
      </c>
      <c r="G938">
        <v>57.650141427075098</v>
      </c>
      <c r="H938">
        <v>2.35691031861605</v>
      </c>
      <c r="I938">
        <v>1.02639389278286</v>
      </c>
      <c r="J938">
        <v>1.10113528374633</v>
      </c>
      <c r="K938">
        <v>146.931318053448</v>
      </c>
      <c r="L938">
        <v>30.3789758873151</v>
      </c>
      <c r="M938">
        <v>1.03528255497226</v>
      </c>
      <c r="N938">
        <v>260.34772344991097</v>
      </c>
      <c r="O938">
        <v>110.076985993314</v>
      </c>
      <c r="P938">
        <v>14.018504698955001</v>
      </c>
      <c r="Q938">
        <v>5.9846699805173902</v>
      </c>
      <c r="R938">
        <v>23.498584531160599</v>
      </c>
      <c r="S938">
        <v>365.455024956062</v>
      </c>
      <c r="T938">
        <v>0</v>
      </c>
      <c r="U938">
        <v>0</v>
      </c>
      <c r="V938">
        <v>31.413817107213202</v>
      </c>
      <c r="W938">
        <v>298.75518649976101</v>
      </c>
    </row>
    <row r="939" spans="1:23" x14ac:dyDescent="0.3">
      <c r="A939" t="s">
        <v>283</v>
      </c>
      <c r="B939" t="s">
        <v>7</v>
      </c>
      <c r="C939" t="s">
        <v>0</v>
      </c>
      <c r="D939" t="s">
        <v>256</v>
      </c>
      <c r="E939" t="s">
        <v>73</v>
      </c>
      <c r="F939">
        <v>50.311594963409</v>
      </c>
      <c r="G939">
        <v>49.663511299945398</v>
      </c>
      <c r="H939">
        <v>2.52905340595286</v>
      </c>
      <c r="I939">
        <v>0.96594487649051297</v>
      </c>
      <c r="J939">
        <v>0.95190165134210403</v>
      </c>
      <c r="K939">
        <v>140.79756564501</v>
      </c>
      <c r="L939">
        <v>22.8232574979689</v>
      </c>
      <c r="M939">
        <v>0.95506484606747599</v>
      </c>
      <c r="N939">
        <v>260.20965252273697</v>
      </c>
      <c r="O939">
        <v>110.166333313553</v>
      </c>
      <c r="P939">
        <v>13.834922206862601</v>
      </c>
      <c r="Q939">
        <v>5.8337220129735901</v>
      </c>
      <c r="R939">
        <v>23.292537538534202</v>
      </c>
      <c r="S939">
        <v>365.455024956062</v>
      </c>
      <c r="T939">
        <v>0</v>
      </c>
      <c r="U939">
        <v>0</v>
      </c>
      <c r="V939">
        <v>34.058165796446502</v>
      </c>
      <c r="W939">
        <v>299.32705306153798</v>
      </c>
    </row>
    <row r="940" spans="1:23" x14ac:dyDescent="0.3">
      <c r="A940" t="s">
        <v>283</v>
      </c>
      <c r="B940" t="s">
        <v>7</v>
      </c>
      <c r="C940" t="s">
        <v>0</v>
      </c>
      <c r="D940" t="s">
        <v>256</v>
      </c>
      <c r="E940" t="s">
        <v>74</v>
      </c>
      <c r="F940">
        <v>55.5925153876818</v>
      </c>
      <c r="G940">
        <v>54.936182155525898</v>
      </c>
      <c r="H940">
        <v>2.64334497422827</v>
      </c>
      <c r="I940">
        <v>0.98668670611503695</v>
      </c>
      <c r="J940">
        <v>1.0502225028334999</v>
      </c>
      <c r="K940">
        <v>142.81754994487201</v>
      </c>
      <c r="L940">
        <v>25.425908803637601</v>
      </c>
      <c r="M940">
        <v>0.958995048413809</v>
      </c>
      <c r="N940">
        <v>259.70908352991501</v>
      </c>
      <c r="O940">
        <v>104.192992269819</v>
      </c>
      <c r="P940">
        <v>13.7034691313323</v>
      </c>
      <c r="Q940">
        <v>5.8231946748390904</v>
      </c>
      <c r="R940">
        <v>23.006080172351101</v>
      </c>
      <c r="S940">
        <v>365.455024956062</v>
      </c>
      <c r="T940">
        <v>0</v>
      </c>
      <c r="U940">
        <v>0</v>
      </c>
      <c r="V940">
        <v>34.657316354143298</v>
      </c>
      <c r="W940">
        <v>290.936721946707</v>
      </c>
    </row>
    <row r="941" spans="1:23" x14ac:dyDescent="0.3">
      <c r="A941" t="s">
        <v>283</v>
      </c>
      <c r="B941" t="s">
        <v>7</v>
      </c>
      <c r="C941" t="s">
        <v>0</v>
      </c>
      <c r="D941" t="s">
        <v>257</v>
      </c>
      <c r="E941" t="s">
        <v>75</v>
      </c>
      <c r="F941">
        <v>45.429479221514903</v>
      </c>
      <c r="G941">
        <v>44.831717990476299</v>
      </c>
      <c r="H941">
        <v>3.2926559945228702</v>
      </c>
      <c r="I941">
        <v>0.76300655004279405</v>
      </c>
      <c r="J941">
        <v>1.13808416079732</v>
      </c>
      <c r="K941">
        <v>96.145046265326201</v>
      </c>
      <c r="L941">
        <v>17.202563015991501</v>
      </c>
      <c r="M941">
        <v>0.838416694601818</v>
      </c>
      <c r="N941">
        <v>288.41590345154498</v>
      </c>
      <c r="O941">
        <v>80.313133081409802</v>
      </c>
      <c r="P941">
        <v>11.160795080273401</v>
      </c>
      <c r="Q941">
        <v>4.5089071089619601</v>
      </c>
      <c r="R941">
        <v>18.944747769763801</v>
      </c>
      <c r="S941">
        <v>363.69813877493499</v>
      </c>
      <c r="T941">
        <v>0</v>
      </c>
      <c r="U941">
        <v>0</v>
      </c>
      <c r="V941">
        <v>29.0892390723067</v>
      </c>
      <c r="W941">
        <v>191.060259341006</v>
      </c>
    </row>
    <row r="942" spans="1:23" x14ac:dyDescent="0.3">
      <c r="A942" t="s">
        <v>283</v>
      </c>
      <c r="B942" t="s">
        <v>7</v>
      </c>
      <c r="C942" t="s">
        <v>0</v>
      </c>
      <c r="D942" t="s">
        <v>257</v>
      </c>
      <c r="E942" t="s">
        <v>76</v>
      </c>
      <c r="F942">
        <v>45.142406901313898</v>
      </c>
      <c r="G942">
        <v>44.538306108601901</v>
      </c>
      <c r="H942">
        <v>3.0260809569108198</v>
      </c>
      <c r="I942">
        <v>0.790117653856104</v>
      </c>
      <c r="J942">
        <v>1.1079098451848499</v>
      </c>
      <c r="K942">
        <v>102.76400533409701</v>
      </c>
      <c r="L942">
        <v>12.8260017749864</v>
      </c>
      <c r="M942">
        <v>0.90066748721364298</v>
      </c>
      <c r="N942">
        <v>289.18972918788802</v>
      </c>
      <c r="O942">
        <v>89.689670581263499</v>
      </c>
      <c r="P942">
        <v>12.090670294302599</v>
      </c>
      <c r="Q942">
        <v>4.8679674412629703</v>
      </c>
      <c r="R942">
        <v>20.557075567104601</v>
      </c>
      <c r="S942">
        <v>363.69813877493499</v>
      </c>
      <c r="T942">
        <v>0</v>
      </c>
      <c r="U942">
        <v>0</v>
      </c>
      <c r="V942">
        <v>34.584370360463502</v>
      </c>
      <c r="W942">
        <v>209.84812216182701</v>
      </c>
    </row>
    <row r="943" spans="1:23" x14ac:dyDescent="0.3">
      <c r="A943" t="s">
        <v>283</v>
      </c>
      <c r="B943" t="s">
        <v>7</v>
      </c>
      <c r="C943" t="s">
        <v>0</v>
      </c>
      <c r="D943" t="s">
        <v>257</v>
      </c>
      <c r="E943" t="s">
        <v>77</v>
      </c>
      <c r="F943">
        <v>39.090684019699701</v>
      </c>
      <c r="G943">
        <v>38.505682767813902</v>
      </c>
      <c r="H943">
        <v>2.9481223745241101</v>
      </c>
      <c r="I943">
        <v>0.732438981338985</v>
      </c>
      <c r="J943">
        <v>0.97167082342943201</v>
      </c>
      <c r="K943">
        <v>97.932230590097106</v>
      </c>
      <c r="L943">
        <v>8.17025468182295</v>
      </c>
      <c r="M943">
        <v>0.83619827431290095</v>
      </c>
      <c r="N943">
        <v>289.03788581395901</v>
      </c>
      <c r="O943">
        <v>89.546716922100103</v>
      </c>
      <c r="P943">
        <v>11.945376827092099</v>
      </c>
      <c r="Q943">
        <v>4.7567761613186397</v>
      </c>
      <c r="R943">
        <v>20.382177558970799</v>
      </c>
      <c r="S943">
        <v>363.69813877493499</v>
      </c>
      <c r="T943">
        <v>0</v>
      </c>
      <c r="U943">
        <v>0</v>
      </c>
      <c r="V943">
        <v>35.743839953212003</v>
      </c>
      <c r="W943">
        <v>210.153974711693</v>
      </c>
    </row>
    <row r="944" spans="1:23" x14ac:dyDescent="0.3">
      <c r="A944" t="s">
        <v>283</v>
      </c>
      <c r="B944" t="s">
        <v>7</v>
      </c>
      <c r="C944" t="s">
        <v>0</v>
      </c>
      <c r="D944" t="s">
        <v>257</v>
      </c>
      <c r="E944" t="s">
        <v>78</v>
      </c>
      <c r="F944">
        <v>51.045028345317398</v>
      </c>
      <c r="G944">
        <v>50.413452681841299</v>
      </c>
      <c r="H944">
        <v>3.3843827376235902</v>
      </c>
      <c r="I944">
        <v>0.88434519173430004</v>
      </c>
      <c r="J944">
        <v>1.19735888898524</v>
      </c>
      <c r="K944">
        <v>106.715878324423</v>
      </c>
      <c r="L944">
        <v>27.613067192830201</v>
      </c>
      <c r="M944">
        <v>0.89694326282791603</v>
      </c>
      <c r="N944">
        <v>289.369613576738</v>
      </c>
      <c r="O944">
        <v>86.918006963913598</v>
      </c>
      <c r="P944">
        <v>12.2083534605041</v>
      </c>
      <c r="Q944">
        <v>4.9187985508999201</v>
      </c>
      <c r="R944">
        <v>20.764077105918101</v>
      </c>
      <c r="S944">
        <v>363.69813877493499</v>
      </c>
      <c r="T944">
        <v>0</v>
      </c>
      <c r="U944">
        <v>0</v>
      </c>
      <c r="V944">
        <v>34.094024431005302</v>
      </c>
      <c r="W944">
        <v>209.109019524205</v>
      </c>
    </row>
    <row r="945" spans="1:23" x14ac:dyDescent="0.3">
      <c r="A945" t="s">
        <v>283</v>
      </c>
      <c r="B945" t="s">
        <v>7</v>
      </c>
      <c r="C945" t="s">
        <v>0</v>
      </c>
      <c r="D945" t="s">
        <v>258</v>
      </c>
      <c r="E945" t="s">
        <v>79</v>
      </c>
      <c r="F945">
        <v>49.201004918911401</v>
      </c>
      <c r="G945">
        <v>48.597092162429298</v>
      </c>
      <c r="H945">
        <v>5.33998167049364</v>
      </c>
      <c r="I945">
        <v>0.86090473462417905</v>
      </c>
      <c r="J945">
        <v>1.5053049414398401</v>
      </c>
      <c r="K945">
        <v>87.132482351396504</v>
      </c>
      <c r="L945">
        <v>32.228984330091698</v>
      </c>
      <c r="M945">
        <v>0.92067629730531297</v>
      </c>
      <c r="N945">
        <v>251.081862036324</v>
      </c>
      <c r="O945">
        <v>77.668425480358394</v>
      </c>
      <c r="P945">
        <v>10.486645686309</v>
      </c>
      <c r="Q945">
        <v>4.0949380701122102</v>
      </c>
      <c r="R945">
        <v>17.979590549207799</v>
      </c>
      <c r="S945">
        <v>333.62446344633503</v>
      </c>
      <c r="T945">
        <v>0</v>
      </c>
      <c r="U945">
        <v>0</v>
      </c>
      <c r="V945">
        <v>27.765678082020901</v>
      </c>
      <c r="W945">
        <v>170.972934842624</v>
      </c>
    </row>
    <row r="946" spans="1:23" x14ac:dyDescent="0.3">
      <c r="A946" t="s">
        <v>283</v>
      </c>
      <c r="B946" t="s">
        <v>7</v>
      </c>
      <c r="C946" t="s">
        <v>0</v>
      </c>
      <c r="D946" t="s">
        <v>258</v>
      </c>
      <c r="E946" t="s">
        <v>80</v>
      </c>
      <c r="F946">
        <v>48.396962202335303</v>
      </c>
      <c r="G946">
        <v>47.789031553960498</v>
      </c>
      <c r="H946">
        <v>4.2070350161954302</v>
      </c>
      <c r="I946">
        <v>0.881823230313872</v>
      </c>
      <c r="J946">
        <v>1.4508224605451601</v>
      </c>
      <c r="K946">
        <v>89.588976313243904</v>
      </c>
      <c r="L946">
        <v>33.2769951214526</v>
      </c>
      <c r="M946">
        <v>0.96127747947825504</v>
      </c>
      <c r="N946">
        <v>251.79013722712199</v>
      </c>
      <c r="O946">
        <v>84.794143201290296</v>
      </c>
      <c r="P946">
        <v>11.0263889042039</v>
      </c>
      <c r="Q946">
        <v>4.2796806862102299</v>
      </c>
      <c r="R946">
        <v>18.946053292049999</v>
      </c>
      <c r="S946">
        <v>333.62446344633503</v>
      </c>
      <c r="T946">
        <v>0</v>
      </c>
      <c r="U946">
        <v>0</v>
      </c>
      <c r="V946">
        <v>35.496282135528404</v>
      </c>
      <c r="W946">
        <v>183.63671886301199</v>
      </c>
    </row>
    <row r="947" spans="1:23" x14ac:dyDescent="0.3">
      <c r="A947" t="s">
        <v>283</v>
      </c>
      <c r="B947" t="s">
        <v>7</v>
      </c>
      <c r="C947" t="s">
        <v>0</v>
      </c>
      <c r="D947" t="s">
        <v>258</v>
      </c>
      <c r="E947" t="s">
        <v>140</v>
      </c>
      <c r="F947">
        <v>39.5823042149161</v>
      </c>
      <c r="G947">
        <v>39.010296730353303</v>
      </c>
      <c r="H947">
        <v>3.89917438116884</v>
      </c>
      <c r="I947">
        <v>0.77600217848069197</v>
      </c>
      <c r="J947">
        <v>1.1693729935395301</v>
      </c>
      <c r="K947">
        <v>82.1648184880965</v>
      </c>
      <c r="L947">
        <v>23.671589109686199</v>
      </c>
      <c r="M947">
        <v>0.87308504109839302</v>
      </c>
      <c r="N947">
        <v>251.442902568253</v>
      </c>
      <c r="O947">
        <v>84.129886085260793</v>
      </c>
      <c r="P947">
        <v>10.7480101418736</v>
      </c>
      <c r="Q947">
        <v>4.1185753306497297</v>
      </c>
      <c r="R947">
        <v>18.543691158714701</v>
      </c>
      <c r="S947">
        <v>333.62446344633503</v>
      </c>
      <c r="T947">
        <v>0</v>
      </c>
      <c r="U947">
        <v>0</v>
      </c>
      <c r="V947">
        <v>41.653692329188303</v>
      </c>
      <c r="W947">
        <v>182.94782616778801</v>
      </c>
    </row>
    <row r="948" spans="1:23" x14ac:dyDescent="0.3">
      <c r="A948" t="s">
        <v>283</v>
      </c>
      <c r="B948" t="s">
        <v>7</v>
      </c>
      <c r="C948" t="s">
        <v>0</v>
      </c>
      <c r="D948" t="s">
        <v>258</v>
      </c>
      <c r="E948" t="s">
        <v>141</v>
      </c>
      <c r="F948">
        <v>46.8664984081935</v>
      </c>
      <c r="G948">
        <v>46.268868174354601</v>
      </c>
      <c r="H948">
        <v>5.4073977786224603</v>
      </c>
      <c r="I948">
        <v>0.84498656219895696</v>
      </c>
      <c r="J948">
        <v>1.4315832646400199</v>
      </c>
      <c r="K948">
        <v>88.862671712278498</v>
      </c>
      <c r="L948">
        <v>25.657960429944399</v>
      </c>
      <c r="M948">
        <v>0.92618715687521802</v>
      </c>
      <c r="N948">
        <v>251.35121247210799</v>
      </c>
      <c r="O948">
        <v>82.017513458484004</v>
      </c>
      <c r="P948">
        <v>11.0813550467021</v>
      </c>
      <c r="Q948">
        <v>4.2982411076705702</v>
      </c>
      <c r="R948">
        <v>19.0421898053532</v>
      </c>
      <c r="S948">
        <v>333.62446344633503</v>
      </c>
      <c r="T948">
        <v>0</v>
      </c>
      <c r="U948">
        <v>0</v>
      </c>
      <c r="V948">
        <v>37.467777413990298</v>
      </c>
      <c r="W948">
        <v>182.250292921837</v>
      </c>
    </row>
    <row r="949" spans="1:23" x14ac:dyDescent="0.3">
      <c r="A949" t="s">
        <v>283</v>
      </c>
      <c r="B949" t="s">
        <v>7</v>
      </c>
      <c r="C949" t="s">
        <v>0</v>
      </c>
      <c r="D949" t="s">
        <v>259</v>
      </c>
      <c r="E949" t="s">
        <v>154</v>
      </c>
      <c r="F949">
        <v>39.381830911921298</v>
      </c>
      <c r="G949">
        <v>38.792845975097201</v>
      </c>
      <c r="H949">
        <v>8.8385438801274798</v>
      </c>
      <c r="I949">
        <v>0.81051840412223697</v>
      </c>
      <c r="J949">
        <v>2.0601718730684402</v>
      </c>
      <c r="K949">
        <v>73.050071069240303</v>
      </c>
      <c r="L949">
        <v>2.2309750121234</v>
      </c>
      <c r="M949">
        <v>0.95937796131230502</v>
      </c>
      <c r="N949">
        <v>354.983197708001</v>
      </c>
      <c r="O949">
        <v>78.316431975184997</v>
      </c>
      <c r="P949">
        <v>10.0338952556016</v>
      </c>
      <c r="Q949">
        <v>3.9053584274888098</v>
      </c>
      <c r="R949">
        <v>17.155194733195099</v>
      </c>
      <c r="S949">
        <v>316.51274728583797</v>
      </c>
      <c r="T949">
        <v>0</v>
      </c>
      <c r="U949">
        <v>0</v>
      </c>
      <c r="V949">
        <v>40.933524841341097</v>
      </c>
      <c r="W949">
        <v>160.36317486146299</v>
      </c>
    </row>
    <row r="950" spans="1:23" x14ac:dyDescent="0.3">
      <c r="A950" t="s">
        <v>283</v>
      </c>
      <c r="B950" t="s">
        <v>7</v>
      </c>
      <c r="C950" t="s">
        <v>0</v>
      </c>
      <c r="D950" t="s">
        <v>259</v>
      </c>
      <c r="E950" t="s">
        <v>156</v>
      </c>
      <c r="F950">
        <v>42.212198110974199</v>
      </c>
      <c r="G950">
        <v>41.6110890150931</v>
      </c>
      <c r="H950">
        <v>6.7621449516770999</v>
      </c>
      <c r="I950">
        <v>0.867796554642701</v>
      </c>
      <c r="J950">
        <v>1.95108077196228</v>
      </c>
      <c r="K950">
        <v>80.147890801148407</v>
      </c>
      <c r="L950">
        <v>2.6634168968537599</v>
      </c>
      <c r="M950">
        <v>1.0402225396417899</v>
      </c>
      <c r="N950">
        <v>355.90681458622498</v>
      </c>
      <c r="O950">
        <v>86.939656399437396</v>
      </c>
      <c r="P950">
        <v>10.977295321610701</v>
      </c>
      <c r="Q950">
        <v>4.2596893245693002</v>
      </c>
      <c r="R950">
        <v>18.81265962446</v>
      </c>
      <c r="S950">
        <v>316.51274728583797</v>
      </c>
      <c r="T950">
        <v>0</v>
      </c>
      <c r="U950">
        <v>0</v>
      </c>
      <c r="V950">
        <v>46.457994050129898</v>
      </c>
      <c r="W950">
        <v>178.01201438905099</v>
      </c>
    </row>
    <row r="951" spans="1:23" x14ac:dyDescent="0.3">
      <c r="A951" t="s">
        <v>283</v>
      </c>
      <c r="B951" t="s">
        <v>7</v>
      </c>
      <c r="C951" t="s">
        <v>0</v>
      </c>
      <c r="D951" t="s">
        <v>259</v>
      </c>
      <c r="E951" t="s">
        <v>157</v>
      </c>
      <c r="F951">
        <v>34.441065854386402</v>
      </c>
      <c r="G951">
        <v>33.8831103457022</v>
      </c>
      <c r="H951">
        <v>4.5827638979216498</v>
      </c>
      <c r="I951">
        <v>0.76044987499137895</v>
      </c>
      <c r="J951">
        <v>1.4258408759132499</v>
      </c>
      <c r="K951">
        <v>74.892146968278198</v>
      </c>
      <c r="L951">
        <v>1.70458948533239</v>
      </c>
      <c r="M951">
        <v>0.914357840158187</v>
      </c>
      <c r="N951">
        <v>355.62269678157099</v>
      </c>
      <c r="O951">
        <v>85.514979541895599</v>
      </c>
      <c r="P951">
        <v>10.968554033592801</v>
      </c>
      <c r="Q951">
        <v>4.1524495567173298</v>
      </c>
      <c r="R951">
        <v>18.9659118739485</v>
      </c>
      <c r="S951">
        <v>316.51274728583797</v>
      </c>
      <c r="T951">
        <v>0</v>
      </c>
      <c r="U951">
        <v>0</v>
      </c>
      <c r="V951">
        <v>45.357482123254002</v>
      </c>
      <c r="W951">
        <v>182.289078214759</v>
      </c>
    </row>
    <row r="952" spans="1:23" x14ac:dyDescent="0.3">
      <c r="A952" t="s">
        <v>283</v>
      </c>
      <c r="B952" t="s">
        <v>7</v>
      </c>
      <c r="C952" t="s">
        <v>0</v>
      </c>
      <c r="D952" t="s">
        <v>259</v>
      </c>
      <c r="E952" t="s">
        <v>159</v>
      </c>
      <c r="F952">
        <v>38.851526043263597</v>
      </c>
      <c r="G952">
        <v>38.249233524488801</v>
      </c>
      <c r="H952">
        <v>8.8118318266997804</v>
      </c>
      <c r="I952">
        <v>0.86779293809330804</v>
      </c>
      <c r="J952">
        <v>1.99338010336724</v>
      </c>
      <c r="K952">
        <v>77.593017143143598</v>
      </c>
      <c r="L952">
        <v>2.6583707057888701</v>
      </c>
      <c r="M952">
        <v>0.92446008867617002</v>
      </c>
      <c r="N952">
        <v>355.66101565405199</v>
      </c>
      <c r="O952">
        <v>82.749536817825302</v>
      </c>
      <c r="P952">
        <v>11.0987741677817</v>
      </c>
      <c r="Q952">
        <v>4.2099446575906097</v>
      </c>
      <c r="R952">
        <v>19.1539231546206</v>
      </c>
      <c r="S952">
        <v>316.51274728583797</v>
      </c>
      <c r="T952">
        <v>0</v>
      </c>
      <c r="U952">
        <v>0</v>
      </c>
      <c r="V952">
        <v>49.446597088479997</v>
      </c>
      <c r="W952">
        <v>178.80852219142</v>
      </c>
    </row>
    <row r="953" spans="1:23" x14ac:dyDescent="0.3">
      <c r="A953" t="s">
        <v>283</v>
      </c>
      <c r="B953" t="s">
        <v>7</v>
      </c>
      <c r="C953" t="s">
        <v>0</v>
      </c>
      <c r="D953" t="s">
        <v>260</v>
      </c>
      <c r="E953" t="s">
        <v>160</v>
      </c>
      <c r="F953">
        <v>47.829032301823702</v>
      </c>
      <c r="G953">
        <v>47.274149704293698</v>
      </c>
      <c r="H953">
        <v>4.9544692039352896</v>
      </c>
      <c r="I953">
        <v>0.80792430764259404</v>
      </c>
      <c r="J953">
        <v>1.1060958347491101</v>
      </c>
      <c r="K953">
        <v>73.622656803358694</v>
      </c>
      <c r="L953">
        <v>29.6355567093151</v>
      </c>
      <c r="M953">
        <v>0.92015365436588104</v>
      </c>
      <c r="N953">
        <v>199.161398743321</v>
      </c>
      <c r="O953">
        <v>71.017002056761001</v>
      </c>
      <c r="P953">
        <v>9.7143900383684496</v>
      </c>
      <c r="Q953">
        <v>3.5839932376088499</v>
      </c>
      <c r="R953">
        <v>16.932665080706698</v>
      </c>
      <c r="S953">
        <v>309.81197263167098</v>
      </c>
      <c r="T953">
        <v>0</v>
      </c>
      <c r="U953">
        <v>0</v>
      </c>
      <c r="V953">
        <v>48.093899343637702</v>
      </c>
      <c r="W953">
        <v>161.61011477290401</v>
      </c>
    </row>
    <row r="954" spans="1:23" x14ac:dyDescent="0.3">
      <c r="A954" t="s">
        <v>283</v>
      </c>
      <c r="B954" t="s">
        <v>7</v>
      </c>
      <c r="C954" t="s">
        <v>0</v>
      </c>
      <c r="D954" t="s">
        <v>260</v>
      </c>
      <c r="E954" t="s">
        <v>164</v>
      </c>
      <c r="F954">
        <v>47.714141218778202</v>
      </c>
      <c r="G954">
        <v>47.151994157493696</v>
      </c>
      <c r="H954">
        <v>4.99952329564141</v>
      </c>
      <c r="I954">
        <v>0.83519544795626799</v>
      </c>
      <c r="J954">
        <v>1.10743910515933</v>
      </c>
      <c r="K954">
        <v>77.293939318092498</v>
      </c>
      <c r="L954">
        <v>26.765219404037499</v>
      </c>
      <c r="M954">
        <v>0.99254840041787695</v>
      </c>
      <c r="N954">
        <v>199.95346642773401</v>
      </c>
      <c r="O954">
        <v>79.695872664432201</v>
      </c>
      <c r="P954">
        <v>10.5399448560549</v>
      </c>
      <c r="Q954">
        <v>3.8557910979026202</v>
      </c>
      <c r="R954">
        <v>18.420220748267401</v>
      </c>
      <c r="S954">
        <v>309.81197263167098</v>
      </c>
      <c r="T954">
        <v>0</v>
      </c>
      <c r="U954">
        <v>0</v>
      </c>
      <c r="V954">
        <v>52.045180574613902</v>
      </c>
      <c r="W954">
        <v>178.63517683653799</v>
      </c>
    </row>
    <row r="955" spans="1:23" x14ac:dyDescent="0.3">
      <c r="A955" t="s">
        <v>283</v>
      </c>
      <c r="B955" t="s">
        <v>7</v>
      </c>
      <c r="C955" t="s">
        <v>0</v>
      </c>
      <c r="D955" t="s">
        <v>260</v>
      </c>
      <c r="E955" t="s">
        <v>167</v>
      </c>
      <c r="F955">
        <v>38.039648430145299</v>
      </c>
      <c r="G955">
        <v>37.5019236997381</v>
      </c>
      <c r="H955">
        <v>5.0304659813912096</v>
      </c>
      <c r="I955">
        <v>0.76264077953001597</v>
      </c>
      <c r="J955">
        <v>0.921891114290321</v>
      </c>
      <c r="K955">
        <v>70.408647087704594</v>
      </c>
      <c r="L955">
        <v>18.047407292210199</v>
      </c>
      <c r="M955">
        <v>0.87965937102802405</v>
      </c>
      <c r="N955">
        <v>199.69095833584001</v>
      </c>
      <c r="O955">
        <v>78.877788667076402</v>
      </c>
      <c r="P955">
        <v>10.429978391476601</v>
      </c>
      <c r="Q955">
        <v>3.7787985282779402</v>
      </c>
      <c r="R955">
        <v>18.274591388939498</v>
      </c>
      <c r="S955">
        <v>309.81197263167098</v>
      </c>
      <c r="T955">
        <v>0</v>
      </c>
      <c r="U955">
        <v>0</v>
      </c>
      <c r="V955">
        <v>53.727356057944803</v>
      </c>
      <c r="W955">
        <v>179.08683806853</v>
      </c>
    </row>
    <row r="956" spans="1:23" x14ac:dyDescent="0.3">
      <c r="A956" t="s">
        <v>283</v>
      </c>
      <c r="B956" t="s">
        <v>7</v>
      </c>
      <c r="C956" t="s">
        <v>0</v>
      </c>
      <c r="D956" t="s">
        <v>260</v>
      </c>
      <c r="E956" t="s">
        <v>168</v>
      </c>
      <c r="F956">
        <v>48.490582456081199</v>
      </c>
      <c r="G956">
        <v>47.9361463951549</v>
      </c>
      <c r="H956">
        <v>4.5768813566897997</v>
      </c>
      <c r="I956">
        <v>0.81596649866757898</v>
      </c>
      <c r="J956">
        <v>1.01403450527209</v>
      </c>
      <c r="K956">
        <v>76.205873122297305</v>
      </c>
      <c r="L956">
        <v>30.330996196747002</v>
      </c>
      <c r="M956">
        <v>0.94184165955183696</v>
      </c>
      <c r="N956">
        <v>199.525314623215</v>
      </c>
      <c r="O956">
        <v>74.883359630543097</v>
      </c>
      <c r="P956">
        <v>10.3084586398955</v>
      </c>
      <c r="Q956">
        <v>3.75902235470656</v>
      </c>
      <c r="R956">
        <v>18.037671830281599</v>
      </c>
      <c r="S956">
        <v>309.81197263167098</v>
      </c>
      <c r="T956">
        <v>0</v>
      </c>
      <c r="U956">
        <v>0</v>
      </c>
      <c r="V956">
        <v>58.829886701711402</v>
      </c>
      <c r="W956">
        <v>172.58066970706599</v>
      </c>
    </row>
    <row r="957" spans="1:23" x14ac:dyDescent="0.3">
      <c r="A957" t="s">
        <v>283</v>
      </c>
      <c r="B957" t="s">
        <v>7</v>
      </c>
      <c r="C957" t="s">
        <v>0</v>
      </c>
      <c r="D957" t="s">
        <v>261</v>
      </c>
      <c r="E957" t="s">
        <v>185</v>
      </c>
      <c r="F957">
        <v>49.177059020499698</v>
      </c>
      <c r="G957">
        <v>48.581644400779403</v>
      </c>
      <c r="H957">
        <v>6.4248099719440299</v>
      </c>
      <c r="I957">
        <v>0.98528051757257895</v>
      </c>
      <c r="J957">
        <v>1.5432594162622399</v>
      </c>
      <c r="K957">
        <v>72.859922431085707</v>
      </c>
      <c r="L957">
        <v>31.308649757306998</v>
      </c>
      <c r="M957">
        <v>1.0642516306893199</v>
      </c>
      <c r="N957">
        <v>201.654841635856</v>
      </c>
      <c r="O957">
        <v>72.642392478038701</v>
      </c>
      <c r="P957">
        <v>9.8714750304600898</v>
      </c>
      <c r="Q957">
        <v>3.66229754366142</v>
      </c>
      <c r="R957">
        <v>17.140279860299302</v>
      </c>
      <c r="S957">
        <v>291.10401890818702</v>
      </c>
      <c r="T957">
        <v>0</v>
      </c>
      <c r="U957">
        <v>0</v>
      </c>
      <c r="V957">
        <v>51.767410956842902</v>
      </c>
      <c r="W957">
        <v>155.14427363502301</v>
      </c>
    </row>
    <row r="958" spans="1:23" x14ac:dyDescent="0.3">
      <c r="A958" t="s">
        <v>283</v>
      </c>
      <c r="B958" t="s">
        <v>7</v>
      </c>
      <c r="C958" t="s">
        <v>0</v>
      </c>
      <c r="D958" t="s">
        <v>261</v>
      </c>
      <c r="E958" t="s">
        <v>189</v>
      </c>
      <c r="F958">
        <v>45.763097072524197</v>
      </c>
      <c r="G958">
        <v>45.211211286815796</v>
      </c>
      <c r="H958">
        <v>5.54107106540879</v>
      </c>
      <c r="I958">
        <v>0.87029910006437505</v>
      </c>
      <c r="J958">
        <v>1.0768751886819601</v>
      </c>
      <c r="K958">
        <v>73.244406282649095</v>
      </c>
      <c r="L958">
        <v>31.827878360902201</v>
      </c>
      <c r="M958">
        <v>1.02837381385669</v>
      </c>
      <c r="N958">
        <v>201.90712211666599</v>
      </c>
      <c r="O958">
        <v>79.638148493892402</v>
      </c>
      <c r="P958">
        <v>10.7761450174263</v>
      </c>
      <c r="Q958">
        <v>3.828151635202</v>
      </c>
      <c r="R958">
        <v>18.981101114739602</v>
      </c>
      <c r="S958">
        <v>291.10401890818702</v>
      </c>
      <c r="T958">
        <v>0</v>
      </c>
      <c r="U958">
        <v>0</v>
      </c>
      <c r="V958">
        <v>63.260250411181097</v>
      </c>
      <c r="W958">
        <v>176.67857533662601</v>
      </c>
    </row>
    <row r="959" spans="1:23" x14ac:dyDescent="0.3">
      <c r="A959" t="s">
        <v>283</v>
      </c>
      <c r="B959" t="s">
        <v>7</v>
      </c>
      <c r="C959" t="s">
        <v>0</v>
      </c>
      <c r="D959" t="s">
        <v>261</v>
      </c>
      <c r="E959" t="s">
        <v>190</v>
      </c>
      <c r="F959">
        <v>41.904396871218999</v>
      </c>
      <c r="G959">
        <v>41.3906481525893</v>
      </c>
      <c r="H959">
        <v>4.4402599162756502</v>
      </c>
      <c r="I959">
        <v>0.749912662677088</v>
      </c>
      <c r="J959">
        <v>0.854208718290008</v>
      </c>
      <c r="K959">
        <v>68.902128255911606</v>
      </c>
      <c r="L959">
        <v>23.116641692499901</v>
      </c>
      <c r="M959">
        <v>1.01579226152685</v>
      </c>
      <c r="N959">
        <v>201.62446929346501</v>
      </c>
      <c r="O959">
        <v>81.322174146599593</v>
      </c>
      <c r="P959">
        <v>10.604618658075101</v>
      </c>
      <c r="Q959">
        <v>3.6811548239954002</v>
      </c>
      <c r="R959">
        <v>18.805262822523101</v>
      </c>
      <c r="S959">
        <v>291.10401890818702</v>
      </c>
      <c r="T959">
        <v>0</v>
      </c>
      <c r="U959">
        <v>0</v>
      </c>
      <c r="V959">
        <v>58.884384773701498</v>
      </c>
      <c r="W959">
        <v>179.03684958306599</v>
      </c>
    </row>
    <row r="960" spans="1:23" x14ac:dyDescent="0.3">
      <c r="A960" t="s">
        <v>283</v>
      </c>
      <c r="B960" t="s">
        <v>7</v>
      </c>
      <c r="C960" t="s">
        <v>0</v>
      </c>
      <c r="D960" t="s">
        <v>261</v>
      </c>
      <c r="E960" t="s">
        <v>195</v>
      </c>
      <c r="F960">
        <v>49.825775281573598</v>
      </c>
      <c r="G960">
        <v>49.268595583845197</v>
      </c>
      <c r="H960">
        <v>5.6273642569944</v>
      </c>
      <c r="I960">
        <v>0.87857075858701195</v>
      </c>
      <c r="J960">
        <v>1.1876581355217</v>
      </c>
      <c r="K960">
        <v>74.003495093070399</v>
      </c>
      <c r="L960">
        <v>30.6275407827343</v>
      </c>
      <c r="M960">
        <v>1.06098157637289</v>
      </c>
      <c r="N960">
        <v>201.599218608797</v>
      </c>
      <c r="O960">
        <v>76.564200738231904</v>
      </c>
      <c r="P960">
        <v>10.429225523349899</v>
      </c>
      <c r="Q960">
        <v>3.73711482445121</v>
      </c>
      <c r="R960">
        <v>18.3203717658524</v>
      </c>
      <c r="S960">
        <v>291.10401890818702</v>
      </c>
      <c r="T960">
        <v>0</v>
      </c>
      <c r="U960">
        <v>0</v>
      </c>
      <c r="V960">
        <v>60.449879816454299</v>
      </c>
      <c r="W960">
        <v>168.71438335394501</v>
      </c>
    </row>
    <row r="961" spans="1:23" x14ac:dyDescent="0.3">
      <c r="A961" t="s">
        <v>283</v>
      </c>
      <c r="B961" t="s">
        <v>7</v>
      </c>
      <c r="C961" t="s">
        <v>0</v>
      </c>
      <c r="D961" t="s">
        <v>262</v>
      </c>
      <c r="E961" t="s">
        <v>196</v>
      </c>
      <c r="F961">
        <v>47.723616800407797</v>
      </c>
      <c r="G961">
        <v>47.318759540934401</v>
      </c>
      <c r="H961">
        <v>4.7554745195273496</v>
      </c>
      <c r="I961">
        <v>0.80420109254446503</v>
      </c>
      <c r="J961">
        <v>1.14251138231521</v>
      </c>
      <c r="K961">
        <v>62.527199491036903</v>
      </c>
      <c r="L961">
        <v>31.032571409156301</v>
      </c>
      <c r="M961">
        <v>0.98780338107332299</v>
      </c>
      <c r="N961">
        <v>191.77702322863999</v>
      </c>
      <c r="O961">
        <v>68.773543062054799</v>
      </c>
      <c r="P961">
        <v>8.4218219649980899</v>
      </c>
      <c r="Q961">
        <v>3.16202632734276</v>
      </c>
      <c r="R961">
        <v>14.6072034726597</v>
      </c>
      <c r="S961">
        <v>159.753651244287</v>
      </c>
      <c r="T961">
        <v>0</v>
      </c>
      <c r="U961">
        <v>0</v>
      </c>
      <c r="V961">
        <v>45.640656985786897</v>
      </c>
      <c r="W961">
        <v>146.43202532746099</v>
      </c>
    </row>
    <row r="962" spans="1:23" x14ac:dyDescent="0.3">
      <c r="A962" t="s">
        <v>283</v>
      </c>
      <c r="B962" t="s">
        <v>7</v>
      </c>
      <c r="C962" t="s">
        <v>0</v>
      </c>
      <c r="D962" t="s">
        <v>262</v>
      </c>
      <c r="E962" t="s">
        <v>197</v>
      </c>
      <c r="F962">
        <v>45.738692035288103</v>
      </c>
      <c r="G962">
        <v>45.339893357410503</v>
      </c>
      <c r="H962">
        <v>4.5369900785674604</v>
      </c>
      <c r="I962">
        <v>0.795689559934188</v>
      </c>
      <c r="J962">
        <v>1.0066890446694401</v>
      </c>
      <c r="K962">
        <v>64.622089072232896</v>
      </c>
      <c r="L962">
        <v>29.169124214232799</v>
      </c>
      <c r="M962">
        <v>1.02160692480242</v>
      </c>
      <c r="N962">
        <v>192.51888471081099</v>
      </c>
      <c r="O962">
        <v>77.274326521305795</v>
      </c>
      <c r="P962">
        <v>9.3369085924694009</v>
      </c>
      <c r="Q962">
        <v>3.42208274449075</v>
      </c>
      <c r="R962">
        <v>16.3237123725246</v>
      </c>
      <c r="S962">
        <v>159.753651244287</v>
      </c>
      <c r="T962">
        <v>0</v>
      </c>
      <c r="U962">
        <v>0</v>
      </c>
      <c r="V962">
        <v>55.696871613904499</v>
      </c>
      <c r="W962">
        <v>166.93464373247701</v>
      </c>
    </row>
    <row r="963" spans="1:23" x14ac:dyDescent="0.3">
      <c r="A963" t="s">
        <v>283</v>
      </c>
      <c r="B963" t="s">
        <v>7</v>
      </c>
      <c r="C963" t="s">
        <v>0</v>
      </c>
      <c r="D963" t="s">
        <v>262</v>
      </c>
      <c r="E963" t="s">
        <v>198</v>
      </c>
      <c r="F963">
        <v>40.517449767807101</v>
      </c>
      <c r="G963">
        <v>40.132358393867896</v>
      </c>
      <c r="H963">
        <v>4.2646667080306804</v>
      </c>
      <c r="I963">
        <v>0.74884040102121996</v>
      </c>
      <c r="J963">
        <v>0.960536300867045</v>
      </c>
      <c r="K963">
        <v>60.6803532161303</v>
      </c>
      <c r="L963">
        <v>23.3603492619165</v>
      </c>
      <c r="M963">
        <v>1.0013691502042401</v>
      </c>
      <c r="N963">
        <v>192.559698094038</v>
      </c>
      <c r="O963">
        <v>79.222870015685601</v>
      </c>
      <c r="P963">
        <v>9.2624902296525295</v>
      </c>
      <c r="Q963">
        <v>3.3455195750853002</v>
      </c>
      <c r="R963">
        <v>16.249432627850901</v>
      </c>
      <c r="S963">
        <v>159.753651244287</v>
      </c>
      <c r="T963">
        <v>0</v>
      </c>
      <c r="U963">
        <v>0</v>
      </c>
      <c r="V963">
        <v>51.730603444254299</v>
      </c>
      <c r="W963">
        <v>169.524113369145</v>
      </c>
    </row>
    <row r="964" spans="1:23" x14ac:dyDescent="0.3">
      <c r="A964" t="s">
        <v>283</v>
      </c>
      <c r="B964" t="s">
        <v>7</v>
      </c>
      <c r="C964" t="s">
        <v>0</v>
      </c>
      <c r="D964" t="s">
        <v>262</v>
      </c>
      <c r="E964" t="s">
        <v>200</v>
      </c>
      <c r="F964">
        <v>39.5093196394998</v>
      </c>
      <c r="G964">
        <v>39.117360832783703</v>
      </c>
      <c r="H964">
        <v>5.07896594990161</v>
      </c>
      <c r="I964">
        <v>0.769645209148625</v>
      </c>
      <c r="J964">
        <v>1.0088991088367301</v>
      </c>
      <c r="K964">
        <v>59.237578414710001</v>
      </c>
      <c r="L964">
        <v>22.934369356470501</v>
      </c>
      <c r="M964">
        <v>0.91403372266460603</v>
      </c>
      <c r="N964">
        <v>192.000637533923</v>
      </c>
      <c r="O964">
        <v>71.923220028804096</v>
      </c>
      <c r="P964">
        <v>9.01006704245615</v>
      </c>
      <c r="Q964">
        <v>3.3007082491244799</v>
      </c>
      <c r="R964">
        <v>15.731521882138701</v>
      </c>
      <c r="S964">
        <v>159.753651244287</v>
      </c>
      <c r="T964">
        <v>0</v>
      </c>
      <c r="U964">
        <v>0</v>
      </c>
      <c r="V964">
        <v>53.234390674898997</v>
      </c>
      <c r="W964">
        <v>159.237281051916</v>
      </c>
    </row>
    <row r="965" spans="1:23" x14ac:dyDescent="0.3">
      <c r="A965" t="s">
        <v>283</v>
      </c>
      <c r="B965" t="s">
        <v>7</v>
      </c>
      <c r="C965" t="s">
        <v>0</v>
      </c>
      <c r="D965" t="s">
        <v>263</v>
      </c>
      <c r="E965" t="s">
        <v>202</v>
      </c>
      <c r="F965">
        <v>44.446581615772899</v>
      </c>
      <c r="G965">
        <v>44.114981780662603</v>
      </c>
      <c r="H965">
        <v>6.9201044182432598</v>
      </c>
      <c r="I965">
        <v>0.88525446085300397</v>
      </c>
      <c r="J965">
        <v>1.4745450538042</v>
      </c>
      <c r="K965">
        <v>57.132431082272397</v>
      </c>
      <c r="L965">
        <v>61.193649052403998</v>
      </c>
      <c r="M965">
        <v>1.1853227578565499</v>
      </c>
      <c r="N965">
        <v>185.000047684451</v>
      </c>
      <c r="O965">
        <v>75.835938380864505</v>
      </c>
      <c r="P965">
        <v>7.5271451137259504</v>
      </c>
      <c r="Q965">
        <v>2.8314579381989899</v>
      </c>
      <c r="R965">
        <v>13.0236343983795</v>
      </c>
      <c r="S965">
        <v>55.720141477720503</v>
      </c>
      <c r="T965">
        <v>0</v>
      </c>
      <c r="U965">
        <v>0</v>
      </c>
      <c r="V965">
        <v>62.478515970946198</v>
      </c>
      <c r="W965">
        <v>140.636592331933</v>
      </c>
    </row>
    <row r="966" spans="1:23" x14ac:dyDescent="0.3">
      <c r="A966" t="s">
        <v>283</v>
      </c>
      <c r="B966" t="s">
        <v>7</v>
      </c>
      <c r="C966" t="s">
        <v>0</v>
      </c>
      <c r="D966" t="s">
        <v>263</v>
      </c>
      <c r="E966" t="s">
        <v>204</v>
      </c>
      <c r="F966">
        <v>27.2313515652951</v>
      </c>
      <c r="G966">
        <v>26.9897062110776</v>
      </c>
      <c r="H966">
        <v>5.6496000876627201</v>
      </c>
      <c r="I966">
        <v>0.60104362609513795</v>
      </c>
      <c r="J966">
        <v>0.95173756516379204</v>
      </c>
      <c r="K966">
        <v>45.3915853665751</v>
      </c>
      <c r="L966">
        <v>7.2445698699562699</v>
      </c>
      <c r="M966">
        <v>1.04608070361102</v>
      </c>
      <c r="N966">
        <v>183.85797666394399</v>
      </c>
      <c r="O966">
        <v>74.630752979097196</v>
      </c>
      <c r="P966">
        <v>7.2836318875279202</v>
      </c>
      <c r="Q966">
        <v>2.6365239064067398</v>
      </c>
      <c r="R966">
        <v>12.758081759510199</v>
      </c>
      <c r="S966">
        <v>55.720141477720503</v>
      </c>
      <c r="T966">
        <v>0</v>
      </c>
      <c r="U966">
        <v>0</v>
      </c>
      <c r="V966">
        <v>63.114882349340803</v>
      </c>
      <c r="W966">
        <v>141.94903790170301</v>
      </c>
    </row>
    <row r="967" spans="1:23" x14ac:dyDescent="0.3">
      <c r="A967" t="s">
        <v>283</v>
      </c>
      <c r="B967" t="s">
        <v>7</v>
      </c>
      <c r="C967" t="s">
        <v>0</v>
      </c>
      <c r="D967" t="s">
        <v>263</v>
      </c>
      <c r="E967" t="s">
        <v>205</v>
      </c>
      <c r="F967">
        <v>28.371741782047099</v>
      </c>
      <c r="G967">
        <v>28.121834825916899</v>
      </c>
      <c r="H967">
        <v>5.87171682666553</v>
      </c>
      <c r="I967">
        <v>0.62337653718957697</v>
      </c>
      <c r="J967">
        <v>1.0354297249018301</v>
      </c>
      <c r="K967">
        <v>46.950757779150798</v>
      </c>
      <c r="L967">
        <v>6.4035387389190399</v>
      </c>
      <c r="M967">
        <v>1.18237814859608</v>
      </c>
      <c r="N967">
        <v>184.780218136911</v>
      </c>
      <c r="O967">
        <v>83.616925371643703</v>
      </c>
      <c r="P967">
        <v>7.6516887585460598</v>
      </c>
      <c r="Q967">
        <v>2.7497126964757701</v>
      </c>
      <c r="R967">
        <v>13.425669990050601</v>
      </c>
      <c r="S967">
        <v>55.720141477720503</v>
      </c>
      <c r="T967">
        <v>0</v>
      </c>
      <c r="U967">
        <v>0</v>
      </c>
      <c r="V967">
        <v>65.517011502114499</v>
      </c>
      <c r="W967">
        <v>152.793737869371</v>
      </c>
    </row>
    <row r="968" spans="1:23" x14ac:dyDescent="0.3">
      <c r="A968" t="s">
        <v>283</v>
      </c>
      <c r="B968" t="s">
        <v>7</v>
      </c>
      <c r="C968" t="s">
        <v>0</v>
      </c>
      <c r="D968" t="s">
        <v>263</v>
      </c>
      <c r="E968" t="s">
        <v>207</v>
      </c>
      <c r="F968">
        <v>37.154399382028899</v>
      </c>
      <c r="G968">
        <v>36.863994731747297</v>
      </c>
      <c r="H968">
        <v>5.9220551620084603</v>
      </c>
      <c r="I968">
        <v>0.74577352660514995</v>
      </c>
      <c r="J968">
        <v>1.3233758661985899</v>
      </c>
      <c r="K968">
        <v>54.751253183838202</v>
      </c>
      <c r="L968">
        <v>9.6348613952222895</v>
      </c>
      <c r="M968">
        <v>1.1402327364745899</v>
      </c>
      <c r="N968">
        <v>184.34157960719099</v>
      </c>
      <c r="O968">
        <v>76.0148541012951</v>
      </c>
      <c r="P968">
        <v>8.0172654255054798</v>
      </c>
      <c r="Q968">
        <v>2.9637243147549901</v>
      </c>
      <c r="R968">
        <v>13.9431476184918</v>
      </c>
      <c r="S968">
        <v>55.720141477720503</v>
      </c>
      <c r="T968">
        <v>0</v>
      </c>
      <c r="U968">
        <v>0</v>
      </c>
      <c r="V968">
        <v>51.957398022314898</v>
      </c>
      <c r="W968">
        <v>148.279293787618</v>
      </c>
    </row>
    <row r="969" spans="1:23" x14ac:dyDescent="0.3">
      <c r="A969" t="s">
        <v>283</v>
      </c>
      <c r="B969" t="s">
        <v>7</v>
      </c>
      <c r="C969" t="s">
        <v>0</v>
      </c>
      <c r="D969" t="s">
        <v>264</v>
      </c>
      <c r="E969" t="s">
        <v>208</v>
      </c>
      <c r="F969">
        <v>39.840321171324803</v>
      </c>
      <c r="G969">
        <v>39.416161806601899</v>
      </c>
      <c r="H969">
        <v>11.953182044137</v>
      </c>
      <c r="I969">
        <v>1.09059624040954</v>
      </c>
      <c r="J969">
        <v>3.3420457474567602</v>
      </c>
      <c r="K969">
        <v>52.1392990387723</v>
      </c>
      <c r="L969">
        <v>31.537947918115499</v>
      </c>
      <c r="M969">
        <v>0.97394058762343005</v>
      </c>
      <c r="N969">
        <v>182.92617300411899</v>
      </c>
      <c r="O969">
        <v>70.1853757872763</v>
      </c>
      <c r="P969">
        <v>6.7978793688209196</v>
      </c>
      <c r="Q969">
        <v>2.7513947105988499</v>
      </c>
      <c r="R969">
        <v>11.3779346361845</v>
      </c>
      <c r="S969">
        <v>41.574080085567502</v>
      </c>
      <c r="T969">
        <v>0</v>
      </c>
      <c r="U969">
        <v>0</v>
      </c>
      <c r="V969">
        <v>53.680118252026098</v>
      </c>
      <c r="W969">
        <v>131.12623957812801</v>
      </c>
    </row>
    <row r="970" spans="1:23" x14ac:dyDescent="0.3">
      <c r="A970" t="s">
        <v>283</v>
      </c>
      <c r="B970" t="s">
        <v>7</v>
      </c>
      <c r="C970" t="s">
        <v>0</v>
      </c>
      <c r="D970" t="s">
        <v>264</v>
      </c>
      <c r="E970" t="s">
        <v>209</v>
      </c>
      <c r="F970">
        <v>38.6664476900471</v>
      </c>
      <c r="G970">
        <v>38.277991335613997</v>
      </c>
      <c r="H970">
        <v>9.4500381224034395</v>
      </c>
      <c r="I970">
        <v>1.020409502401</v>
      </c>
      <c r="J970">
        <v>2.7312055789749898</v>
      </c>
      <c r="K970">
        <v>53.462201545641101</v>
      </c>
      <c r="L970">
        <v>31.460774082809898</v>
      </c>
      <c r="M970">
        <v>0.98832480995153704</v>
      </c>
      <c r="N970">
        <v>183.48804201469699</v>
      </c>
      <c r="O970">
        <v>77.621595030738106</v>
      </c>
      <c r="P970">
        <v>7.4620533575098298</v>
      </c>
      <c r="Q970">
        <v>2.9086093670949298</v>
      </c>
      <c r="R970">
        <v>12.713062358581601</v>
      </c>
      <c r="S970">
        <v>41.574080085567502</v>
      </c>
      <c r="T970">
        <v>0</v>
      </c>
      <c r="U970">
        <v>0</v>
      </c>
      <c r="V970">
        <v>54.355271206544899</v>
      </c>
      <c r="W970">
        <v>152.45726917249101</v>
      </c>
    </row>
    <row r="971" spans="1:23" x14ac:dyDescent="0.3">
      <c r="A971" t="s">
        <v>283</v>
      </c>
      <c r="B971" t="s">
        <v>7</v>
      </c>
      <c r="C971" t="s">
        <v>0</v>
      </c>
      <c r="D971" t="s">
        <v>264</v>
      </c>
      <c r="E971" t="s">
        <v>212</v>
      </c>
      <c r="F971">
        <v>29.705938601927599</v>
      </c>
      <c r="G971">
        <v>29.401165299212501</v>
      </c>
      <c r="H971">
        <v>7.4919825999837197</v>
      </c>
      <c r="I971">
        <v>0.80852848886023798</v>
      </c>
      <c r="J971">
        <v>1.7478276100579799</v>
      </c>
      <c r="K971">
        <v>45.319289142601001</v>
      </c>
      <c r="L971">
        <v>21.088630417278001</v>
      </c>
      <c r="M971">
        <v>0.92362369425471602</v>
      </c>
      <c r="N971">
        <v>183.073291986735</v>
      </c>
      <c r="O971">
        <v>77.066843046748602</v>
      </c>
      <c r="P971">
        <v>7.00964941992381</v>
      </c>
      <c r="Q971">
        <v>2.6327333665546901</v>
      </c>
      <c r="R971">
        <v>12.108543112959101</v>
      </c>
      <c r="S971">
        <v>41.574080085567502</v>
      </c>
      <c r="T971">
        <v>0</v>
      </c>
      <c r="U971">
        <v>0</v>
      </c>
      <c r="V971">
        <v>63.857045263134502</v>
      </c>
      <c r="W971">
        <v>153.006621524194</v>
      </c>
    </row>
    <row r="972" spans="1:23" x14ac:dyDescent="0.3">
      <c r="A972" t="s">
        <v>283</v>
      </c>
      <c r="B972" t="s">
        <v>7</v>
      </c>
      <c r="C972" t="s">
        <v>0</v>
      </c>
      <c r="D972" t="s">
        <v>264</v>
      </c>
      <c r="E972" t="s">
        <v>214</v>
      </c>
      <c r="F972">
        <v>38.019511861739403</v>
      </c>
      <c r="G972">
        <v>37.620369244490199</v>
      </c>
      <c r="H972">
        <v>11.3751802613872</v>
      </c>
      <c r="I972">
        <v>1.04701783313604</v>
      </c>
      <c r="J972">
        <v>2.8610289779503701</v>
      </c>
      <c r="K972">
        <v>51.897169763181601</v>
      </c>
      <c r="L972">
        <v>33.365950108954301</v>
      </c>
      <c r="M972">
        <v>1.0278226345980199</v>
      </c>
      <c r="N972">
        <v>183.498501161105</v>
      </c>
      <c r="O972">
        <v>75.570001034679606</v>
      </c>
      <c r="P972">
        <v>7.1149949063617797</v>
      </c>
      <c r="Q972">
        <v>2.8070280402337699</v>
      </c>
      <c r="R972">
        <v>12.0456640461222</v>
      </c>
      <c r="S972">
        <v>41.574080085567502</v>
      </c>
      <c r="T972">
        <v>0</v>
      </c>
      <c r="U972">
        <v>0</v>
      </c>
      <c r="V972">
        <v>65.382178587550001</v>
      </c>
      <c r="W972">
        <v>142.413271267532</v>
      </c>
    </row>
    <row r="973" spans="1:23" x14ac:dyDescent="0.3">
      <c r="A973" t="s">
        <v>283</v>
      </c>
      <c r="B973" t="s">
        <v>7</v>
      </c>
      <c r="C973" t="s">
        <v>0</v>
      </c>
      <c r="D973" t="s">
        <v>265</v>
      </c>
      <c r="E973" t="s">
        <v>215</v>
      </c>
      <c r="F973">
        <v>33.586959124040497</v>
      </c>
      <c r="G973">
        <v>33.1913335471937</v>
      </c>
      <c r="H973">
        <v>21.967620301099501</v>
      </c>
      <c r="I973">
        <v>1.02947463678013</v>
      </c>
      <c r="J973">
        <v>2.9575745120747698</v>
      </c>
      <c r="K973">
        <v>48.879330002604199</v>
      </c>
      <c r="L973">
        <v>32.142985232568599</v>
      </c>
      <c r="M973">
        <v>0.92715423949428499</v>
      </c>
      <c r="N973">
        <v>154.30791962357699</v>
      </c>
      <c r="O973">
        <v>66.350044653795607</v>
      </c>
      <c r="P973">
        <v>6.2690140213494603</v>
      </c>
      <c r="Q973">
        <v>2.49909507103275</v>
      </c>
      <c r="R973">
        <v>10.5482513075243</v>
      </c>
      <c r="S973">
        <v>41.574080085567502</v>
      </c>
      <c r="T973">
        <v>0</v>
      </c>
      <c r="U973">
        <v>0</v>
      </c>
      <c r="V973">
        <v>57.969632401075899</v>
      </c>
      <c r="W973">
        <v>124.16154989129799</v>
      </c>
    </row>
    <row r="974" spans="1:23" x14ac:dyDescent="0.3">
      <c r="A974" t="s">
        <v>283</v>
      </c>
      <c r="B974" t="s">
        <v>7</v>
      </c>
      <c r="C974" t="s">
        <v>0</v>
      </c>
      <c r="D974" t="s">
        <v>265</v>
      </c>
      <c r="E974" t="s">
        <v>216</v>
      </c>
      <c r="F974">
        <v>31.8999145955963</v>
      </c>
      <c r="G974">
        <v>31.547234767810298</v>
      </c>
      <c r="H974">
        <v>18.5270040839718</v>
      </c>
      <c r="I974">
        <v>0.90296175829069902</v>
      </c>
      <c r="J974">
        <v>2.6211517884611402</v>
      </c>
      <c r="K974">
        <v>46.141824435110202</v>
      </c>
      <c r="L974">
        <v>30.979297567942901</v>
      </c>
      <c r="M974">
        <v>0.933145694813316</v>
      </c>
      <c r="N974">
        <v>160.21378822635899</v>
      </c>
      <c r="O974">
        <v>70.360833204306601</v>
      </c>
      <c r="P974">
        <v>6.0322026586528796</v>
      </c>
      <c r="Q974">
        <v>2.3464950496730501</v>
      </c>
      <c r="R974">
        <v>10.2730086827011</v>
      </c>
      <c r="S974">
        <v>41.574080085567502</v>
      </c>
      <c r="T974">
        <v>0</v>
      </c>
      <c r="U974">
        <v>0</v>
      </c>
      <c r="V974">
        <v>66.559439713122202</v>
      </c>
      <c r="W974">
        <v>128.71765073803999</v>
      </c>
    </row>
    <row r="975" spans="1:23" x14ac:dyDescent="0.3">
      <c r="A975" t="s">
        <v>283</v>
      </c>
      <c r="B975" t="s">
        <v>7</v>
      </c>
      <c r="C975" t="s">
        <v>0</v>
      </c>
      <c r="D975" t="s">
        <v>265</v>
      </c>
      <c r="E975" t="s">
        <v>217</v>
      </c>
      <c r="F975">
        <v>28.666443889138201</v>
      </c>
      <c r="G975">
        <v>28.3584374692213</v>
      </c>
      <c r="H975">
        <v>16.2975168421756</v>
      </c>
      <c r="I975">
        <v>0.80014945970170503</v>
      </c>
      <c r="J975">
        <v>1.99871790478433</v>
      </c>
      <c r="K975">
        <v>43.2371434963488</v>
      </c>
      <c r="L975">
        <v>25.615759273846798</v>
      </c>
      <c r="M975">
        <v>0.92856121914881895</v>
      </c>
      <c r="N975">
        <v>201.38444933073799</v>
      </c>
      <c r="O975">
        <v>70.991156956897498</v>
      </c>
      <c r="P975">
        <v>5.9382136825160403</v>
      </c>
      <c r="Q975">
        <v>2.2761200762543101</v>
      </c>
      <c r="R975">
        <v>10.1808955432671</v>
      </c>
      <c r="S975">
        <v>41.574080085567502</v>
      </c>
      <c r="T975">
        <v>0</v>
      </c>
      <c r="U975">
        <v>0</v>
      </c>
      <c r="V975">
        <v>69.712370790897296</v>
      </c>
      <c r="W975">
        <v>130.750369818385</v>
      </c>
    </row>
    <row r="976" spans="1:23" x14ac:dyDescent="0.3">
      <c r="A976" t="s">
        <v>283</v>
      </c>
      <c r="B976" t="s">
        <v>7</v>
      </c>
      <c r="C976" t="s">
        <v>0</v>
      </c>
      <c r="D976" t="s">
        <v>265</v>
      </c>
      <c r="E976" t="s">
        <v>226</v>
      </c>
      <c r="F976">
        <v>33.179050912220397</v>
      </c>
      <c r="G976">
        <v>32.795147077844099</v>
      </c>
      <c r="H976">
        <v>20.260818339786098</v>
      </c>
      <c r="I976">
        <v>0.99534293501194004</v>
      </c>
      <c r="J976">
        <v>2.8619730298607999</v>
      </c>
      <c r="K976">
        <v>48.121992144237701</v>
      </c>
      <c r="L976">
        <v>33.029547608293001</v>
      </c>
      <c r="M976">
        <v>0.99413787924000496</v>
      </c>
      <c r="N976">
        <v>192.55178894442301</v>
      </c>
      <c r="O976">
        <v>71.343219907367299</v>
      </c>
      <c r="P976">
        <v>6.3087395616819304</v>
      </c>
      <c r="Q976">
        <v>2.4777178629979599</v>
      </c>
      <c r="R976">
        <v>10.680796609345601</v>
      </c>
      <c r="S976">
        <v>41.574080085567502</v>
      </c>
      <c r="T976">
        <v>0</v>
      </c>
      <c r="U976">
        <v>0</v>
      </c>
      <c r="V976">
        <v>65.757128711591307</v>
      </c>
      <c r="W976">
        <v>129.61481051187701</v>
      </c>
    </row>
    <row r="977" spans="1:23" x14ac:dyDescent="0.3">
      <c r="A977" t="s">
        <v>283</v>
      </c>
      <c r="B977" t="s">
        <v>7</v>
      </c>
      <c r="C977" t="s">
        <v>0</v>
      </c>
      <c r="D977" t="s">
        <v>266</v>
      </c>
      <c r="E977" t="s">
        <v>227</v>
      </c>
      <c r="F977">
        <v>25.694664335166198</v>
      </c>
      <c r="G977">
        <v>25.430345828976002</v>
      </c>
      <c r="H977">
        <v>14.566059486786299</v>
      </c>
      <c r="I977">
        <v>0.66765181953359598</v>
      </c>
      <c r="J977">
        <v>1.3338482680634201</v>
      </c>
      <c r="K977">
        <v>42.742438647681503</v>
      </c>
      <c r="L977">
        <v>11.796368288987701</v>
      </c>
      <c r="M977">
        <v>0.78931611072538199</v>
      </c>
      <c r="N977">
        <v>189.45679926870801</v>
      </c>
      <c r="O977">
        <v>59.537216974052299</v>
      </c>
      <c r="P977">
        <v>5.7886175300796197</v>
      </c>
      <c r="Q977">
        <v>2.2063716198282801</v>
      </c>
      <c r="R977">
        <v>9.9570854525726098</v>
      </c>
      <c r="S977">
        <v>52.008789750373097</v>
      </c>
      <c r="T977">
        <v>0</v>
      </c>
      <c r="U977">
        <v>0</v>
      </c>
      <c r="V977">
        <v>62.172736647458301</v>
      </c>
      <c r="W977">
        <v>123.23321359495699</v>
      </c>
    </row>
    <row r="978" spans="1:23" x14ac:dyDescent="0.3">
      <c r="A978" t="s">
        <v>284</v>
      </c>
      <c r="B978" t="s">
        <v>8</v>
      </c>
      <c r="C978" t="s">
        <v>0</v>
      </c>
      <c r="D978" t="s">
        <v>251</v>
      </c>
      <c r="E978" t="s">
        <v>51</v>
      </c>
      <c r="F978">
        <v>14.774249525597501</v>
      </c>
      <c r="G978">
        <v>14.570843407490401</v>
      </c>
      <c r="H978">
        <v>3.54079154163758E-2</v>
      </c>
      <c r="I978">
        <v>0.25298389413265798</v>
      </c>
      <c r="J978">
        <v>0.46805647589549798</v>
      </c>
      <c r="K978">
        <v>34.904866132409403</v>
      </c>
      <c r="L978">
        <v>11.953519870541101</v>
      </c>
      <c r="M978">
        <v>0.55230090295909096</v>
      </c>
      <c r="N978">
        <v>4.3846209845464603</v>
      </c>
      <c r="O978">
        <v>27.523799469273001</v>
      </c>
      <c r="P978">
        <v>5.2763099240989098</v>
      </c>
      <c r="Q978">
        <v>3.7274123644683499</v>
      </c>
      <c r="R978">
        <v>7.1909738792830904</v>
      </c>
      <c r="S978">
        <v>123.259804836884</v>
      </c>
      <c r="T978">
        <v>0</v>
      </c>
      <c r="U978">
        <v>0</v>
      </c>
      <c r="V978">
        <v>0.48080356387296302</v>
      </c>
      <c r="W978">
        <v>49.134885359387802</v>
      </c>
    </row>
    <row r="979" spans="1:23" x14ac:dyDescent="0.3">
      <c r="A979" t="s">
        <v>284</v>
      </c>
      <c r="B979" t="s">
        <v>8</v>
      </c>
      <c r="C979" t="s">
        <v>0</v>
      </c>
      <c r="D979" t="s">
        <v>251</v>
      </c>
      <c r="E979" t="s">
        <v>52</v>
      </c>
      <c r="F979">
        <v>5.9001869319658704</v>
      </c>
      <c r="G979">
        <v>5.7384646451367196</v>
      </c>
      <c r="H979">
        <v>0.11609115132763199</v>
      </c>
      <c r="I979">
        <v>0.116465928811266</v>
      </c>
      <c r="J979">
        <v>0.27139324490294198</v>
      </c>
      <c r="K979">
        <v>22.783777043699398</v>
      </c>
      <c r="L979">
        <v>1.23993280181776</v>
      </c>
      <c r="M979">
        <v>0.39088100024580003</v>
      </c>
      <c r="N979">
        <v>4.4035088088724503</v>
      </c>
      <c r="O979">
        <v>28.948492324451699</v>
      </c>
      <c r="P979">
        <v>3.4169343896086599</v>
      </c>
      <c r="Q979">
        <v>1.6160409011482699</v>
      </c>
      <c r="R979">
        <v>5.51589936065466</v>
      </c>
      <c r="S979">
        <v>123.259804836884</v>
      </c>
      <c r="T979">
        <v>0</v>
      </c>
      <c r="U979">
        <v>0</v>
      </c>
      <c r="V979">
        <v>1.54867729213982</v>
      </c>
      <c r="W979">
        <v>54.809359404772998</v>
      </c>
    </row>
    <row r="980" spans="1:23" x14ac:dyDescent="0.3">
      <c r="A980" t="s">
        <v>284</v>
      </c>
      <c r="B980" t="s">
        <v>8</v>
      </c>
      <c r="C980" t="s">
        <v>0</v>
      </c>
      <c r="D980" t="s">
        <v>251</v>
      </c>
      <c r="E980" t="s">
        <v>53</v>
      </c>
      <c r="F980">
        <v>5.3070291696428296</v>
      </c>
      <c r="G980">
        <v>5.1462665430652397</v>
      </c>
      <c r="H980">
        <v>0.11957308716404901</v>
      </c>
      <c r="I980">
        <v>0.113597260555392</v>
      </c>
      <c r="J980">
        <v>0.26426956048300598</v>
      </c>
      <c r="K980">
        <v>21.6681909206557</v>
      </c>
      <c r="L980">
        <v>1.7474583085077999</v>
      </c>
      <c r="M980">
        <v>0.38781239880396901</v>
      </c>
      <c r="N980">
        <v>4.4082782909055398</v>
      </c>
      <c r="O980">
        <v>29.2298103932653</v>
      </c>
      <c r="P980">
        <v>3.42433298839167</v>
      </c>
      <c r="Q980">
        <v>1.6773441970396401</v>
      </c>
      <c r="R980">
        <v>5.4393163815769503</v>
      </c>
      <c r="S980">
        <v>123.259804836884</v>
      </c>
      <c r="T980">
        <v>0</v>
      </c>
      <c r="U980">
        <v>0</v>
      </c>
      <c r="V980">
        <v>1.59562100702958</v>
      </c>
      <c r="W980">
        <v>53.5727159045191</v>
      </c>
    </row>
    <row r="981" spans="1:23" x14ac:dyDescent="0.3">
      <c r="A981" t="s">
        <v>284</v>
      </c>
      <c r="B981" t="s">
        <v>8</v>
      </c>
      <c r="C981" t="s">
        <v>0</v>
      </c>
      <c r="D981" t="s">
        <v>251</v>
      </c>
      <c r="E981" t="s">
        <v>54</v>
      </c>
      <c r="F981">
        <v>6.7775024604289102</v>
      </c>
      <c r="G981">
        <v>6.6095392505117401</v>
      </c>
      <c r="H981">
        <v>0.124372611049724</v>
      </c>
      <c r="I981">
        <v>0.137873158589876</v>
      </c>
      <c r="J981">
        <v>0.29167921621301102</v>
      </c>
      <c r="K981">
        <v>24.196612271361101</v>
      </c>
      <c r="L981">
        <v>5.0137408989930599</v>
      </c>
      <c r="M981">
        <v>0.37932855749933198</v>
      </c>
      <c r="N981">
        <v>4.2112733949283001</v>
      </c>
      <c r="O981">
        <v>26.991317647118301</v>
      </c>
      <c r="P981">
        <v>4.3046742141829304</v>
      </c>
      <c r="Q981">
        <v>2.4507555579945501</v>
      </c>
      <c r="R981">
        <v>6.3726048915782503</v>
      </c>
      <c r="S981">
        <v>123.259804836884</v>
      </c>
      <c r="T981">
        <v>0</v>
      </c>
      <c r="U981">
        <v>0</v>
      </c>
      <c r="V981">
        <v>1.6610616058623999</v>
      </c>
      <c r="W981">
        <v>52.799371544751402</v>
      </c>
    </row>
    <row r="982" spans="1:23" x14ac:dyDescent="0.3">
      <c r="A982" t="s">
        <v>284</v>
      </c>
      <c r="B982" t="s">
        <v>8</v>
      </c>
      <c r="C982" t="s">
        <v>0</v>
      </c>
      <c r="D982" t="s">
        <v>252</v>
      </c>
      <c r="E982" t="s">
        <v>55</v>
      </c>
      <c r="F982">
        <v>6.7859714641488402</v>
      </c>
      <c r="G982">
        <v>6.6113176530666999</v>
      </c>
      <c r="H982">
        <v>0.104386684596933</v>
      </c>
      <c r="I982">
        <v>0.14673669988042301</v>
      </c>
      <c r="J982">
        <v>0.280428272571276</v>
      </c>
      <c r="K982">
        <v>21.1913047209413</v>
      </c>
      <c r="L982">
        <v>5.63875850263394</v>
      </c>
      <c r="M982">
        <v>0.34218864699685297</v>
      </c>
      <c r="N982">
        <v>3.5815490683220399</v>
      </c>
      <c r="O982">
        <v>23.164895134159899</v>
      </c>
      <c r="P982">
        <v>3.9235675377789399</v>
      </c>
      <c r="Q982">
        <v>2.33433072607012</v>
      </c>
      <c r="R982">
        <v>5.7428122440915503</v>
      </c>
      <c r="S982">
        <v>127.91659398182399</v>
      </c>
      <c r="T982">
        <v>0</v>
      </c>
      <c r="U982">
        <v>0</v>
      </c>
      <c r="V982">
        <v>1.39564002787903</v>
      </c>
      <c r="W982">
        <v>45.4683519749453</v>
      </c>
    </row>
    <row r="983" spans="1:23" x14ac:dyDescent="0.3">
      <c r="A983" t="s">
        <v>284</v>
      </c>
      <c r="B983" t="s">
        <v>8</v>
      </c>
      <c r="C983" t="s">
        <v>0</v>
      </c>
      <c r="D983" t="s">
        <v>252</v>
      </c>
      <c r="E983" t="s">
        <v>56</v>
      </c>
      <c r="F983">
        <v>7.4166438017632297</v>
      </c>
      <c r="G983">
        <v>7.2434882900019204</v>
      </c>
      <c r="H983">
        <v>0.12561615456526101</v>
      </c>
      <c r="I983">
        <v>0.13788973174740099</v>
      </c>
      <c r="J983">
        <v>0.31064781665771202</v>
      </c>
      <c r="K983">
        <v>22.191210015521801</v>
      </c>
      <c r="L983">
        <v>3.5827420631784399</v>
      </c>
      <c r="M983">
        <v>0.40047664516684001</v>
      </c>
      <c r="N983">
        <v>4.0211957145888402</v>
      </c>
      <c r="O983">
        <v>26.750814417383999</v>
      </c>
      <c r="P983">
        <v>3.6799272092470301</v>
      </c>
      <c r="Q983">
        <v>1.98811982860877</v>
      </c>
      <c r="R983">
        <v>5.6370658540969103</v>
      </c>
      <c r="S983">
        <v>127.91659398182399</v>
      </c>
      <c r="T983">
        <v>0</v>
      </c>
      <c r="U983">
        <v>0</v>
      </c>
      <c r="V983">
        <v>1.67723007181212</v>
      </c>
      <c r="W983">
        <v>50.128820971516298</v>
      </c>
    </row>
    <row r="984" spans="1:23" x14ac:dyDescent="0.3">
      <c r="A984" t="s">
        <v>284</v>
      </c>
      <c r="B984" t="s">
        <v>8</v>
      </c>
      <c r="C984" t="s">
        <v>0</v>
      </c>
      <c r="D984" t="s">
        <v>252</v>
      </c>
      <c r="E984" t="s">
        <v>57</v>
      </c>
      <c r="F984">
        <v>5.4750194249209301</v>
      </c>
      <c r="G984">
        <v>5.3067672307051899</v>
      </c>
      <c r="H984">
        <v>0.117339216112806</v>
      </c>
      <c r="I984">
        <v>0.12511076981882199</v>
      </c>
      <c r="J984">
        <v>0.25647307971144501</v>
      </c>
      <c r="K984">
        <v>20.0292429560219</v>
      </c>
      <c r="L984">
        <v>2.4692017471485501</v>
      </c>
      <c r="M984">
        <v>0.36385817058562803</v>
      </c>
      <c r="N984">
        <v>4.0244982581490998</v>
      </c>
      <c r="O984">
        <v>27.006996424214201</v>
      </c>
      <c r="P984">
        <v>3.3803574009275299</v>
      </c>
      <c r="Q984">
        <v>1.7136231365319501</v>
      </c>
      <c r="R984">
        <v>5.3307998382476702</v>
      </c>
      <c r="S984">
        <v>127.91659398182399</v>
      </c>
      <c r="T984">
        <v>0</v>
      </c>
      <c r="U984">
        <v>0</v>
      </c>
      <c r="V984">
        <v>1.5687666655582699</v>
      </c>
      <c r="W984">
        <v>50.529364339950199</v>
      </c>
    </row>
    <row r="985" spans="1:23" x14ac:dyDescent="0.3">
      <c r="A985" t="s">
        <v>284</v>
      </c>
      <c r="B985" t="s">
        <v>8</v>
      </c>
      <c r="C985" t="s">
        <v>0</v>
      </c>
      <c r="D985" t="s">
        <v>252</v>
      </c>
      <c r="E985" t="s">
        <v>58</v>
      </c>
      <c r="F985">
        <v>6.7291259031080699</v>
      </c>
      <c r="G985">
        <v>6.5569984675614696</v>
      </c>
      <c r="H985">
        <v>0.116536632597818</v>
      </c>
      <c r="I985">
        <v>0.13889963049642901</v>
      </c>
      <c r="J985">
        <v>0.26437283868625799</v>
      </c>
      <c r="K985">
        <v>21.807879720879999</v>
      </c>
      <c r="L985">
        <v>2.6984772667703498</v>
      </c>
      <c r="M985">
        <v>0.34870567431702099</v>
      </c>
      <c r="N985">
        <v>3.7404250459075601</v>
      </c>
      <c r="O985">
        <v>24.3426366247981</v>
      </c>
      <c r="P985">
        <v>3.4575371175786902</v>
      </c>
      <c r="Q985">
        <v>1.77713044691301</v>
      </c>
      <c r="R985">
        <v>5.4485060540519301</v>
      </c>
      <c r="S985">
        <v>127.91659398182399</v>
      </c>
      <c r="T985">
        <v>0</v>
      </c>
      <c r="U985">
        <v>0</v>
      </c>
      <c r="V985">
        <v>1.56060845805045</v>
      </c>
      <c r="W985">
        <v>49.247677888878201</v>
      </c>
    </row>
    <row r="986" spans="1:23" x14ac:dyDescent="0.3">
      <c r="A986" t="s">
        <v>284</v>
      </c>
      <c r="B986" t="s">
        <v>8</v>
      </c>
      <c r="C986" t="s">
        <v>0</v>
      </c>
      <c r="D986" t="s">
        <v>253</v>
      </c>
      <c r="E986" t="s">
        <v>59</v>
      </c>
      <c r="F986">
        <v>7.8363993866507702</v>
      </c>
      <c r="G986">
        <v>7.6680840994405202</v>
      </c>
      <c r="H986">
        <v>0.55306563450706003</v>
      </c>
      <c r="I986">
        <v>0.151863256408233</v>
      </c>
      <c r="J986">
        <v>0.27400603005804203</v>
      </c>
      <c r="K986">
        <v>21.987182262196399</v>
      </c>
      <c r="L986">
        <v>5.1114013132328902</v>
      </c>
      <c r="M986">
        <v>0.32107024308141402</v>
      </c>
      <c r="N986">
        <v>3.20549801216626</v>
      </c>
      <c r="O986">
        <v>21.369092507141598</v>
      </c>
      <c r="P986">
        <v>3.7322740442419602</v>
      </c>
      <c r="Q986">
        <v>2.17666845612277</v>
      </c>
      <c r="R986">
        <v>5.5131508331741399</v>
      </c>
      <c r="S986">
        <v>120.399355420451</v>
      </c>
      <c r="T986">
        <v>0</v>
      </c>
      <c r="U986">
        <v>0</v>
      </c>
      <c r="V986">
        <v>1.61504939125716</v>
      </c>
      <c r="W986">
        <v>46.180383375513003</v>
      </c>
    </row>
    <row r="987" spans="1:23" x14ac:dyDescent="0.3">
      <c r="A987" t="s">
        <v>284</v>
      </c>
      <c r="B987" t="s">
        <v>8</v>
      </c>
      <c r="C987" t="s">
        <v>0</v>
      </c>
      <c r="D987" t="s">
        <v>253</v>
      </c>
      <c r="E987" t="s">
        <v>60</v>
      </c>
      <c r="F987">
        <v>5.8964590552443603</v>
      </c>
      <c r="G987">
        <v>5.7375764849489101</v>
      </c>
      <c r="H987">
        <v>0.30341430807768399</v>
      </c>
      <c r="I987">
        <v>0.12148712355254999</v>
      </c>
      <c r="J987">
        <v>0.22461168334199699</v>
      </c>
      <c r="K987">
        <v>19.866886672952401</v>
      </c>
      <c r="L987">
        <v>3.2377314879061299</v>
      </c>
      <c r="M987">
        <v>0.31121180291086697</v>
      </c>
      <c r="N987">
        <v>3.4311283947895399</v>
      </c>
      <c r="O987">
        <v>23.632191145875002</v>
      </c>
      <c r="P987">
        <v>3.4934801946667</v>
      </c>
      <c r="Q987">
        <v>1.89436647352155</v>
      </c>
      <c r="R987">
        <v>5.3797780799858197</v>
      </c>
      <c r="S987">
        <v>120.399355420451</v>
      </c>
      <c r="T987">
        <v>0</v>
      </c>
      <c r="U987">
        <v>0</v>
      </c>
      <c r="V987">
        <v>1.74080373154116</v>
      </c>
      <c r="W987">
        <v>50.099318023082198</v>
      </c>
    </row>
    <row r="988" spans="1:23" x14ac:dyDescent="0.3">
      <c r="A988" t="s">
        <v>284</v>
      </c>
      <c r="B988" t="s">
        <v>8</v>
      </c>
      <c r="C988" t="s">
        <v>0</v>
      </c>
      <c r="D988" t="s">
        <v>253</v>
      </c>
      <c r="E988" t="s">
        <v>61</v>
      </c>
      <c r="F988">
        <v>6.27187143376955</v>
      </c>
      <c r="G988">
        <v>6.1144289232055096</v>
      </c>
      <c r="H988">
        <v>0.230365305338362</v>
      </c>
      <c r="I988">
        <v>0.116363760398914</v>
      </c>
      <c r="J988">
        <v>0.22166995135268999</v>
      </c>
      <c r="K988">
        <v>20.2099076535346</v>
      </c>
      <c r="L988">
        <v>3.2870178787839901</v>
      </c>
      <c r="M988">
        <v>0.32971243259852401</v>
      </c>
      <c r="N988">
        <v>3.53715160142713</v>
      </c>
      <c r="O988">
        <v>24.730350884114198</v>
      </c>
      <c r="P988">
        <v>3.4446135905631698</v>
      </c>
      <c r="Q988">
        <v>1.8521083637493001</v>
      </c>
      <c r="R988">
        <v>5.33969119310445</v>
      </c>
      <c r="S988">
        <v>120.399355420451</v>
      </c>
      <c r="T988">
        <v>0</v>
      </c>
      <c r="U988">
        <v>0</v>
      </c>
      <c r="V988">
        <v>1.7972750751284901</v>
      </c>
      <c r="W988">
        <v>51.025623144360502</v>
      </c>
    </row>
    <row r="989" spans="1:23" x14ac:dyDescent="0.3">
      <c r="A989" t="s">
        <v>284</v>
      </c>
      <c r="B989" t="s">
        <v>8</v>
      </c>
      <c r="C989" t="s">
        <v>0</v>
      </c>
      <c r="D989" t="s">
        <v>253</v>
      </c>
      <c r="E989" t="s">
        <v>62</v>
      </c>
      <c r="F989">
        <v>7.8680921689004304</v>
      </c>
      <c r="G989">
        <v>7.6987658639201602</v>
      </c>
      <c r="H989">
        <v>0.52050702920125902</v>
      </c>
      <c r="I989">
        <v>0.155988061050369</v>
      </c>
      <c r="J989">
        <v>0.27107547790966402</v>
      </c>
      <c r="K989">
        <v>23.490187861907401</v>
      </c>
      <c r="L989">
        <v>4.9258391790433897</v>
      </c>
      <c r="M989">
        <v>0.325415287808211</v>
      </c>
      <c r="N989">
        <v>3.4383593604941001</v>
      </c>
      <c r="O989">
        <v>22.781090199883</v>
      </c>
      <c r="P989">
        <v>4.01543138888211</v>
      </c>
      <c r="Q989">
        <v>2.2646687224717699</v>
      </c>
      <c r="R989">
        <v>6.0348324140453</v>
      </c>
      <c r="S989">
        <v>120.399355420451</v>
      </c>
      <c r="T989">
        <v>0</v>
      </c>
      <c r="U989">
        <v>0</v>
      </c>
      <c r="V989">
        <v>1.93928973457364</v>
      </c>
      <c r="W989">
        <v>51.657016125276499</v>
      </c>
    </row>
    <row r="990" spans="1:23" x14ac:dyDescent="0.3">
      <c r="A990" t="s">
        <v>284</v>
      </c>
      <c r="B990" t="s">
        <v>8</v>
      </c>
      <c r="C990" t="s">
        <v>0</v>
      </c>
      <c r="D990" t="s">
        <v>254</v>
      </c>
      <c r="E990" t="s">
        <v>63</v>
      </c>
      <c r="F990">
        <v>6.8643871635148104</v>
      </c>
      <c r="G990">
        <v>6.7134992361883699</v>
      </c>
      <c r="H990">
        <v>0.51826449847613598</v>
      </c>
      <c r="I990">
        <v>0.14592684441378601</v>
      </c>
      <c r="J990">
        <v>0.24330950735052501</v>
      </c>
      <c r="K990">
        <v>21.1987032054286</v>
      </c>
      <c r="L990">
        <v>4.0544575857670502</v>
      </c>
      <c r="M990">
        <v>0.26269343613032797</v>
      </c>
      <c r="N990">
        <v>2.9144346027076899</v>
      </c>
      <c r="O990">
        <v>20.3946056483713</v>
      </c>
      <c r="P990">
        <v>3.91830980465864</v>
      </c>
      <c r="Q990">
        <v>2.0628185266538801</v>
      </c>
      <c r="R990">
        <v>6.0805052832462003</v>
      </c>
      <c r="S990">
        <v>105.40464735097299</v>
      </c>
      <c r="T990">
        <v>0</v>
      </c>
      <c r="U990">
        <v>0</v>
      </c>
      <c r="V990">
        <v>1.9406066857413999</v>
      </c>
      <c r="W990">
        <v>46.840921150141</v>
      </c>
    </row>
    <row r="991" spans="1:23" x14ac:dyDescent="0.3">
      <c r="A991" t="s">
        <v>284</v>
      </c>
      <c r="B991" t="s">
        <v>8</v>
      </c>
      <c r="C991" t="s">
        <v>0</v>
      </c>
      <c r="D991" t="s">
        <v>254</v>
      </c>
      <c r="E991" t="s">
        <v>64</v>
      </c>
      <c r="F991">
        <v>5.8814807586049698</v>
      </c>
      <c r="G991">
        <v>5.7373876330120002</v>
      </c>
      <c r="H991">
        <v>0.29575866384223398</v>
      </c>
      <c r="I991">
        <v>0.124122990683222</v>
      </c>
      <c r="J991">
        <v>0.20699591824777899</v>
      </c>
      <c r="K991">
        <v>20.3493976281007</v>
      </c>
      <c r="L991">
        <v>3.21315431538796</v>
      </c>
      <c r="M991">
        <v>0.26341344603719402</v>
      </c>
      <c r="N991">
        <v>3.1586456678727002</v>
      </c>
      <c r="O991">
        <v>22.875143044440001</v>
      </c>
      <c r="P991">
        <v>3.8483523361974301</v>
      </c>
      <c r="Q991">
        <v>1.89825951351218</v>
      </c>
      <c r="R991">
        <v>6.1575352808217003</v>
      </c>
      <c r="S991">
        <v>105.40464735097299</v>
      </c>
      <c r="T991">
        <v>0</v>
      </c>
      <c r="U991">
        <v>0</v>
      </c>
      <c r="V991">
        <v>2.1794806981961998</v>
      </c>
      <c r="W991">
        <v>51.148888314254997</v>
      </c>
    </row>
    <row r="992" spans="1:23" x14ac:dyDescent="0.3">
      <c r="A992" t="s">
        <v>284</v>
      </c>
      <c r="B992" t="s">
        <v>8</v>
      </c>
      <c r="C992" t="s">
        <v>0</v>
      </c>
      <c r="D992" t="s">
        <v>254</v>
      </c>
      <c r="E992" t="s">
        <v>65</v>
      </c>
      <c r="F992">
        <v>5.91437479108298</v>
      </c>
      <c r="G992">
        <v>5.77187226985229</v>
      </c>
      <c r="H992">
        <v>0.24879857766192801</v>
      </c>
      <c r="I992">
        <v>0.119171400421757</v>
      </c>
      <c r="J992">
        <v>0.19705188456973299</v>
      </c>
      <c r="K992">
        <v>20.2845262013</v>
      </c>
      <c r="L992">
        <v>2.93605312104363</v>
      </c>
      <c r="M992">
        <v>0.26600971624310099</v>
      </c>
      <c r="N992">
        <v>3.1713600404682301</v>
      </c>
      <c r="O992">
        <v>23.1612529420768</v>
      </c>
      <c r="P992">
        <v>3.7549623553648601</v>
      </c>
      <c r="Q992">
        <v>1.82469737517548</v>
      </c>
      <c r="R992">
        <v>6.0593535505411102</v>
      </c>
      <c r="S992">
        <v>105.40464735097299</v>
      </c>
      <c r="T992">
        <v>0</v>
      </c>
      <c r="U992">
        <v>0</v>
      </c>
      <c r="V992">
        <v>2.3221953780816902</v>
      </c>
      <c r="W992">
        <v>51.314690752699804</v>
      </c>
    </row>
    <row r="993" spans="1:23" x14ac:dyDescent="0.3">
      <c r="A993" t="s">
        <v>284</v>
      </c>
      <c r="B993" t="s">
        <v>8</v>
      </c>
      <c r="C993" t="s">
        <v>0</v>
      </c>
      <c r="D993" t="s">
        <v>254</v>
      </c>
      <c r="E993" t="s">
        <v>66</v>
      </c>
      <c r="F993">
        <v>6.4608830762190399</v>
      </c>
      <c r="G993">
        <v>6.3127018173233704</v>
      </c>
      <c r="H993">
        <v>0.42654983667846003</v>
      </c>
      <c r="I993">
        <v>0.13823791587597301</v>
      </c>
      <c r="J993">
        <v>0.21941299419867699</v>
      </c>
      <c r="K993">
        <v>21.356362107385799</v>
      </c>
      <c r="L993">
        <v>3.5904618625386102</v>
      </c>
      <c r="M993">
        <v>0.252639026335716</v>
      </c>
      <c r="N993">
        <v>2.9855798274491101</v>
      </c>
      <c r="O993">
        <v>20.973926591870399</v>
      </c>
      <c r="P993">
        <v>3.9808839356406298</v>
      </c>
      <c r="Q993">
        <v>2.0139551462285299</v>
      </c>
      <c r="R993">
        <v>6.2959809193446903</v>
      </c>
      <c r="S993">
        <v>105.40464735097299</v>
      </c>
      <c r="T993">
        <v>0</v>
      </c>
      <c r="U993">
        <v>0</v>
      </c>
      <c r="V993">
        <v>2.3342908135646701</v>
      </c>
      <c r="W993">
        <v>49.8732144224238</v>
      </c>
    </row>
    <row r="994" spans="1:23" x14ac:dyDescent="0.3">
      <c r="A994" t="s">
        <v>284</v>
      </c>
      <c r="B994" t="s">
        <v>8</v>
      </c>
      <c r="C994" t="s">
        <v>0</v>
      </c>
      <c r="D994" t="s">
        <v>255</v>
      </c>
      <c r="E994" t="s">
        <v>67</v>
      </c>
      <c r="F994">
        <v>4.7267004400621397</v>
      </c>
      <c r="G994">
        <v>4.5949437975419398</v>
      </c>
      <c r="H994">
        <v>0.22560131874954001</v>
      </c>
      <c r="I994">
        <v>0.118658225719439</v>
      </c>
      <c r="J994">
        <v>0.14468797326796601</v>
      </c>
      <c r="K994">
        <v>18.605872157483802</v>
      </c>
      <c r="L994">
        <v>0.420956381321618</v>
      </c>
      <c r="M994">
        <v>0.164741107730103</v>
      </c>
      <c r="N994">
        <v>2.27892442710916</v>
      </c>
      <c r="O994">
        <v>18.154373437434099</v>
      </c>
      <c r="P994">
        <v>2.8813815217011398</v>
      </c>
      <c r="Q994">
        <v>1.1337873082987799</v>
      </c>
      <c r="R994">
        <v>4.9359601190436004</v>
      </c>
      <c r="S994">
        <v>96.2609494530425</v>
      </c>
      <c r="T994">
        <v>0</v>
      </c>
      <c r="U994">
        <v>0</v>
      </c>
      <c r="V994">
        <v>2.1834384666376798</v>
      </c>
      <c r="W994">
        <v>46.586631093069997</v>
      </c>
    </row>
    <row r="995" spans="1:23" x14ac:dyDescent="0.3">
      <c r="A995" t="s">
        <v>284</v>
      </c>
      <c r="B995" t="s">
        <v>8</v>
      </c>
      <c r="C995" t="s">
        <v>0</v>
      </c>
      <c r="D995" t="s">
        <v>255</v>
      </c>
      <c r="E995" t="s">
        <v>68</v>
      </c>
      <c r="F995">
        <v>4.4916623934916799</v>
      </c>
      <c r="G995">
        <v>4.3608348846526104</v>
      </c>
      <c r="H995">
        <v>0.265257380971826</v>
      </c>
      <c r="I995">
        <v>0.11547443566799601</v>
      </c>
      <c r="J995">
        <v>0.141636926214566</v>
      </c>
      <c r="K995">
        <v>18.661173403638099</v>
      </c>
      <c r="L995">
        <v>0.29482260786377301</v>
      </c>
      <c r="M995">
        <v>0.17767467517624799</v>
      </c>
      <c r="N995">
        <v>2.4199857370284401</v>
      </c>
      <c r="O995">
        <v>19.692147645519299</v>
      </c>
      <c r="P995">
        <v>2.9468549329099498</v>
      </c>
      <c r="Q995">
        <v>1.1544570063188999</v>
      </c>
      <c r="R995">
        <v>5.0573679020855504</v>
      </c>
      <c r="S995">
        <v>96.2609494530425</v>
      </c>
      <c r="T995">
        <v>0</v>
      </c>
      <c r="U995">
        <v>0</v>
      </c>
      <c r="V995">
        <v>3.2070030030498802</v>
      </c>
      <c r="W995">
        <v>48.525014336941801</v>
      </c>
    </row>
    <row r="996" spans="1:23" x14ac:dyDescent="0.3">
      <c r="A996" t="s">
        <v>284</v>
      </c>
      <c r="B996" t="s">
        <v>8</v>
      </c>
      <c r="C996" t="s">
        <v>0</v>
      </c>
      <c r="D996" t="s">
        <v>255</v>
      </c>
      <c r="E996" t="s">
        <v>69</v>
      </c>
      <c r="F996">
        <v>4.6682502691932601</v>
      </c>
      <c r="G996">
        <v>4.5377727565211003</v>
      </c>
      <c r="H996">
        <v>0.28907935397173101</v>
      </c>
      <c r="I996">
        <v>0.114118666304871</v>
      </c>
      <c r="J996">
        <v>0.141968451725865</v>
      </c>
      <c r="K996">
        <v>18.757935062488102</v>
      </c>
      <c r="L996">
        <v>0.32171302919911898</v>
      </c>
      <c r="M996">
        <v>0.18504011515294699</v>
      </c>
      <c r="N996">
        <v>2.45759667279146</v>
      </c>
      <c r="O996">
        <v>20.198247502644801</v>
      </c>
      <c r="P996">
        <v>2.9343996253014302</v>
      </c>
      <c r="Q996">
        <v>1.1498998567293499</v>
      </c>
      <c r="R996">
        <v>5.03633680093425</v>
      </c>
      <c r="S996">
        <v>96.2609494530425</v>
      </c>
      <c r="T996">
        <v>0</v>
      </c>
      <c r="U996">
        <v>0</v>
      </c>
      <c r="V996">
        <v>3.7154448838199601</v>
      </c>
      <c r="W996">
        <v>48.654517520125999</v>
      </c>
    </row>
    <row r="997" spans="1:23" x14ac:dyDescent="0.3">
      <c r="A997" t="s">
        <v>284</v>
      </c>
      <c r="B997" t="s">
        <v>8</v>
      </c>
      <c r="C997" t="s">
        <v>0</v>
      </c>
      <c r="D997" t="s">
        <v>255</v>
      </c>
      <c r="E997" t="s">
        <v>70</v>
      </c>
      <c r="F997">
        <v>4.9073519122316496</v>
      </c>
      <c r="G997">
        <v>4.7746422956885404</v>
      </c>
      <c r="H997">
        <v>0.33715563299082002</v>
      </c>
      <c r="I997">
        <v>0.122281422394956</v>
      </c>
      <c r="J997">
        <v>0.14443179126419001</v>
      </c>
      <c r="K997">
        <v>19.395051525900001</v>
      </c>
      <c r="L997">
        <v>0.38852867485518</v>
      </c>
      <c r="M997">
        <v>0.166766060959012</v>
      </c>
      <c r="N997">
        <v>2.34226156035376</v>
      </c>
      <c r="O997">
        <v>18.589067754647001</v>
      </c>
      <c r="P997">
        <v>3.00769717847046</v>
      </c>
      <c r="Q997">
        <v>1.18075972093333</v>
      </c>
      <c r="R997">
        <v>5.1569669364872803</v>
      </c>
      <c r="S997">
        <v>96.2609494530425</v>
      </c>
      <c r="T997">
        <v>0</v>
      </c>
      <c r="U997">
        <v>0</v>
      </c>
      <c r="V997">
        <v>3.8085836260112602</v>
      </c>
      <c r="W997">
        <v>48.498961311183301</v>
      </c>
    </row>
    <row r="998" spans="1:23" x14ac:dyDescent="0.3">
      <c r="A998" t="s">
        <v>284</v>
      </c>
      <c r="B998" t="s">
        <v>8</v>
      </c>
      <c r="C998" t="s">
        <v>0</v>
      </c>
      <c r="D998" t="s">
        <v>256</v>
      </c>
      <c r="E998" t="s">
        <v>71</v>
      </c>
      <c r="F998">
        <v>4.64926401196686</v>
      </c>
      <c r="G998">
        <v>4.5087243126926602</v>
      </c>
      <c r="H998">
        <v>0.70480748515733105</v>
      </c>
      <c r="I998">
        <v>0.14107971672911199</v>
      </c>
      <c r="J998">
        <v>0.17015726824041699</v>
      </c>
      <c r="K998">
        <v>19.008164494942399</v>
      </c>
      <c r="L998">
        <v>0.39650950988553502</v>
      </c>
      <c r="M998">
        <v>0.129452926352529</v>
      </c>
      <c r="N998">
        <v>2.1615839048601799</v>
      </c>
      <c r="O998">
        <v>17.863355844952402</v>
      </c>
      <c r="P998">
        <v>3.4124627784170798</v>
      </c>
      <c r="Q998">
        <v>1.23489165434346</v>
      </c>
      <c r="R998">
        <v>5.9831753081216101</v>
      </c>
      <c r="S998">
        <v>98.3891708302463</v>
      </c>
      <c r="T998">
        <v>0</v>
      </c>
      <c r="U998">
        <v>0</v>
      </c>
      <c r="V998">
        <v>3.6615924316491899</v>
      </c>
      <c r="W998">
        <v>45.355510060122299</v>
      </c>
    </row>
    <row r="999" spans="1:23" x14ac:dyDescent="0.3">
      <c r="A999" t="s">
        <v>284</v>
      </c>
      <c r="B999" t="s">
        <v>8</v>
      </c>
      <c r="C999" t="s">
        <v>0</v>
      </c>
      <c r="D999" t="s">
        <v>256</v>
      </c>
      <c r="E999" t="s">
        <v>72</v>
      </c>
      <c r="F999">
        <v>4.5581144342162796</v>
      </c>
      <c r="G999">
        <v>4.42041998271882</v>
      </c>
      <c r="H999">
        <v>0.49009853684198901</v>
      </c>
      <c r="I999">
        <v>0.13276740297773701</v>
      </c>
      <c r="J999">
        <v>0.147211388504183</v>
      </c>
      <c r="K999">
        <v>19.832371205923501</v>
      </c>
      <c r="L999">
        <v>0.295222711556823</v>
      </c>
      <c r="M999">
        <v>0.14068501942672501</v>
      </c>
      <c r="N999">
        <v>2.3303626395069301</v>
      </c>
      <c r="O999">
        <v>19.972760661875</v>
      </c>
      <c r="P999">
        <v>3.6535432957291798</v>
      </c>
      <c r="Q999">
        <v>1.3126333358387201</v>
      </c>
      <c r="R999">
        <v>6.4262569922564801</v>
      </c>
      <c r="S999">
        <v>98.3891708302463</v>
      </c>
      <c r="T999">
        <v>0</v>
      </c>
      <c r="U999">
        <v>0</v>
      </c>
      <c r="V999">
        <v>4.3962251033222399</v>
      </c>
      <c r="W999">
        <v>49.382458657536297</v>
      </c>
    </row>
    <row r="1000" spans="1:23" x14ac:dyDescent="0.3">
      <c r="A1000" t="s">
        <v>284</v>
      </c>
      <c r="B1000" t="s">
        <v>8</v>
      </c>
      <c r="C1000" t="s">
        <v>0</v>
      </c>
      <c r="D1000" t="s">
        <v>256</v>
      </c>
      <c r="E1000" t="s">
        <v>73</v>
      </c>
      <c r="F1000">
        <v>4.6134960332703097</v>
      </c>
      <c r="G1000">
        <v>4.4768033996178103</v>
      </c>
      <c r="H1000">
        <v>0.44653873590392601</v>
      </c>
      <c r="I1000">
        <v>0.12945420257138701</v>
      </c>
      <c r="J1000">
        <v>0.142789255029691</v>
      </c>
      <c r="K1000">
        <v>19.838278577376201</v>
      </c>
      <c r="L1000">
        <v>0.300186700355211</v>
      </c>
      <c r="M1000">
        <v>0.14611233903562901</v>
      </c>
      <c r="N1000">
        <v>2.3603138930293799</v>
      </c>
      <c r="O1000">
        <v>20.487585817682302</v>
      </c>
      <c r="P1000">
        <v>3.64365113053909</v>
      </c>
      <c r="Q1000">
        <v>1.3087276595036601</v>
      </c>
      <c r="R1000">
        <v>6.4109300095159103</v>
      </c>
      <c r="S1000">
        <v>98.3891708302463</v>
      </c>
      <c r="T1000">
        <v>0</v>
      </c>
      <c r="U1000">
        <v>0</v>
      </c>
      <c r="V1000">
        <v>4.78945299765837</v>
      </c>
      <c r="W1000">
        <v>49.577604085305502</v>
      </c>
    </row>
    <row r="1001" spans="1:23" x14ac:dyDescent="0.3">
      <c r="A1001" t="s">
        <v>284</v>
      </c>
      <c r="B1001" t="s">
        <v>8</v>
      </c>
      <c r="C1001" t="s">
        <v>0</v>
      </c>
      <c r="D1001" t="s">
        <v>256</v>
      </c>
      <c r="E1001" t="s">
        <v>74</v>
      </c>
      <c r="F1001">
        <v>4.6739781866783101</v>
      </c>
      <c r="G1001">
        <v>4.5345330147748797</v>
      </c>
      <c r="H1001">
        <v>0.64695460339939703</v>
      </c>
      <c r="I1001">
        <v>0.138444874493137</v>
      </c>
      <c r="J1001">
        <v>0.15600390473214301</v>
      </c>
      <c r="K1001">
        <v>19.750889570476001</v>
      </c>
      <c r="L1001">
        <v>0.35462991681299399</v>
      </c>
      <c r="M1001">
        <v>0.13083278374719101</v>
      </c>
      <c r="N1001">
        <v>2.2304347346952</v>
      </c>
      <c r="O1001">
        <v>18.6257264679294</v>
      </c>
      <c r="P1001">
        <v>3.5970538343369398</v>
      </c>
      <c r="Q1001">
        <v>1.2959479510024301</v>
      </c>
      <c r="R1001">
        <v>6.31857362120705</v>
      </c>
      <c r="S1001">
        <v>98.3891708302463</v>
      </c>
      <c r="T1001">
        <v>0</v>
      </c>
      <c r="U1001">
        <v>0</v>
      </c>
      <c r="V1001">
        <v>4.8559844821156402</v>
      </c>
      <c r="W1001">
        <v>47.915199143989803</v>
      </c>
    </row>
    <row r="1002" spans="1:23" x14ac:dyDescent="0.3">
      <c r="A1002" t="s">
        <v>284</v>
      </c>
      <c r="B1002" t="s">
        <v>8</v>
      </c>
      <c r="C1002" t="s">
        <v>0</v>
      </c>
      <c r="D1002" t="s">
        <v>257</v>
      </c>
      <c r="E1002" t="s">
        <v>75</v>
      </c>
      <c r="F1002">
        <v>4.2934556302456501</v>
      </c>
      <c r="G1002">
        <v>4.1530579686927602</v>
      </c>
      <c r="H1002">
        <v>0.74247090668359905</v>
      </c>
      <c r="I1002">
        <v>0.1377010308253</v>
      </c>
      <c r="J1002">
        <v>0.14849590830957601</v>
      </c>
      <c r="K1002">
        <v>18.378336712369801</v>
      </c>
      <c r="L1002">
        <v>0.37049175833926601</v>
      </c>
      <c r="M1002">
        <v>0.109377915014546</v>
      </c>
      <c r="N1002">
        <v>1.98190639537081</v>
      </c>
      <c r="O1002">
        <v>17.111449900482398</v>
      </c>
      <c r="P1002">
        <v>3.22379139381336</v>
      </c>
      <c r="Q1002">
        <v>1.1621085296937801</v>
      </c>
      <c r="R1002">
        <v>5.6474074970447203</v>
      </c>
      <c r="S1002">
        <v>99.749002951509993</v>
      </c>
      <c r="T1002">
        <v>0</v>
      </c>
      <c r="U1002">
        <v>0</v>
      </c>
      <c r="V1002">
        <v>5.8258963197769296</v>
      </c>
      <c r="W1002">
        <v>43.9206753811307</v>
      </c>
    </row>
    <row r="1003" spans="1:23" x14ac:dyDescent="0.3">
      <c r="A1003" t="s">
        <v>284</v>
      </c>
      <c r="B1003" t="s">
        <v>8</v>
      </c>
      <c r="C1003" t="s">
        <v>0</v>
      </c>
      <c r="D1003" t="s">
        <v>257</v>
      </c>
      <c r="E1003" t="s">
        <v>76</v>
      </c>
      <c r="F1003">
        <v>4.2118773663084799</v>
      </c>
      <c r="G1003">
        <v>4.0723794900870001</v>
      </c>
      <c r="H1003">
        <v>0.65232102743042097</v>
      </c>
      <c r="I1003">
        <v>0.135655535219322</v>
      </c>
      <c r="J1003">
        <v>0.135719872744612</v>
      </c>
      <c r="K1003">
        <v>19.392325287802102</v>
      </c>
      <c r="L1003">
        <v>0.25681918927793501</v>
      </c>
      <c r="M1003">
        <v>0.12048312590283899</v>
      </c>
      <c r="N1003">
        <v>2.1720258341487599</v>
      </c>
      <c r="O1003">
        <v>19.365835781398999</v>
      </c>
      <c r="P1003">
        <v>3.4862656376495602</v>
      </c>
      <c r="Q1003">
        <v>1.24902100356413</v>
      </c>
      <c r="R1003">
        <v>6.1228797141070803</v>
      </c>
      <c r="S1003">
        <v>99.749002951509993</v>
      </c>
      <c r="T1003">
        <v>0</v>
      </c>
      <c r="U1003">
        <v>0</v>
      </c>
      <c r="V1003">
        <v>6.9805299077991396</v>
      </c>
      <c r="W1003">
        <v>48.257672159470502</v>
      </c>
    </row>
    <row r="1004" spans="1:23" x14ac:dyDescent="0.3">
      <c r="A1004" t="s">
        <v>284</v>
      </c>
      <c r="B1004" t="s">
        <v>8</v>
      </c>
      <c r="C1004" t="s">
        <v>0</v>
      </c>
      <c r="D1004" t="s">
        <v>257</v>
      </c>
      <c r="E1004" t="s">
        <v>77</v>
      </c>
      <c r="F1004">
        <v>4.3516538896278201</v>
      </c>
      <c r="G1004">
        <v>4.2127753541651201</v>
      </c>
      <c r="H1004">
        <v>0.60960004439181104</v>
      </c>
      <c r="I1004">
        <v>0.133596924251528</v>
      </c>
      <c r="J1004">
        <v>0.133083842304795</v>
      </c>
      <c r="K1004">
        <v>19.4786361031104</v>
      </c>
      <c r="L1004">
        <v>0.28924227608071801</v>
      </c>
      <c r="M1004">
        <v>0.12533270336889199</v>
      </c>
      <c r="N1004">
        <v>2.1900994861163698</v>
      </c>
      <c r="O1004">
        <v>19.7333729223555</v>
      </c>
      <c r="P1004">
        <v>3.4746056647786201</v>
      </c>
      <c r="Q1004">
        <v>1.2456416144535301</v>
      </c>
      <c r="R1004">
        <v>6.1023467730470404</v>
      </c>
      <c r="S1004">
        <v>99.749002951509993</v>
      </c>
      <c r="T1004">
        <v>0</v>
      </c>
      <c r="U1004">
        <v>0</v>
      </c>
      <c r="V1004">
        <v>7.2386732851665201</v>
      </c>
      <c r="W1004">
        <v>48.320051701129799</v>
      </c>
    </row>
    <row r="1005" spans="1:23" x14ac:dyDescent="0.3">
      <c r="A1005" t="s">
        <v>284</v>
      </c>
      <c r="B1005" t="s">
        <v>8</v>
      </c>
      <c r="C1005" t="s">
        <v>0</v>
      </c>
      <c r="D1005" t="s">
        <v>257</v>
      </c>
      <c r="E1005" t="s">
        <v>78</v>
      </c>
      <c r="F1005">
        <v>4.4101449380904603</v>
      </c>
      <c r="G1005">
        <v>4.2680213231082398</v>
      </c>
      <c r="H1005">
        <v>0.76066242481230895</v>
      </c>
      <c r="I1005">
        <v>0.14442547644093001</v>
      </c>
      <c r="J1005">
        <v>0.14649502763803399</v>
      </c>
      <c r="K1005">
        <v>19.829371793852001</v>
      </c>
      <c r="L1005">
        <v>0.32984985845598702</v>
      </c>
      <c r="M1005">
        <v>0.112828958083216</v>
      </c>
      <c r="N1005">
        <v>2.1260465544135401</v>
      </c>
      <c r="O1005">
        <v>18.3982592368158</v>
      </c>
      <c r="P1005">
        <v>3.5303724086362398</v>
      </c>
      <c r="Q1005">
        <v>1.26752895260948</v>
      </c>
      <c r="R1005">
        <v>6.1935389536777397</v>
      </c>
      <c r="S1005">
        <v>99.749002951509993</v>
      </c>
      <c r="T1005">
        <v>0</v>
      </c>
      <c r="U1005">
        <v>0</v>
      </c>
      <c r="V1005">
        <v>6.86245030651048</v>
      </c>
      <c r="W1005">
        <v>48.088397023236503</v>
      </c>
    </row>
    <row r="1006" spans="1:23" x14ac:dyDescent="0.3">
      <c r="A1006" t="s">
        <v>284</v>
      </c>
      <c r="B1006" t="s">
        <v>8</v>
      </c>
      <c r="C1006" t="s">
        <v>0</v>
      </c>
      <c r="D1006" t="s">
        <v>258</v>
      </c>
      <c r="E1006" t="s">
        <v>79</v>
      </c>
      <c r="F1006">
        <v>4.1896089990060101</v>
      </c>
      <c r="G1006">
        <v>4.0542419947960697</v>
      </c>
      <c r="H1006">
        <v>0.804418594293422</v>
      </c>
      <c r="I1006">
        <v>0.145284944619407</v>
      </c>
      <c r="J1006">
        <v>0.14567942912982099</v>
      </c>
      <c r="K1006">
        <v>17.705669172858901</v>
      </c>
      <c r="L1006">
        <v>0.42276556346750099</v>
      </c>
      <c r="M1006">
        <v>8.8611606313757002E-2</v>
      </c>
      <c r="N1006">
        <v>1.8289727109873699</v>
      </c>
      <c r="O1006">
        <v>16.242149790927598</v>
      </c>
      <c r="P1006">
        <v>3.1626195301578401</v>
      </c>
      <c r="Q1006">
        <v>1.1285438884093399</v>
      </c>
      <c r="R1006">
        <v>5.5550516295953098</v>
      </c>
      <c r="S1006">
        <v>92.787469870161701</v>
      </c>
      <c r="T1006">
        <v>0</v>
      </c>
      <c r="U1006">
        <v>0</v>
      </c>
      <c r="V1006">
        <v>6.5834200514014203</v>
      </c>
      <c r="W1006">
        <v>43.971880718444197</v>
      </c>
    </row>
    <row r="1007" spans="1:23" x14ac:dyDescent="0.3">
      <c r="A1007" t="s">
        <v>284</v>
      </c>
      <c r="B1007" t="s">
        <v>8</v>
      </c>
      <c r="C1007" t="s">
        <v>0</v>
      </c>
      <c r="D1007" t="s">
        <v>258</v>
      </c>
      <c r="E1007" t="s">
        <v>80</v>
      </c>
      <c r="F1007">
        <v>4.3216351867386003</v>
      </c>
      <c r="G1007">
        <v>4.1873358929948497</v>
      </c>
      <c r="H1007">
        <v>0.77528293211508603</v>
      </c>
      <c r="I1007">
        <v>0.142511307019452</v>
      </c>
      <c r="J1007">
        <v>0.13379741119413099</v>
      </c>
      <c r="K1007">
        <v>18.4860958636717</v>
      </c>
      <c r="L1007">
        <v>0.37699118873050202</v>
      </c>
      <c r="M1007">
        <v>9.7966376355710094E-2</v>
      </c>
      <c r="N1007">
        <v>1.9574098035487899</v>
      </c>
      <c r="O1007">
        <v>18.0351307986145</v>
      </c>
      <c r="P1007">
        <v>3.3298402712056401</v>
      </c>
      <c r="Q1007">
        <v>1.1835805037554199</v>
      </c>
      <c r="R1007">
        <v>5.8584683412120704</v>
      </c>
      <c r="S1007">
        <v>92.787469870161701</v>
      </c>
      <c r="T1007">
        <v>0</v>
      </c>
      <c r="U1007">
        <v>0</v>
      </c>
      <c r="V1007">
        <v>8.4699972156765302</v>
      </c>
      <c r="W1007">
        <v>46.938917081300097</v>
      </c>
    </row>
    <row r="1008" spans="1:23" x14ac:dyDescent="0.3">
      <c r="A1008" t="s">
        <v>284</v>
      </c>
      <c r="B1008" t="s">
        <v>8</v>
      </c>
      <c r="C1008" t="s">
        <v>0</v>
      </c>
      <c r="D1008" t="s">
        <v>258</v>
      </c>
      <c r="E1008" t="s">
        <v>140</v>
      </c>
      <c r="F1008">
        <v>4.3600249056946501</v>
      </c>
      <c r="G1008">
        <v>4.2273296597815104</v>
      </c>
      <c r="H1008">
        <v>0.81193882976076004</v>
      </c>
      <c r="I1008">
        <v>0.137181102663436</v>
      </c>
      <c r="J1008">
        <v>0.126956565612974</v>
      </c>
      <c r="K1008">
        <v>18.273743068059701</v>
      </c>
      <c r="L1008">
        <v>0.36517439048999101</v>
      </c>
      <c r="M1008">
        <v>0.102263385484541</v>
      </c>
      <c r="N1008">
        <v>1.9643133893257501</v>
      </c>
      <c r="O1008">
        <v>18.455502908285901</v>
      </c>
      <c r="P1008">
        <v>3.2753481310076502</v>
      </c>
      <c r="Q1008">
        <v>1.1638190295217501</v>
      </c>
      <c r="R1008">
        <v>5.7649435978746899</v>
      </c>
      <c r="S1008">
        <v>92.787469870161701</v>
      </c>
      <c r="T1008">
        <v>0</v>
      </c>
      <c r="U1008">
        <v>0</v>
      </c>
      <c r="V1008">
        <v>9.9948205993193397</v>
      </c>
      <c r="W1008">
        <v>46.553545693103501</v>
      </c>
    </row>
    <row r="1009" spans="1:23" x14ac:dyDescent="0.3">
      <c r="A1009" t="s">
        <v>284</v>
      </c>
      <c r="B1009" t="s">
        <v>8</v>
      </c>
      <c r="C1009" t="s">
        <v>0</v>
      </c>
      <c r="D1009" t="s">
        <v>258</v>
      </c>
      <c r="E1009" t="s">
        <v>141</v>
      </c>
      <c r="F1009">
        <v>4.4770924319739098</v>
      </c>
      <c r="G1009">
        <v>4.3404362982212801</v>
      </c>
      <c r="H1009">
        <v>0.91595504079985002</v>
      </c>
      <c r="I1009">
        <v>0.150116219834877</v>
      </c>
      <c r="J1009">
        <v>0.14599520093653501</v>
      </c>
      <c r="K1009">
        <v>18.801950434738199</v>
      </c>
      <c r="L1009">
        <v>0.45409229971709902</v>
      </c>
      <c r="M1009">
        <v>9.5060930242015798E-2</v>
      </c>
      <c r="N1009">
        <v>1.9392857643268999</v>
      </c>
      <c r="O1009">
        <v>17.421220099145</v>
      </c>
      <c r="P1009">
        <v>3.3561933209341701</v>
      </c>
      <c r="Q1009">
        <v>1.1960054774690501</v>
      </c>
      <c r="R1009">
        <v>5.8982730016107903</v>
      </c>
      <c r="S1009">
        <v>92.787469870161701</v>
      </c>
      <c r="T1009">
        <v>0</v>
      </c>
      <c r="U1009">
        <v>0</v>
      </c>
      <c r="V1009">
        <v>8.9810282501663394</v>
      </c>
      <c r="W1009">
        <v>46.814501460134998</v>
      </c>
    </row>
    <row r="1010" spans="1:23" x14ac:dyDescent="0.3">
      <c r="A1010" t="s">
        <v>284</v>
      </c>
      <c r="B1010" t="s">
        <v>8</v>
      </c>
      <c r="C1010" t="s">
        <v>0</v>
      </c>
      <c r="D1010" t="s">
        <v>259</v>
      </c>
      <c r="E1010" t="s">
        <v>154</v>
      </c>
      <c r="F1010">
        <v>5.8288341441055804</v>
      </c>
      <c r="G1010">
        <v>5.7056906002837904</v>
      </c>
      <c r="H1010">
        <v>0.70197863675924999</v>
      </c>
      <c r="I1010">
        <v>0.14154943422840399</v>
      </c>
      <c r="J1010">
        <v>0.14610515239185001</v>
      </c>
      <c r="K1010">
        <v>17.947909935143301</v>
      </c>
      <c r="L1010">
        <v>3.6259720300009799</v>
      </c>
      <c r="M1010">
        <v>0.14168369880894899</v>
      </c>
      <c r="N1010">
        <v>1.7560347241843799</v>
      </c>
      <c r="O1010">
        <v>15.8240146905913</v>
      </c>
      <c r="P1010">
        <v>3.4685271322733899</v>
      </c>
      <c r="Q1010">
        <v>1.6411429590946001</v>
      </c>
      <c r="R1010">
        <v>5.6096178580335501</v>
      </c>
      <c r="S1010">
        <v>81.541999484293797</v>
      </c>
      <c r="T1010">
        <v>0</v>
      </c>
      <c r="U1010">
        <v>0</v>
      </c>
      <c r="V1010">
        <v>9.7250334270065508</v>
      </c>
      <c r="W1010">
        <v>39.898839872129599</v>
      </c>
    </row>
    <row r="1011" spans="1:23" x14ac:dyDescent="0.3">
      <c r="A1011" t="s">
        <v>284</v>
      </c>
      <c r="B1011" t="s">
        <v>8</v>
      </c>
      <c r="C1011" t="s">
        <v>0</v>
      </c>
      <c r="D1011" t="s">
        <v>259</v>
      </c>
      <c r="E1011" t="s">
        <v>156</v>
      </c>
      <c r="F1011">
        <v>4.4819630788727096</v>
      </c>
      <c r="G1011">
        <v>4.3600419774621697</v>
      </c>
      <c r="H1011">
        <v>0.797754983097691</v>
      </c>
      <c r="I1011">
        <v>0.138667423361825</v>
      </c>
      <c r="J1011">
        <v>0.12972266911973199</v>
      </c>
      <c r="K1011">
        <v>17.083560427532198</v>
      </c>
      <c r="L1011">
        <v>1.6591557778086501</v>
      </c>
      <c r="M1011">
        <v>0.11754617075267</v>
      </c>
      <c r="N1011">
        <v>1.90671133956304</v>
      </c>
      <c r="O1011">
        <v>17.5213753708422</v>
      </c>
      <c r="P1011">
        <v>3.42866434428581</v>
      </c>
      <c r="Q1011">
        <v>1.44049606206978</v>
      </c>
      <c r="R1011">
        <v>5.7826039753339797</v>
      </c>
      <c r="S1011">
        <v>81.541999484293797</v>
      </c>
      <c r="T1011">
        <v>0</v>
      </c>
      <c r="U1011">
        <v>0</v>
      </c>
      <c r="V1011">
        <v>11.0514789398537</v>
      </c>
      <c r="W1011">
        <v>44.155103545956003</v>
      </c>
    </row>
    <row r="1012" spans="1:23" x14ac:dyDescent="0.3">
      <c r="A1012" t="s">
        <v>284</v>
      </c>
      <c r="B1012" t="s">
        <v>8</v>
      </c>
      <c r="C1012" t="s">
        <v>0</v>
      </c>
      <c r="D1012" t="s">
        <v>259</v>
      </c>
      <c r="E1012" t="s">
        <v>157</v>
      </c>
      <c r="F1012">
        <v>4.4568003812071098</v>
      </c>
      <c r="G1012">
        <v>4.3355704208924104</v>
      </c>
      <c r="H1012">
        <v>0.77806805990017303</v>
      </c>
      <c r="I1012">
        <v>0.136761793496186</v>
      </c>
      <c r="J1012">
        <v>0.123074484068203</v>
      </c>
      <c r="K1012">
        <v>17.2152177445343</v>
      </c>
      <c r="L1012">
        <v>1.5167443217932599</v>
      </c>
      <c r="M1012">
        <v>0.115873846256251</v>
      </c>
      <c r="N1012">
        <v>1.9423329002566301</v>
      </c>
      <c r="O1012">
        <v>17.997047847040498</v>
      </c>
      <c r="P1012">
        <v>3.4048510658831299</v>
      </c>
      <c r="Q1012">
        <v>1.3889646117497101</v>
      </c>
      <c r="R1012">
        <v>5.8076023452436001</v>
      </c>
      <c r="S1012">
        <v>81.541999484293797</v>
      </c>
      <c r="T1012">
        <v>0</v>
      </c>
      <c r="U1012">
        <v>0</v>
      </c>
      <c r="V1012">
        <v>10.7791452089412</v>
      </c>
      <c r="W1012">
        <v>45.1868042145896</v>
      </c>
    </row>
    <row r="1013" spans="1:23" x14ac:dyDescent="0.3">
      <c r="A1013" t="s">
        <v>284</v>
      </c>
      <c r="B1013" t="s">
        <v>8</v>
      </c>
      <c r="C1013" t="s">
        <v>0</v>
      </c>
      <c r="D1013" t="s">
        <v>259</v>
      </c>
      <c r="E1013" t="s">
        <v>159</v>
      </c>
      <c r="F1013">
        <v>4.8356676720767098</v>
      </c>
      <c r="G1013">
        <v>4.7101403110091402</v>
      </c>
      <c r="H1013">
        <v>0.84949421246857104</v>
      </c>
      <c r="I1013">
        <v>0.150722450142971</v>
      </c>
      <c r="J1013">
        <v>0.144425439120801</v>
      </c>
      <c r="K1013">
        <v>18.126469533367299</v>
      </c>
      <c r="L1013">
        <v>2.3215106479533398</v>
      </c>
      <c r="M1013">
        <v>0.12137065521321</v>
      </c>
      <c r="N1013">
        <v>1.90187612040764</v>
      </c>
      <c r="O1013">
        <v>16.897890973114102</v>
      </c>
      <c r="P1013">
        <v>3.6869447843229799</v>
      </c>
      <c r="Q1013">
        <v>1.6155396886412601</v>
      </c>
      <c r="R1013">
        <v>6.11076330578911</v>
      </c>
      <c r="S1013">
        <v>81.541999484293797</v>
      </c>
      <c r="T1013">
        <v>0</v>
      </c>
      <c r="U1013">
        <v>0</v>
      </c>
      <c r="V1013">
        <v>11.768353035949501</v>
      </c>
      <c r="W1013">
        <v>44.789766696115997</v>
      </c>
    </row>
    <row r="1014" spans="1:23" x14ac:dyDescent="0.3">
      <c r="A1014" t="s">
        <v>284</v>
      </c>
      <c r="B1014" t="s">
        <v>8</v>
      </c>
      <c r="C1014" t="s">
        <v>0</v>
      </c>
      <c r="D1014" t="s">
        <v>260</v>
      </c>
      <c r="E1014" t="s">
        <v>160</v>
      </c>
      <c r="F1014">
        <v>4.7175091519516998</v>
      </c>
      <c r="G1014">
        <v>4.5995144949594398</v>
      </c>
      <c r="H1014">
        <v>0.81893895954098495</v>
      </c>
      <c r="I1014">
        <v>0.13850693178627499</v>
      </c>
      <c r="J1014">
        <v>0.14412682437448701</v>
      </c>
      <c r="K1014">
        <v>15.2333849146542</v>
      </c>
      <c r="L1014">
        <v>0.913372754484432</v>
      </c>
      <c r="M1014">
        <v>0.10322705145158299</v>
      </c>
      <c r="N1014">
        <v>1.65490918364317</v>
      </c>
      <c r="O1014">
        <v>14.754315228522501</v>
      </c>
      <c r="P1014">
        <v>2.93728598257103</v>
      </c>
      <c r="Q1014">
        <v>1.02429908346349</v>
      </c>
      <c r="R1014">
        <v>5.1827209758418302</v>
      </c>
      <c r="S1014">
        <v>77.254768986415499</v>
      </c>
      <c r="T1014">
        <v>0</v>
      </c>
      <c r="U1014">
        <v>0</v>
      </c>
      <c r="V1014">
        <v>11.053876221037999</v>
      </c>
      <c r="W1014">
        <v>40.468115480797799</v>
      </c>
    </row>
    <row r="1015" spans="1:23" x14ac:dyDescent="0.3">
      <c r="A1015" t="s">
        <v>284</v>
      </c>
      <c r="B1015" t="s">
        <v>8</v>
      </c>
      <c r="C1015" t="s">
        <v>0</v>
      </c>
      <c r="D1015" t="s">
        <v>260</v>
      </c>
      <c r="E1015" t="s">
        <v>164</v>
      </c>
      <c r="F1015">
        <v>4.0833862372043104</v>
      </c>
      <c r="G1015">
        <v>3.9643275921150698</v>
      </c>
      <c r="H1015">
        <v>0.87417685359341502</v>
      </c>
      <c r="I1015">
        <v>0.14331880344662201</v>
      </c>
      <c r="J1015">
        <v>0.13658547105249599</v>
      </c>
      <c r="K1015">
        <v>15.5413994969977</v>
      </c>
      <c r="L1015">
        <v>0.47397025227624501</v>
      </c>
      <c r="M1015">
        <v>0.104321083234931</v>
      </c>
      <c r="N1015">
        <v>1.82382868251151</v>
      </c>
      <c r="O1015">
        <v>16.5426048885355</v>
      </c>
      <c r="P1015">
        <v>3.1576743908825402</v>
      </c>
      <c r="Q1015">
        <v>1.0784786239987001</v>
      </c>
      <c r="R1015">
        <v>5.6089951702138103</v>
      </c>
      <c r="S1015">
        <v>77.254768986415499</v>
      </c>
      <c r="T1015">
        <v>0</v>
      </c>
      <c r="U1015">
        <v>0</v>
      </c>
      <c r="V1015">
        <v>11.9860072947686</v>
      </c>
      <c r="W1015">
        <v>44.522831749861098</v>
      </c>
    </row>
    <row r="1016" spans="1:23" x14ac:dyDescent="0.3">
      <c r="A1016" t="s">
        <v>284</v>
      </c>
      <c r="B1016" t="s">
        <v>8</v>
      </c>
      <c r="C1016" t="s">
        <v>0</v>
      </c>
      <c r="D1016" t="s">
        <v>260</v>
      </c>
      <c r="E1016" t="s">
        <v>167</v>
      </c>
      <c r="F1016">
        <v>4.0231054214762603</v>
      </c>
      <c r="G1016">
        <v>3.90537184837165</v>
      </c>
      <c r="H1016">
        <v>0.895917235595036</v>
      </c>
      <c r="I1016">
        <v>0.13931913923788</v>
      </c>
      <c r="J1016">
        <v>0.127115436434139</v>
      </c>
      <c r="K1016">
        <v>15.3254108049679</v>
      </c>
      <c r="L1016">
        <v>0.44511250306202499</v>
      </c>
      <c r="M1016">
        <v>0.104404882039356</v>
      </c>
      <c r="N1016">
        <v>1.83042801782681</v>
      </c>
      <c r="O1016">
        <v>16.800055724133799</v>
      </c>
      <c r="P1016">
        <v>3.12984887692937</v>
      </c>
      <c r="Q1016">
        <v>1.06404002917484</v>
      </c>
      <c r="R1016">
        <v>5.5698612148217901</v>
      </c>
      <c r="S1016">
        <v>77.254768986415499</v>
      </c>
      <c r="T1016">
        <v>0</v>
      </c>
      <c r="U1016">
        <v>0</v>
      </c>
      <c r="V1016">
        <v>12.3984779131578</v>
      </c>
      <c r="W1016">
        <v>44.520210838930602</v>
      </c>
    </row>
    <row r="1017" spans="1:23" x14ac:dyDescent="0.3">
      <c r="A1017" t="s">
        <v>284</v>
      </c>
      <c r="B1017" t="s">
        <v>8</v>
      </c>
      <c r="C1017" t="s">
        <v>0</v>
      </c>
      <c r="D1017" t="s">
        <v>260</v>
      </c>
      <c r="E1017" t="s">
        <v>168</v>
      </c>
      <c r="F1017">
        <v>4.1196818462020097</v>
      </c>
      <c r="G1017">
        <v>3.9998468893608798</v>
      </c>
      <c r="H1017">
        <v>1.00106695170328</v>
      </c>
      <c r="I1017">
        <v>0.145321686700074</v>
      </c>
      <c r="J1017">
        <v>0.14535503139981201</v>
      </c>
      <c r="K1017">
        <v>15.485848633417</v>
      </c>
      <c r="L1017">
        <v>0.617192007255007</v>
      </c>
      <c r="M1017">
        <v>0.100506219012527</v>
      </c>
      <c r="N1017">
        <v>1.7564507508418701</v>
      </c>
      <c r="O1017">
        <v>15.5767211652322</v>
      </c>
      <c r="P1017">
        <v>3.1246767043706298</v>
      </c>
      <c r="Q1017">
        <v>1.07741228093914</v>
      </c>
      <c r="R1017">
        <v>5.5300207634082801</v>
      </c>
      <c r="S1017">
        <v>77.254768986415499</v>
      </c>
      <c r="T1017">
        <v>0</v>
      </c>
      <c r="U1017">
        <v>0</v>
      </c>
      <c r="V1017">
        <v>13.593479094968499</v>
      </c>
      <c r="W1017">
        <v>43.298006875901102</v>
      </c>
    </row>
    <row r="1018" spans="1:23" x14ac:dyDescent="0.3">
      <c r="A1018" t="s">
        <v>284</v>
      </c>
      <c r="B1018" t="s">
        <v>8</v>
      </c>
      <c r="C1018" t="s">
        <v>0</v>
      </c>
      <c r="D1018" t="s">
        <v>261</v>
      </c>
      <c r="E1018" t="s">
        <v>185</v>
      </c>
      <c r="F1018">
        <v>3.8635410689715299</v>
      </c>
      <c r="G1018">
        <v>3.7514374582796202</v>
      </c>
      <c r="H1018">
        <v>1.2666610871702799</v>
      </c>
      <c r="I1018">
        <v>0.16000560423636401</v>
      </c>
      <c r="J1018">
        <v>0.18405659682634901</v>
      </c>
      <c r="K1018">
        <v>13.5524052574482</v>
      </c>
      <c r="L1018">
        <v>0.54378074093099804</v>
      </c>
      <c r="M1018">
        <v>0.101218657777464</v>
      </c>
      <c r="N1018">
        <v>1.6522925764266301</v>
      </c>
      <c r="O1018">
        <v>14.198014017413101</v>
      </c>
      <c r="P1018">
        <v>2.8100363217684898</v>
      </c>
      <c r="Q1018">
        <v>0.95331102790324995</v>
      </c>
      <c r="R1018">
        <v>4.99002894187816</v>
      </c>
      <c r="S1018">
        <v>64.548540858135993</v>
      </c>
      <c r="T1018">
        <v>0</v>
      </c>
      <c r="U1018">
        <v>0</v>
      </c>
      <c r="V1018">
        <v>11.449903518045</v>
      </c>
      <c r="W1018">
        <v>38.422072652101797</v>
      </c>
    </row>
    <row r="1019" spans="1:23" x14ac:dyDescent="0.3">
      <c r="A1019" t="s">
        <v>284</v>
      </c>
      <c r="B1019" t="s">
        <v>8</v>
      </c>
      <c r="C1019" t="s">
        <v>0</v>
      </c>
      <c r="D1019" t="s">
        <v>261</v>
      </c>
      <c r="E1019" t="s">
        <v>189</v>
      </c>
      <c r="F1019">
        <v>3.9919412831355499</v>
      </c>
      <c r="G1019">
        <v>3.8795443709528299</v>
      </c>
      <c r="H1019">
        <v>1.21910149353991</v>
      </c>
      <c r="I1019">
        <v>0.16317532406491</v>
      </c>
      <c r="J1019">
        <v>0.16453251597802099</v>
      </c>
      <c r="K1019">
        <v>14.8044971622028</v>
      </c>
      <c r="L1019">
        <v>0.43716646697779799</v>
      </c>
      <c r="M1019">
        <v>0.11011476395119101</v>
      </c>
      <c r="N1019">
        <v>1.8213651567181599</v>
      </c>
      <c r="O1019">
        <v>16.2203036536519</v>
      </c>
      <c r="P1019">
        <v>3.14739715130094</v>
      </c>
      <c r="Q1019">
        <v>1.05603350751092</v>
      </c>
      <c r="R1019">
        <v>5.6108722094220198</v>
      </c>
      <c r="S1019">
        <v>64.548540858135993</v>
      </c>
      <c r="T1019">
        <v>0</v>
      </c>
      <c r="U1019">
        <v>0</v>
      </c>
      <c r="V1019">
        <v>14.043944280062799</v>
      </c>
      <c r="W1019">
        <v>43.622810844704503</v>
      </c>
    </row>
    <row r="1020" spans="1:23" x14ac:dyDescent="0.3">
      <c r="A1020" t="s">
        <v>284</v>
      </c>
      <c r="B1020" t="s">
        <v>8</v>
      </c>
      <c r="C1020" t="s">
        <v>0</v>
      </c>
      <c r="D1020" t="s">
        <v>261</v>
      </c>
      <c r="E1020" t="s">
        <v>190</v>
      </c>
      <c r="F1020">
        <v>4.1369606303199697</v>
      </c>
      <c r="G1020">
        <v>4.0255007479463503</v>
      </c>
      <c r="H1020">
        <v>1.0552160570797999</v>
      </c>
      <c r="I1020">
        <v>0.160112272342575</v>
      </c>
      <c r="J1020">
        <v>0.16005676231083299</v>
      </c>
      <c r="K1020">
        <v>14.9162759813213</v>
      </c>
      <c r="L1020">
        <v>0.50326118804071296</v>
      </c>
      <c r="M1020">
        <v>0.115583815072378</v>
      </c>
      <c r="N1020">
        <v>1.8553466351796899</v>
      </c>
      <c r="O1020">
        <v>16.861506052515399</v>
      </c>
      <c r="P1020">
        <v>3.14990079697845</v>
      </c>
      <c r="Q1020">
        <v>1.058577231751</v>
      </c>
      <c r="R1020">
        <v>5.6132041985597798</v>
      </c>
      <c r="S1020">
        <v>64.548540858135993</v>
      </c>
      <c r="T1020">
        <v>0</v>
      </c>
      <c r="U1020">
        <v>0</v>
      </c>
      <c r="V1020">
        <v>13.005887693633801</v>
      </c>
      <c r="W1020">
        <v>43.963922316012003</v>
      </c>
    </row>
    <row r="1021" spans="1:23" x14ac:dyDescent="0.3">
      <c r="A1021" t="s">
        <v>284</v>
      </c>
      <c r="B1021" t="s">
        <v>8</v>
      </c>
      <c r="C1021" t="s">
        <v>0</v>
      </c>
      <c r="D1021" t="s">
        <v>261</v>
      </c>
      <c r="E1021" t="s">
        <v>195</v>
      </c>
      <c r="F1021">
        <v>4.1103458105658204</v>
      </c>
      <c r="G1021">
        <v>3.99624083220943</v>
      </c>
      <c r="H1021">
        <v>1.33664565654856</v>
      </c>
      <c r="I1021">
        <v>0.16750806832909601</v>
      </c>
      <c r="J1021">
        <v>0.184528549679885</v>
      </c>
      <c r="K1021">
        <v>14.595875216822</v>
      </c>
      <c r="L1021">
        <v>0.58906625677751001</v>
      </c>
      <c r="M1021">
        <v>0.108174842058778</v>
      </c>
      <c r="N1021">
        <v>1.7722943637652899</v>
      </c>
      <c r="O1021">
        <v>15.401010510416301</v>
      </c>
      <c r="P1021">
        <v>3.04770889641122</v>
      </c>
      <c r="Q1021">
        <v>1.0308763455874499</v>
      </c>
      <c r="R1021">
        <v>5.4169497206937196</v>
      </c>
      <c r="S1021">
        <v>64.548540858135993</v>
      </c>
      <c r="T1021">
        <v>0</v>
      </c>
      <c r="U1021">
        <v>0</v>
      </c>
      <c r="V1021">
        <v>13.5244922168513</v>
      </c>
      <c r="W1021">
        <v>41.775527623400997</v>
      </c>
    </row>
    <row r="1022" spans="1:23" x14ac:dyDescent="0.3">
      <c r="A1022" t="s">
        <v>284</v>
      </c>
      <c r="B1022" t="s">
        <v>8</v>
      </c>
      <c r="C1022" t="s">
        <v>0</v>
      </c>
      <c r="D1022" t="s">
        <v>262</v>
      </c>
      <c r="E1022" t="s">
        <v>196</v>
      </c>
      <c r="F1022">
        <v>4.0678570923070696</v>
      </c>
      <c r="G1022">
        <v>3.9767149862059199</v>
      </c>
      <c r="H1022">
        <v>1.3641381856128301</v>
      </c>
      <c r="I1022">
        <v>0.172062324369787</v>
      </c>
      <c r="J1022">
        <v>0.20378989492177901</v>
      </c>
      <c r="K1022">
        <v>12.892204914084299</v>
      </c>
      <c r="L1022">
        <v>1.4849829210997101</v>
      </c>
      <c r="M1022">
        <v>0.111699296210667</v>
      </c>
      <c r="N1022">
        <v>1.64929710434271</v>
      </c>
      <c r="O1022">
        <v>14.0429817695782</v>
      </c>
      <c r="P1022">
        <v>2.8757555222397202</v>
      </c>
      <c r="Q1022">
        <v>1.16889888788109</v>
      </c>
      <c r="R1022">
        <v>4.8684393549604303</v>
      </c>
      <c r="S1022">
        <v>39.839473085346697</v>
      </c>
      <c r="T1022">
        <v>0</v>
      </c>
      <c r="U1022">
        <v>0</v>
      </c>
      <c r="V1022">
        <v>10.600161139362401</v>
      </c>
      <c r="W1022">
        <v>37.98987516735</v>
      </c>
    </row>
    <row r="1023" spans="1:23" x14ac:dyDescent="0.3">
      <c r="A1023" t="s">
        <v>284</v>
      </c>
      <c r="B1023" t="s">
        <v>8</v>
      </c>
      <c r="C1023" t="s">
        <v>0</v>
      </c>
      <c r="D1023" t="s">
        <v>262</v>
      </c>
      <c r="E1023" t="s">
        <v>197</v>
      </c>
      <c r="F1023">
        <v>4.0851846674447403</v>
      </c>
      <c r="G1023">
        <v>3.99668686875351</v>
      </c>
      <c r="H1023">
        <v>1.20698576208436</v>
      </c>
      <c r="I1023">
        <v>0.16590051272287101</v>
      </c>
      <c r="J1023">
        <v>0.16766749051178401</v>
      </c>
      <c r="K1023">
        <v>13.506816108099899</v>
      </c>
      <c r="L1023">
        <v>0.98294706567415502</v>
      </c>
      <c r="M1023">
        <v>0.111676852605018</v>
      </c>
      <c r="N1023">
        <v>1.77759346931742</v>
      </c>
      <c r="O1023">
        <v>15.943438079507001</v>
      </c>
      <c r="P1023">
        <v>3.0546190566930802</v>
      </c>
      <c r="Q1023">
        <v>1.15052192402968</v>
      </c>
      <c r="R1023">
        <v>5.3034961664015903</v>
      </c>
      <c r="S1023">
        <v>39.839473085346697</v>
      </c>
      <c r="T1023">
        <v>0</v>
      </c>
      <c r="U1023">
        <v>0</v>
      </c>
      <c r="V1023">
        <v>13.009222482376799</v>
      </c>
      <c r="W1023">
        <v>43.115667205787403</v>
      </c>
    </row>
    <row r="1024" spans="1:23" x14ac:dyDescent="0.3">
      <c r="A1024" t="s">
        <v>284</v>
      </c>
      <c r="B1024" t="s">
        <v>8</v>
      </c>
      <c r="C1024" t="s">
        <v>0</v>
      </c>
      <c r="D1024" t="s">
        <v>262</v>
      </c>
      <c r="E1024" t="s">
        <v>198</v>
      </c>
      <c r="F1024">
        <v>4.2889675983029001</v>
      </c>
      <c r="G1024">
        <v>4.2027161109483204</v>
      </c>
      <c r="H1024">
        <v>1.0119684717795101</v>
      </c>
      <c r="I1024">
        <v>0.15873716029211499</v>
      </c>
      <c r="J1024">
        <v>0.15523809970771599</v>
      </c>
      <c r="K1024">
        <v>13.555954070425001</v>
      </c>
      <c r="L1024">
        <v>1.19673663187132</v>
      </c>
      <c r="M1024">
        <v>0.11570881023167801</v>
      </c>
      <c r="N1024">
        <v>1.7935846566682301</v>
      </c>
      <c r="O1024">
        <v>16.5292304464719</v>
      </c>
      <c r="P1024">
        <v>3.0384267257037001</v>
      </c>
      <c r="Q1024">
        <v>1.1408460394673201</v>
      </c>
      <c r="R1024">
        <v>5.2855373502448701</v>
      </c>
      <c r="S1024">
        <v>39.839473085346697</v>
      </c>
      <c r="T1024">
        <v>0</v>
      </c>
      <c r="U1024">
        <v>0</v>
      </c>
      <c r="V1024">
        <v>12.0463548166382</v>
      </c>
      <c r="W1024">
        <v>43.436561408442202</v>
      </c>
    </row>
    <row r="1025" spans="1:23" x14ac:dyDescent="0.3">
      <c r="A1025" t="s">
        <v>284</v>
      </c>
      <c r="B1025" t="s">
        <v>8</v>
      </c>
      <c r="C1025" t="s">
        <v>0</v>
      </c>
      <c r="D1025" t="s">
        <v>262</v>
      </c>
      <c r="E1025" t="s">
        <v>200</v>
      </c>
      <c r="F1025">
        <v>4.2379074080044203</v>
      </c>
      <c r="G1025">
        <v>4.1459975565720901</v>
      </c>
      <c r="H1025">
        <v>1.3907313432641599</v>
      </c>
      <c r="I1025">
        <v>0.17568798956523499</v>
      </c>
      <c r="J1025">
        <v>0.196895039721356</v>
      </c>
      <c r="K1025">
        <v>13.6179622110142</v>
      </c>
      <c r="L1025">
        <v>1.59959537209175</v>
      </c>
      <c r="M1025">
        <v>0.11507301818718101</v>
      </c>
      <c r="N1025">
        <v>1.75129338735282</v>
      </c>
      <c r="O1025">
        <v>15.1820388632317</v>
      </c>
      <c r="P1025">
        <v>3.07388182913088</v>
      </c>
      <c r="Q1025">
        <v>1.22479844081851</v>
      </c>
      <c r="R1025">
        <v>5.2379354593205099</v>
      </c>
      <c r="S1025">
        <v>39.839473085346697</v>
      </c>
      <c r="T1025">
        <v>0</v>
      </c>
      <c r="U1025">
        <v>0</v>
      </c>
      <c r="V1025">
        <v>12.525516358887399</v>
      </c>
      <c r="W1025">
        <v>41.3001051254233</v>
      </c>
    </row>
    <row r="1026" spans="1:23" x14ac:dyDescent="0.3">
      <c r="A1026" t="s">
        <v>284</v>
      </c>
      <c r="B1026" t="s">
        <v>8</v>
      </c>
      <c r="C1026" t="s">
        <v>0</v>
      </c>
      <c r="D1026" t="s">
        <v>263</v>
      </c>
      <c r="E1026" t="s">
        <v>202</v>
      </c>
      <c r="F1026">
        <v>5.0736468779636201</v>
      </c>
      <c r="G1026">
        <v>5.0044887941029197</v>
      </c>
      <c r="H1026">
        <v>1.0475361022171099</v>
      </c>
      <c r="I1026">
        <v>0.16948877414128</v>
      </c>
      <c r="J1026">
        <v>0.189474996068073</v>
      </c>
      <c r="K1026">
        <v>14.215783729670299</v>
      </c>
      <c r="L1026">
        <v>4.5750648347896199</v>
      </c>
      <c r="M1026">
        <v>0.17456169133004901</v>
      </c>
      <c r="N1026">
        <v>1.75123243887702</v>
      </c>
      <c r="O1026">
        <v>15.1243445673051</v>
      </c>
      <c r="P1026">
        <v>3.6740032133781999</v>
      </c>
      <c r="Q1026">
        <v>1.9848359860378599</v>
      </c>
      <c r="R1026">
        <v>5.6315434805953499</v>
      </c>
      <c r="S1026">
        <v>18.938258823346001</v>
      </c>
      <c r="T1026">
        <v>0</v>
      </c>
      <c r="U1026">
        <v>0</v>
      </c>
      <c r="V1026">
        <v>12.4726055717673</v>
      </c>
      <c r="W1026">
        <v>38.976023851770201</v>
      </c>
    </row>
    <row r="1027" spans="1:23" x14ac:dyDescent="0.3">
      <c r="A1027" t="s">
        <v>284</v>
      </c>
      <c r="B1027" t="s">
        <v>8</v>
      </c>
      <c r="C1027" t="s">
        <v>0</v>
      </c>
      <c r="D1027" t="s">
        <v>263</v>
      </c>
      <c r="E1027" t="s">
        <v>204</v>
      </c>
      <c r="F1027">
        <v>4.6567093548287</v>
      </c>
      <c r="G1027">
        <v>4.5939122648991804</v>
      </c>
      <c r="H1027">
        <v>0.95918060745457501</v>
      </c>
      <c r="I1027">
        <v>0.149418245409638</v>
      </c>
      <c r="J1027">
        <v>0.15224985973640201</v>
      </c>
      <c r="K1027">
        <v>12.7407157759939</v>
      </c>
      <c r="L1027">
        <v>3.2884813708448801</v>
      </c>
      <c r="M1027">
        <v>0.152781602802704</v>
      </c>
      <c r="N1027">
        <v>1.7192770571567699</v>
      </c>
      <c r="O1027">
        <v>15.389820587383101</v>
      </c>
      <c r="P1027">
        <v>3.2043602037660701</v>
      </c>
      <c r="Q1027">
        <v>1.58035576479549</v>
      </c>
      <c r="R1027">
        <v>5.1474935402982496</v>
      </c>
      <c r="S1027">
        <v>18.938258823346001</v>
      </c>
      <c r="T1027">
        <v>0</v>
      </c>
      <c r="U1027">
        <v>0</v>
      </c>
      <c r="V1027">
        <v>12.3521500122608</v>
      </c>
      <c r="W1027">
        <v>39.141623176433598</v>
      </c>
    </row>
    <row r="1028" spans="1:23" x14ac:dyDescent="0.3">
      <c r="A1028" t="s">
        <v>284</v>
      </c>
      <c r="B1028" t="s">
        <v>8</v>
      </c>
      <c r="C1028" t="s">
        <v>0</v>
      </c>
      <c r="D1028" t="s">
        <v>263</v>
      </c>
      <c r="E1028" t="s">
        <v>205</v>
      </c>
      <c r="F1028">
        <v>5.3024891557307203</v>
      </c>
      <c r="G1028">
        <v>5.2394860422727101</v>
      </c>
      <c r="H1028">
        <v>0.92202810899107801</v>
      </c>
      <c r="I1028">
        <v>0.15040285272592899</v>
      </c>
      <c r="J1028">
        <v>0.15028923793884599</v>
      </c>
      <c r="K1028">
        <v>13.4300925219997</v>
      </c>
      <c r="L1028">
        <v>4.0138803396785301</v>
      </c>
      <c r="M1028">
        <v>0.16571831670807399</v>
      </c>
      <c r="N1028">
        <v>1.8553390291042</v>
      </c>
      <c r="O1028">
        <v>17.065803657932999</v>
      </c>
      <c r="P1028">
        <v>3.2758663897770099</v>
      </c>
      <c r="Q1028">
        <v>1.58372159653051</v>
      </c>
      <c r="R1028">
        <v>5.3197267388755503</v>
      </c>
      <c r="S1028">
        <v>18.938258823346001</v>
      </c>
      <c r="T1028">
        <v>0</v>
      </c>
      <c r="U1028">
        <v>0</v>
      </c>
      <c r="V1028">
        <v>12.254146953325799</v>
      </c>
      <c r="W1028">
        <v>41.802251043343503</v>
      </c>
    </row>
    <row r="1029" spans="1:23" x14ac:dyDescent="0.3">
      <c r="A1029" t="s">
        <v>284</v>
      </c>
      <c r="B1029" t="s">
        <v>8</v>
      </c>
      <c r="C1029" t="s">
        <v>0</v>
      </c>
      <c r="D1029" t="s">
        <v>263</v>
      </c>
      <c r="E1029" t="s">
        <v>207</v>
      </c>
      <c r="F1029">
        <v>5.4237009511965502</v>
      </c>
      <c r="G1029">
        <v>5.3537412583322102</v>
      </c>
      <c r="H1029">
        <v>0.82900654128893903</v>
      </c>
      <c r="I1029">
        <v>0.17354170828621099</v>
      </c>
      <c r="J1029">
        <v>0.179745762326629</v>
      </c>
      <c r="K1029">
        <v>14.847278367523501</v>
      </c>
      <c r="L1029">
        <v>5.2666195120536399</v>
      </c>
      <c r="M1029">
        <v>0.172618661450016</v>
      </c>
      <c r="N1029">
        <v>1.8021958933190301</v>
      </c>
      <c r="O1029">
        <v>15.4811374706587</v>
      </c>
      <c r="P1029">
        <v>3.8175371307605901</v>
      </c>
      <c r="Q1029">
        <v>2.01462237760459</v>
      </c>
      <c r="R1029">
        <v>5.9230706450686599</v>
      </c>
      <c r="S1029">
        <v>18.938258823346001</v>
      </c>
      <c r="T1029">
        <v>0</v>
      </c>
      <c r="U1029">
        <v>0</v>
      </c>
      <c r="V1029">
        <v>9.8285917608838904</v>
      </c>
      <c r="W1029">
        <v>41.407704318101899</v>
      </c>
    </row>
    <row r="1030" spans="1:23" x14ac:dyDescent="0.3">
      <c r="A1030" t="s">
        <v>284</v>
      </c>
      <c r="B1030" t="s">
        <v>8</v>
      </c>
      <c r="C1030" t="s">
        <v>0</v>
      </c>
      <c r="D1030" t="s">
        <v>264</v>
      </c>
      <c r="E1030" t="s">
        <v>208</v>
      </c>
      <c r="F1030">
        <v>3.1844714285281901</v>
      </c>
      <c r="G1030">
        <v>3.1328897737775501</v>
      </c>
      <c r="H1030">
        <v>0.835383594595423</v>
      </c>
      <c r="I1030">
        <v>0.12716902664114599</v>
      </c>
      <c r="J1030">
        <v>0.13465912196736801</v>
      </c>
      <c r="K1030">
        <v>8.9642889323591</v>
      </c>
      <c r="L1030">
        <v>9.8499098923285094E-2</v>
      </c>
      <c r="M1030">
        <v>0.111415708191622</v>
      </c>
      <c r="N1030">
        <v>1.6070129162459801</v>
      </c>
      <c r="O1030">
        <v>13.878145230626901</v>
      </c>
      <c r="P1030">
        <v>2.0355962609981102</v>
      </c>
      <c r="Q1030">
        <v>0.66120418322818497</v>
      </c>
      <c r="R1030">
        <v>3.6588296949900401</v>
      </c>
      <c r="S1030">
        <v>14.111407275653301</v>
      </c>
      <c r="T1030">
        <v>0</v>
      </c>
      <c r="U1030">
        <v>0</v>
      </c>
      <c r="V1030">
        <v>10.576503645365101</v>
      </c>
      <c r="W1030">
        <v>36.876094678214102</v>
      </c>
    </row>
    <row r="1031" spans="1:23" x14ac:dyDescent="0.3">
      <c r="A1031" t="s">
        <v>284</v>
      </c>
      <c r="B1031" t="s">
        <v>8</v>
      </c>
      <c r="C1031" t="s">
        <v>0</v>
      </c>
      <c r="D1031" t="s">
        <v>264</v>
      </c>
      <c r="E1031" t="s">
        <v>209</v>
      </c>
      <c r="F1031">
        <v>3.5294116676001699</v>
      </c>
      <c r="G1031">
        <v>3.4740934371371002</v>
      </c>
      <c r="H1031">
        <v>0.80768473131927998</v>
      </c>
      <c r="I1031">
        <v>0.140870416437333</v>
      </c>
      <c r="J1031">
        <v>0.138434386840039</v>
      </c>
      <c r="K1031">
        <v>10.090463947485601</v>
      </c>
      <c r="L1031">
        <v>7.21149698383583E-2</v>
      </c>
      <c r="M1031">
        <v>0.12953344809702699</v>
      </c>
      <c r="N1031">
        <v>1.8726728437717199</v>
      </c>
      <c r="O1031">
        <v>16.412766485700701</v>
      </c>
      <c r="P1031">
        <v>2.3308309788185899</v>
      </c>
      <c r="Q1031">
        <v>0.75195197639057199</v>
      </c>
      <c r="R1031">
        <v>4.1979849923615102</v>
      </c>
      <c r="S1031">
        <v>14.111407275653301</v>
      </c>
      <c r="T1031">
        <v>0</v>
      </c>
      <c r="U1031">
        <v>0</v>
      </c>
      <c r="V1031">
        <v>10.754867020201001</v>
      </c>
      <c r="W1031">
        <v>42.814670347470098</v>
      </c>
    </row>
    <row r="1032" spans="1:23" x14ac:dyDescent="0.3">
      <c r="A1032" t="s">
        <v>284</v>
      </c>
      <c r="B1032" t="s">
        <v>8</v>
      </c>
      <c r="C1032" t="s">
        <v>0</v>
      </c>
      <c r="D1032" t="s">
        <v>264</v>
      </c>
      <c r="E1032" t="s">
        <v>212</v>
      </c>
      <c r="F1032">
        <v>3.61838672126289</v>
      </c>
      <c r="G1032">
        <v>3.5643335900923701</v>
      </c>
      <c r="H1032">
        <v>0.91929410448014903</v>
      </c>
      <c r="I1032">
        <v>0.13617726338443401</v>
      </c>
      <c r="J1032">
        <v>0.13766961064271299</v>
      </c>
      <c r="K1032">
        <v>9.9020592819766193</v>
      </c>
      <c r="L1032">
        <v>8.8677781211939699E-2</v>
      </c>
      <c r="M1032">
        <v>0.13958474676947</v>
      </c>
      <c r="N1032">
        <v>1.9291922994552899</v>
      </c>
      <c r="O1032">
        <v>17.362086636394999</v>
      </c>
      <c r="P1032">
        <v>2.2686952834585901</v>
      </c>
      <c r="Q1032">
        <v>0.73305554206508206</v>
      </c>
      <c r="R1032">
        <v>4.0850713166219803</v>
      </c>
      <c r="S1032">
        <v>14.111407275653301</v>
      </c>
      <c r="T1032">
        <v>0</v>
      </c>
      <c r="U1032">
        <v>0</v>
      </c>
      <c r="V1032">
        <v>12.514994211360101</v>
      </c>
      <c r="W1032">
        <v>42.755530301438696</v>
      </c>
    </row>
    <row r="1033" spans="1:23" x14ac:dyDescent="0.3">
      <c r="A1033" t="s">
        <v>284</v>
      </c>
      <c r="B1033" t="s">
        <v>8</v>
      </c>
      <c r="C1033" t="s">
        <v>0</v>
      </c>
      <c r="D1033" t="s">
        <v>264</v>
      </c>
      <c r="E1033" t="s">
        <v>214</v>
      </c>
      <c r="F1033">
        <v>3.4494684875822998</v>
      </c>
      <c r="G1033">
        <v>3.3955884147109301</v>
      </c>
      <c r="H1033">
        <v>0.95791167318271098</v>
      </c>
      <c r="I1033">
        <v>0.13531777447430701</v>
      </c>
      <c r="J1033">
        <v>0.13962340571541601</v>
      </c>
      <c r="K1033">
        <v>9.6333643176083807</v>
      </c>
      <c r="L1033">
        <v>0.114720878658351</v>
      </c>
      <c r="M1033">
        <v>0.122605516490287</v>
      </c>
      <c r="N1033">
        <v>1.7552072493505799</v>
      </c>
      <c r="O1033">
        <v>15.2963980805324</v>
      </c>
      <c r="P1033">
        <v>2.1940969811007802</v>
      </c>
      <c r="Q1033">
        <v>0.71189154087343698</v>
      </c>
      <c r="R1033">
        <v>3.94517001974436</v>
      </c>
      <c r="S1033">
        <v>14.111407275653301</v>
      </c>
      <c r="T1033">
        <v>0</v>
      </c>
      <c r="U1033">
        <v>0</v>
      </c>
      <c r="V1033">
        <v>12.4672933688184</v>
      </c>
      <c r="W1033">
        <v>40.018440640619403</v>
      </c>
    </row>
    <row r="1034" spans="1:23" x14ac:dyDescent="0.3">
      <c r="A1034" t="s">
        <v>284</v>
      </c>
      <c r="B1034" t="s">
        <v>8</v>
      </c>
      <c r="C1034" t="s">
        <v>0</v>
      </c>
      <c r="D1034" t="s">
        <v>265</v>
      </c>
      <c r="E1034" t="s">
        <v>215</v>
      </c>
      <c r="F1034">
        <v>3.0401606901526801</v>
      </c>
      <c r="G1034">
        <v>2.9912609459770501</v>
      </c>
      <c r="H1034">
        <v>0.908163715902504</v>
      </c>
      <c r="I1034">
        <v>0.119560583352079</v>
      </c>
      <c r="J1034">
        <v>0.12959743671294199</v>
      </c>
      <c r="K1034">
        <v>8.4309755119048901</v>
      </c>
      <c r="L1034">
        <v>9.8213417150065499E-2</v>
      </c>
      <c r="M1034">
        <v>0.109485426904946</v>
      </c>
      <c r="N1034">
        <v>1.5447508304922599</v>
      </c>
      <c r="O1034">
        <v>13.491023399701101</v>
      </c>
      <c r="P1034">
        <v>1.9047869616189701</v>
      </c>
      <c r="Q1034">
        <v>0.61987551153321596</v>
      </c>
      <c r="R1034">
        <v>3.4221246252726498</v>
      </c>
      <c r="S1034">
        <v>14.111407275653301</v>
      </c>
      <c r="T1034">
        <v>0</v>
      </c>
      <c r="U1034">
        <v>0</v>
      </c>
      <c r="V1034">
        <v>11.586187046676701</v>
      </c>
      <c r="W1034">
        <v>34.848725467136603</v>
      </c>
    </row>
    <row r="1035" spans="1:23" x14ac:dyDescent="0.3">
      <c r="A1035" t="s">
        <v>284</v>
      </c>
      <c r="B1035" t="s">
        <v>8</v>
      </c>
      <c r="C1035" t="s">
        <v>0</v>
      </c>
      <c r="D1035" t="s">
        <v>265</v>
      </c>
      <c r="E1035" t="s">
        <v>216</v>
      </c>
      <c r="F1035">
        <v>3.0206769037695902</v>
      </c>
      <c r="G1035">
        <v>2.97312622581468</v>
      </c>
      <c r="H1035">
        <v>1.0151101010013199</v>
      </c>
      <c r="I1035">
        <v>0.114883298547979</v>
      </c>
      <c r="J1035">
        <v>0.125683660012021</v>
      </c>
      <c r="K1035">
        <v>8.2737487228125506</v>
      </c>
      <c r="L1035">
        <v>7.1077220649402098E-2</v>
      </c>
      <c r="M1035">
        <v>0.11909399520883</v>
      </c>
      <c r="N1035">
        <v>1.62796856522111</v>
      </c>
      <c r="O1035">
        <v>14.7021099068536</v>
      </c>
      <c r="P1035">
        <v>1.88594702161811</v>
      </c>
      <c r="Q1035">
        <v>0.61121960102218498</v>
      </c>
      <c r="R1035">
        <v>3.3931554707338201</v>
      </c>
      <c r="S1035">
        <v>14.111407275653301</v>
      </c>
      <c r="T1035">
        <v>0</v>
      </c>
      <c r="U1035">
        <v>0</v>
      </c>
      <c r="V1035">
        <v>13.6323436295874</v>
      </c>
      <c r="W1035">
        <v>35.849824240034998</v>
      </c>
    </row>
    <row r="1036" spans="1:23" x14ac:dyDescent="0.3">
      <c r="A1036" t="s">
        <v>284</v>
      </c>
      <c r="B1036" t="s">
        <v>8</v>
      </c>
      <c r="C1036" t="s">
        <v>0</v>
      </c>
      <c r="D1036" t="s">
        <v>265</v>
      </c>
      <c r="E1036" t="s">
        <v>217</v>
      </c>
      <c r="F1036">
        <v>3.1497037488501598</v>
      </c>
      <c r="G1036">
        <v>3.10248068032754</v>
      </c>
      <c r="H1036">
        <v>1.01804906540591</v>
      </c>
      <c r="I1036">
        <v>0.11386452017462199</v>
      </c>
      <c r="J1036">
        <v>0.123625332749089</v>
      </c>
      <c r="K1036">
        <v>8.3285308644260994</v>
      </c>
      <c r="L1036">
        <v>8.7693411809228794E-2</v>
      </c>
      <c r="M1036">
        <v>0.125064701640894</v>
      </c>
      <c r="N1036">
        <v>1.6732561040456999</v>
      </c>
      <c r="O1036">
        <v>15.310486685225699</v>
      </c>
      <c r="P1036">
        <v>1.88909098753184</v>
      </c>
      <c r="Q1036">
        <v>0.61249409389086595</v>
      </c>
      <c r="R1036">
        <v>3.3989083284963901</v>
      </c>
      <c r="S1036">
        <v>14.111407275653301</v>
      </c>
      <c r="T1036">
        <v>0</v>
      </c>
      <c r="U1036">
        <v>0</v>
      </c>
      <c r="V1036">
        <v>13.8846427859086</v>
      </c>
      <c r="W1036">
        <v>36.346643963148502</v>
      </c>
    </row>
    <row r="1037" spans="1:23" x14ac:dyDescent="0.3">
      <c r="A1037" t="s">
        <v>284</v>
      </c>
      <c r="B1037" t="s">
        <v>8</v>
      </c>
      <c r="C1037" t="s">
        <v>0</v>
      </c>
      <c r="D1037" t="s">
        <v>265</v>
      </c>
      <c r="E1037" t="s">
        <v>226</v>
      </c>
      <c r="F1037">
        <v>3.1686265303175798</v>
      </c>
      <c r="G1037">
        <v>3.1192390717301501</v>
      </c>
      <c r="H1037">
        <v>0.96804239493090205</v>
      </c>
      <c r="I1037">
        <v>0.120935502345905</v>
      </c>
      <c r="J1037">
        <v>0.13400318237105699</v>
      </c>
      <c r="K1037">
        <v>8.6312891555284299</v>
      </c>
      <c r="L1037">
        <v>0.114150850911221</v>
      </c>
      <c r="M1037">
        <v>0.117053270259616</v>
      </c>
      <c r="N1037">
        <v>1.6215746239767199</v>
      </c>
      <c r="O1037">
        <v>14.3762386630049</v>
      </c>
      <c r="P1037">
        <v>1.94783537009251</v>
      </c>
      <c r="Q1037">
        <v>0.63404080479318903</v>
      </c>
      <c r="R1037">
        <v>3.4996038899270401</v>
      </c>
      <c r="S1037">
        <v>14.111407275653301</v>
      </c>
      <c r="T1037">
        <v>0</v>
      </c>
      <c r="U1037">
        <v>0</v>
      </c>
      <c r="V1037">
        <v>12.607485505078101</v>
      </c>
      <c r="W1037">
        <v>36.231565260569297</v>
      </c>
    </row>
    <row r="1038" spans="1:23" x14ac:dyDescent="0.3">
      <c r="A1038" t="s">
        <v>284</v>
      </c>
      <c r="B1038" t="s">
        <v>8</v>
      </c>
      <c r="C1038" t="s">
        <v>0</v>
      </c>
      <c r="D1038" t="s">
        <v>266</v>
      </c>
      <c r="E1038" t="s">
        <v>227</v>
      </c>
      <c r="F1038">
        <v>2.8569211166851298</v>
      </c>
      <c r="G1038">
        <v>2.80479656025366</v>
      </c>
      <c r="H1038">
        <v>1.23253554634115</v>
      </c>
      <c r="I1038">
        <v>0.127476996653206</v>
      </c>
      <c r="J1038">
        <v>0.14396737006528901</v>
      </c>
      <c r="K1038">
        <v>8.3182641862201798</v>
      </c>
      <c r="L1038">
        <v>0.17290125734818301</v>
      </c>
      <c r="M1038">
        <v>0.111587557681278</v>
      </c>
      <c r="N1038">
        <v>1.5948360424572701</v>
      </c>
      <c r="O1038">
        <v>13.672459918968499</v>
      </c>
      <c r="P1038">
        <v>1.89260866753611</v>
      </c>
      <c r="Q1038">
        <v>0.630348199611796</v>
      </c>
      <c r="R1038">
        <v>3.37847064854035</v>
      </c>
      <c r="S1038">
        <v>14.8639533410326</v>
      </c>
      <c r="T1038">
        <v>0</v>
      </c>
      <c r="U1038">
        <v>0</v>
      </c>
      <c r="V1038">
        <v>12.6416197388569</v>
      </c>
      <c r="W1038">
        <v>34.509888978200898</v>
      </c>
    </row>
    <row r="1039" spans="1:23" x14ac:dyDescent="0.3">
      <c r="A1039" t="s">
        <v>285</v>
      </c>
      <c r="B1039" t="s">
        <v>39</v>
      </c>
      <c r="C1039" t="s">
        <v>0</v>
      </c>
      <c r="D1039" t="s">
        <v>251</v>
      </c>
      <c r="E1039" t="s">
        <v>51</v>
      </c>
      <c r="F1039">
        <v>36.913540543414399</v>
      </c>
      <c r="G1039">
        <v>35.699966074260601</v>
      </c>
      <c r="H1039">
        <v>20.8695456078059</v>
      </c>
      <c r="I1039">
        <v>1.5173704828051</v>
      </c>
      <c r="J1039">
        <v>3.5090349587770202</v>
      </c>
      <c r="K1039">
        <v>179.24090559108899</v>
      </c>
      <c r="L1039">
        <v>5.9062211584892301</v>
      </c>
      <c r="M1039">
        <v>3.07477218858909</v>
      </c>
      <c r="N1039">
        <v>29.1571507419503</v>
      </c>
      <c r="O1039">
        <v>184.75699417584801</v>
      </c>
      <c r="P1039">
        <v>27.463925841339499</v>
      </c>
      <c r="Q1039">
        <v>13.293818790613299</v>
      </c>
      <c r="R1039">
        <v>43.258377218121304</v>
      </c>
      <c r="S1039">
        <v>713.21831236473702</v>
      </c>
      <c r="T1039">
        <v>0</v>
      </c>
      <c r="U1039">
        <v>0</v>
      </c>
      <c r="V1039">
        <v>53.195681463746297</v>
      </c>
      <c r="W1039">
        <v>359.53139453149299</v>
      </c>
    </row>
    <row r="1040" spans="1:23" x14ac:dyDescent="0.3">
      <c r="A1040" t="s">
        <v>285</v>
      </c>
      <c r="B1040" t="s">
        <v>39</v>
      </c>
      <c r="C1040" t="s">
        <v>0</v>
      </c>
      <c r="D1040" t="s">
        <v>251</v>
      </c>
      <c r="E1040" t="s">
        <v>52</v>
      </c>
      <c r="F1040">
        <v>37.080223121061003</v>
      </c>
      <c r="G1040">
        <v>35.966091171857201</v>
      </c>
      <c r="H1040">
        <v>15.4926591299775</v>
      </c>
      <c r="I1040">
        <v>1.20863550662116</v>
      </c>
      <c r="J1040">
        <v>2.8794724137311798</v>
      </c>
      <c r="K1040">
        <v>189.087050270025</v>
      </c>
      <c r="L1040">
        <v>3.9896405491652098</v>
      </c>
      <c r="M1040">
        <v>3.4286461437784701</v>
      </c>
      <c r="N1040">
        <v>31.0890629700212</v>
      </c>
      <c r="O1040">
        <v>207.17204372406499</v>
      </c>
      <c r="P1040">
        <v>28.0721753480546</v>
      </c>
      <c r="Q1040">
        <v>12.9554856857081</v>
      </c>
      <c r="R1040">
        <v>45.356577775888901</v>
      </c>
      <c r="S1040">
        <v>713.21831236473702</v>
      </c>
      <c r="T1040">
        <v>0</v>
      </c>
      <c r="U1040">
        <v>0</v>
      </c>
      <c r="V1040">
        <v>74.159435968213401</v>
      </c>
      <c r="W1040">
        <v>400.85417450198202</v>
      </c>
    </row>
    <row r="1041" spans="1:23" x14ac:dyDescent="0.3">
      <c r="A1041" t="s">
        <v>285</v>
      </c>
      <c r="B1041" t="s">
        <v>39</v>
      </c>
      <c r="C1041" t="s">
        <v>0</v>
      </c>
      <c r="D1041" t="s">
        <v>251</v>
      </c>
      <c r="E1041" t="s">
        <v>53</v>
      </c>
      <c r="F1041">
        <v>36.372576768270903</v>
      </c>
      <c r="G1041">
        <v>35.3214623527032</v>
      </c>
      <c r="H1041">
        <v>12.446114940218999</v>
      </c>
      <c r="I1041">
        <v>1.00841674214349</v>
      </c>
      <c r="J1041">
        <v>2.52377380481889</v>
      </c>
      <c r="K1041">
        <v>180.88366089445901</v>
      </c>
      <c r="L1041">
        <v>4.0879198953281302</v>
      </c>
      <c r="M1041">
        <v>3.5469737684852798</v>
      </c>
      <c r="N1041">
        <v>30.613570818690999</v>
      </c>
      <c r="O1041">
        <v>209.911432938405</v>
      </c>
      <c r="P1041">
        <v>26.349446156195899</v>
      </c>
      <c r="Q1041">
        <v>12.0215756432864</v>
      </c>
      <c r="R1041">
        <v>42.8677095004035</v>
      </c>
      <c r="S1041">
        <v>713.21831236473702</v>
      </c>
      <c r="T1041">
        <v>0</v>
      </c>
      <c r="U1041">
        <v>0</v>
      </c>
      <c r="V1041">
        <v>81.706315621169495</v>
      </c>
      <c r="W1041">
        <v>391.478391512283</v>
      </c>
    </row>
    <row r="1042" spans="1:23" x14ac:dyDescent="0.3">
      <c r="A1042" t="s">
        <v>285</v>
      </c>
      <c r="B1042" t="s">
        <v>39</v>
      </c>
      <c r="C1042" t="s">
        <v>0</v>
      </c>
      <c r="D1042" t="s">
        <v>251</v>
      </c>
      <c r="E1042" t="s">
        <v>54</v>
      </c>
      <c r="F1042">
        <v>40.590961185792402</v>
      </c>
      <c r="G1042">
        <v>39.372537784649097</v>
      </c>
      <c r="H1042">
        <v>21.022859994710998</v>
      </c>
      <c r="I1042">
        <v>1.5328343988618101</v>
      </c>
      <c r="J1042">
        <v>3.5358561814354901</v>
      </c>
      <c r="K1042">
        <v>193.94498300097001</v>
      </c>
      <c r="L1042">
        <v>8.1682499747327206</v>
      </c>
      <c r="M1042">
        <v>3.2451365997052699</v>
      </c>
      <c r="N1042">
        <v>30.556033643830101</v>
      </c>
      <c r="O1042">
        <v>194.38119750382401</v>
      </c>
      <c r="P1042">
        <v>29.447991766684002</v>
      </c>
      <c r="Q1042">
        <v>14.157350399469401</v>
      </c>
      <c r="R1042">
        <v>46.547212555121</v>
      </c>
      <c r="S1042">
        <v>713.21831236473702</v>
      </c>
      <c r="T1042">
        <v>0</v>
      </c>
      <c r="U1042">
        <v>0</v>
      </c>
      <c r="V1042">
        <v>67.570860127971997</v>
      </c>
      <c r="W1042">
        <v>386.59313689473902</v>
      </c>
    </row>
    <row r="1043" spans="1:23" x14ac:dyDescent="0.3">
      <c r="A1043" t="s">
        <v>285</v>
      </c>
      <c r="B1043" t="s">
        <v>39</v>
      </c>
      <c r="C1043" t="s">
        <v>0</v>
      </c>
      <c r="D1043" t="s">
        <v>252</v>
      </c>
      <c r="E1043" t="s">
        <v>55</v>
      </c>
      <c r="F1043">
        <v>34.279049460757001</v>
      </c>
      <c r="G1043">
        <v>33.073430156925298</v>
      </c>
      <c r="H1043">
        <v>21.5558999366284</v>
      </c>
      <c r="I1043">
        <v>1.5147545913104301</v>
      </c>
      <c r="J1043">
        <v>3.5003064382334199</v>
      </c>
      <c r="K1043">
        <v>158.50954099263001</v>
      </c>
      <c r="L1043">
        <v>4.9258277335834899</v>
      </c>
      <c r="M1043">
        <v>2.98277101361839</v>
      </c>
      <c r="N1043">
        <v>27.2956536703451</v>
      </c>
      <c r="O1043">
        <v>171.27144282987001</v>
      </c>
      <c r="P1043">
        <v>25.883232777876799</v>
      </c>
      <c r="Q1043">
        <v>12.3418700955225</v>
      </c>
      <c r="R1043">
        <v>40.968375847350003</v>
      </c>
      <c r="S1043">
        <v>706.20075686390601</v>
      </c>
      <c r="T1043">
        <v>0</v>
      </c>
      <c r="U1043">
        <v>0</v>
      </c>
      <c r="V1043">
        <v>59.694529365374599</v>
      </c>
      <c r="W1043">
        <v>340.265430353856</v>
      </c>
    </row>
    <row r="1044" spans="1:23" x14ac:dyDescent="0.3">
      <c r="A1044" t="s">
        <v>285</v>
      </c>
      <c r="B1044" t="s">
        <v>39</v>
      </c>
      <c r="C1044" t="s">
        <v>0</v>
      </c>
      <c r="D1044" t="s">
        <v>252</v>
      </c>
      <c r="E1044" t="s">
        <v>56</v>
      </c>
      <c r="F1044">
        <v>33.9814494131491</v>
      </c>
      <c r="G1044">
        <v>32.925257444461799</v>
      </c>
      <c r="H1044">
        <v>13.102078275438901</v>
      </c>
      <c r="I1044">
        <v>1.04964091710817</v>
      </c>
      <c r="J1044">
        <v>2.5655845996344699</v>
      </c>
      <c r="K1044">
        <v>161.84168169983499</v>
      </c>
      <c r="L1044">
        <v>3.2090242509649198</v>
      </c>
      <c r="M1044">
        <v>3.45851723572697</v>
      </c>
      <c r="N1044">
        <v>29.0593578387927</v>
      </c>
      <c r="O1044">
        <v>195.789276289562</v>
      </c>
      <c r="P1044">
        <v>25.4035541232093</v>
      </c>
      <c r="Q1044">
        <v>11.382890448518401</v>
      </c>
      <c r="R1044">
        <v>41.537898439212803</v>
      </c>
      <c r="S1044">
        <v>706.20075686390601</v>
      </c>
      <c r="T1044">
        <v>0</v>
      </c>
      <c r="U1044">
        <v>0</v>
      </c>
      <c r="V1044">
        <v>79.290005994767398</v>
      </c>
      <c r="W1044">
        <v>374.47932264462798</v>
      </c>
    </row>
    <row r="1045" spans="1:23" x14ac:dyDescent="0.3">
      <c r="A1045" t="s">
        <v>285</v>
      </c>
      <c r="B1045" t="s">
        <v>39</v>
      </c>
      <c r="C1045" t="s">
        <v>0</v>
      </c>
      <c r="D1045" t="s">
        <v>252</v>
      </c>
      <c r="E1045" t="s">
        <v>57</v>
      </c>
      <c r="F1045">
        <v>33.064626832566702</v>
      </c>
      <c r="G1045">
        <v>32.027334490129597</v>
      </c>
      <c r="H1045">
        <v>12.308508796947001</v>
      </c>
      <c r="I1045">
        <v>0.98860977039301001</v>
      </c>
      <c r="J1045">
        <v>2.4682141578243102</v>
      </c>
      <c r="K1045">
        <v>160.07692642941799</v>
      </c>
      <c r="L1045">
        <v>2.3524765139872499</v>
      </c>
      <c r="M1045">
        <v>3.5895438214843902</v>
      </c>
      <c r="N1045">
        <v>29.591785709335401</v>
      </c>
      <c r="O1045">
        <v>201.45949308666499</v>
      </c>
      <c r="P1045">
        <v>25.002598534314401</v>
      </c>
      <c r="Q1045">
        <v>11.0946107035838</v>
      </c>
      <c r="R1045">
        <v>41.0816131772416</v>
      </c>
      <c r="S1045">
        <v>706.20075686390601</v>
      </c>
      <c r="T1045">
        <v>0</v>
      </c>
      <c r="U1045">
        <v>0</v>
      </c>
      <c r="V1045">
        <v>83.321991915479998</v>
      </c>
      <c r="W1045">
        <v>377.20359605734802</v>
      </c>
    </row>
    <row r="1046" spans="1:23" x14ac:dyDescent="0.3">
      <c r="A1046" t="s">
        <v>285</v>
      </c>
      <c r="B1046" t="s">
        <v>39</v>
      </c>
      <c r="C1046" t="s">
        <v>0</v>
      </c>
      <c r="D1046" t="s">
        <v>252</v>
      </c>
      <c r="E1046" t="s">
        <v>58</v>
      </c>
      <c r="F1046">
        <v>34.583066652249499</v>
      </c>
      <c r="G1046">
        <v>33.464898298407</v>
      </c>
      <c r="H1046">
        <v>16.5637738438977</v>
      </c>
      <c r="I1046">
        <v>1.2506857235300499</v>
      </c>
      <c r="J1046">
        <v>2.8762814372540699</v>
      </c>
      <c r="K1046">
        <v>166.055831986751</v>
      </c>
      <c r="L1046">
        <v>3.2169014265195899</v>
      </c>
      <c r="M1046">
        <v>3.1744294704536502</v>
      </c>
      <c r="N1046">
        <v>27.928362007878299</v>
      </c>
      <c r="O1046">
        <v>181.20583772583899</v>
      </c>
      <c r="P1046">
        <v>26.494153481407398</v>
      </c>
      <c r="Q1046">
        <v>12.0566898851233</v>
      </c>
      <c r="R1046">
        <v>42.957354670791702</v>
      </c>
      <c r="S1046">
        <v>706.20075686390601</v>
      </c>
      <c r="T1046">
        <v>0</v>
      </c>
      <c r="U1046">
        <v>0</v>
      </c>
      <c r="V1046">
        <v>72.881674458461603</v>
      </c>
      <c r="W1046">
        <v>368.96004249543603</v>
      </c>
    </row>
    <row r="1047" spans="1:23" x14ac:dyDescent="0.3">
      <c r="A1047" t="s">
        <v>285</v>
      </c>
      <c r="B1047" t="s">
        <v>39</v>
      </c>
      <c r="C1047" t="s">
        <v>0</v>
      </c>
      <c r="D1047" t="s">
        <v>253</v>
      </c>
      <c r="E1047" t="s">
        <v>59</v>
      </c>
      <c r="F1047">
        <v>38.123973427502001</v>
      </c>
      <c r="G1047">
        <v>37.001306509351402</v>
      </c>
      <c r="H1047">
        <v>15.5633959380056</v>
      </c>
      <c r="I1047">
        <v>1.4332318263816599</v>
      </c>
      <c r="J1047">
        <v>2.9186957439502201</v>
      </c>
      <c r="K1047">
        <v>158.786941353256</v>
      </c>
      <c r="L1047">
        <v>5.0469569444351103</v>
      </c>
      <c r="M1047">
        <v>1.89901914693519</v>
      </c>
      <c r="N1047">
        <v>21.854206269667198</v>
      </c>
      <c r="O1047">
        <v>139.74383277929999</v>
      </c>
      <c r="P1047">
        <v>24.239220147959699</v>
      </c>
      <c r="Q1047">
        <v>11.3948352789334</v>
      </c>
      <c r="R1047">
        <v>38.596867469139198</v>
      </c>
      <c r="S1047">
        <v>661.13700332886197</v>
      </c>
      <c r="T1047">
        <v>0</v>
      </c>
      <c r="U1047">
        <v>0</v>
      </c>
      <c r="V1047">
        <v>12.502111149536301</v>
      </c>
      <c r="W1047">
        <v>352.67552229729398</v>
      </c>
    </row>
    <row r="1048" spans="1:23" x14ac:dyDescent="0.3">
      <c r="A1048" t="s">
        <v>285</v>
      </c>
      <c r="B1048" t="s">
        <v>39</v>
      </c>
      <c r="C1048" t="s">
        <v>0</v>
      </c>
      <c r="D1048" t="s">
        <v>253</v>
      </c>
      <c r="E1048" t="s">
        <v>60</v>
      </c>
      <c r="F1048">
        <v>35.182766406876397</v>
      </c>
      <c r="G1048">
        <v>34.160028905448797</v>
      </c>
      <c r="H1048">
        <v>9.4470582522442204</v>
      </c>
      <c r="I1048">
        <v>1.12746698601244</v>
      </c>
      <c r="J1048">
        <v>2.24363381447822</v>
      </c>
      <c r="K1048">
        <v>159.51446686777601</v>
      </c>
      <c r="L1048">
        <v>3.04348787876408</v>
      </c>
      <c r="M1048">
        <v>2.0227312325485198</v>
      </c>
      <c r="N1048">
        <v>22.726025655528399</v>
      </c>
      <c r="O1048">
        <v>154.04445268360601</v>
      </c>
      <c r="P1048">
        <v>24.2545045934597</v>
      </c>
      <c r="Q1048">
        <v>10.968616393272301</v>
      </c>
      <c r="R1048">
        <v>39.464490117001098</v>
      </c>
      <c r="S1048">
        <v>661.13700332886197</v>
      </c>
      <c r="T1048">
        <v>0</v>
      </c>
      <c r="U1048">
        <v>0</v>
      </c>
      <c r="V1048">
        <v>13.462247927156399</v>
      </c>
      <c r="W1048">
        <v>381.95875972656</v>
      </c>
    </row>
    <row r="1049" spans="1:23" x14ac:dyDescent="0.3">
      <c r="A1049" t="s">
        <v>285</v>
      </c>
      <c r="B1049" t="s">
        <v>39</v>
      </c>
      <c r="C1049" t="s">
        <v>0</v>
      </c>
      <c r="D1049" t="s">
        <v>253</v>
      </c>
      <c r="E1049" t="s">
        <v>61</v>
      </c>
      <c r="F1049">
        <v>34.782114547416199</v>
      </c>
      <c r="G1049">
        <v>33.771691686968197</v>
      </c>
      <c r="H1049">
        <v>8.6158318276397008</v>
      </c>
      <c r="I1049">
        <v>1.0871567687138901</v>
      </c>
      <c r="J1049">
        <v>2.1853326217825599</v>
      </c>
      <c r="K1049">
        <v>159.668450427056</v>
      </c>
      <c r="L1049">
        <v>2.7519576121312301</v>
      </c>
      <c r="M1049">
        <v>2.1112770717626699</v>
      </c>
      <c r="N1049">
        <v>23.355770432561201</v>
      </c>
      <c r="O1049">
        <v>160.234350490216</v>
      </c>
      <c r="P1049">
        <v>24.2152143268824</v>
      </c>
      <c r="Q1049">
        <v>10.8954917619896</v>
      </c>
      <c r="R1049">
        <v>39.512610693696097</v>
      </c>
      <c r="S1049">
        <v>661.13700332886197</v>
      </c>
      <c r="T1049">
        <v>0</v>
      </c>
      <c r="U1049">
        <v>0</v>
      </c>
      <c r="V1049">
        <v>13.8998377294189</v>
      </c>
      <c r="W1049">
        <v>388.61414779300901</v>
      </c>
    </row>
    <row r="1050" spans="1:23" x14ac:dyDescent="0.3">
      <c r="A1050" t="s">
        <v>285</v>
      </c>
      <c r="B1050" t="s">
        <v>39</v>
      </c>
      <c r="C1050" t="s">
        <v>0</v>
      </c>
      <c r="D1050" t="s">
        <v>253</v>
      </c>
      <c r="E1050" t="s">
        <v>62</v>
      </c>
      <c r="F1050">
        <v>40.717742327808402</v>
      </c>
      <c r="G1050">
        <v>39.5743474088722</v>
      </c>
      <c r="H1050">
        <v>15.690578055803099</v>
      </c>
      <c r="I1050">
        <v>1.5054189972907399</v>
      </c>
      <c r="J1050">
        <v>2.9757814759038101</v>
      </c>
      <c r="K1050">
        <v>176.466226558172</v>
      </c>
      <c r="L1050">
        <v>4.8689942061177698</v>
      </c>
      <c r="M1050">
        <v>1.98374976338732</v>
      </c>
      <c r="N1050">
        <v>23.419776333320101</v>
      </c>
      <c r="O1050">
        <v>150.011323898244</v>
      </c>
      <c r="P1050">
        <v>26.904130734137102</v>
      </c>
      <c r="Q1050">
        <v>12.4281949413174</v>
      </c>
      <c r="R1050">
        <v>43.190789180095898</v>
      </c>
      <c r="S1050">
        <v>661.13700332886197</v>
      </c>
      <c r="T1050">
        <v>0</v>
      </c>
      <c r="U1050">
        <v>0</v>
      </c>
      <c r="V1050">
        <v>15.002116290789701</v>
      </c>
      <c r="W1050">
        <v>395.052417407978</v>
      </c>
    </row>
    <row r="1051" spans="1:23" x14ac:dyDescent="0.3">
      <c r="A1051" t="s">
        <v>285</v>
      </c>
      <c r="B1051" t="s">
        <v>39</v>
      </c>
      <c r="C1051" t="s">
        <v>0</v>
      </c>
      <c r="D1051" t="s">
        <v>254</v>
      </c>
      <c r="E1051" t="s">
        <v>63</v>
      </c>
      <c r="F1051">
        <v>38.282597102360398</v>
      </c>
      <c r="G1051">
        <v>37.232183514192201</v>
      </c>
      <c r="H1051">
        <v>15.030004275119801</v>
      </c>
      <c r="I1051">
        <v>1.35238764983225</v>
      </c>
      <c r="J1051">
        <v>2.5722507153182801</v>
      </c>
      <c r="K1051">
        <v>163.29635980266801</v>
      </c>
      <c r="L1051">
        <v>4.1929383039074697</v>
      </c>
      <c r="M1051">
        <v>2.2000926589566001</v>
      </c>
      <c r="N1051">
        <v>21.5123756101511</v>
      </c>
      <c r="O1051">
        <v>145.66033466161301</v>
      </c>
      <c r="P1051">
        <v>26.779187876394399</v>
      </c>
      <c r="Q1051">
        <v>11.3644232685044</v>
      </c>
      <c r="R1051">
        <v>44.597555426269899</v>
      </c>
      <c r="S1051">
        <v>620.00784093376706</v>
      </c>
      <c r="T1051">
        <v>0</v>
      </c>
      <c r="U1051">
        <v>0</v>
      </c>
      <c r="V1051">
        <v>45.246351664922997</v>
      </c>
      <c r="W1051">
        <v>365.43143213858298</v>
      </c>
    </row>
    <row r="1052" spans="1:23" x14ac:dyDescent="0.3">
      <c r="A1052" t="s">
        <v>285</v>
      </c>
      <c r="B1052" t="s">
        <v>39</v>
      </c>
      <c r="C1052" t="s">
        <v>0</v>
      </c>
      <c r="D1052" t="s">
        <v>254</v>
      </c>
      <c r="E1052" t="s">
        <v>64</v>
      </c>
      <c r="F1052">
        <v>35.0612414969086</v>
      </c>
      <c r="G1052">
        <v>34.087060795655297</v>
      </c>
      <c r="H1052">
        <v>11.0499663495766</v>
      </c>
      <c r="I1052">
        <v>1.1139610511265701</v>
      </c>
      <c r="J1052">
        <v>2.1061850632513002</v>
      </c>
      <c r="K1052">
        <v>165.24599441204799</v>
      </c>
      <c r="L1052">
        <v>2.4183291423299602</v>
      </c>
      <c r="M1052">
        <v>2.5478499719423402</v>
      </c>
      <c r="N1052">
        <v>23.308178623313701</v>
      </c>
      <c r="O1052">
        <v>165.700104126437</v>
      </c>
      <c r="P1052">
        <v>27.556062459768601</v>
      </c>
      <c r="Q1052">
        <v>11.269846879613601</v>
      </c>
      <c r="R1052">
        <v>46.615890660344597</v>
      </c>
      <c r="S1052">
        <v>620.00784093376706</v>
      </c>
      <c r="T1052">
        <v>0</v>
      </c>
      <c r="U1052">
        <v>0</v>
      </c>
      <c r="V1052">
        <v>60.269868531893202</v>
      </c>
      <c r="W1052">
        <v>398.75070842621699</v>
      </c>
    </row>
    <row r="1053" spans="1:23" x14ac:dyDescent="0.3">
      <c r="A1053" t="s">
        <v>285</v>
      </c>
      <c r="B1053" t="s">
        <v>39</v>
      </c>
      <c r="C1053" t="s">
        <v>0</v>
      </c>
      <c r="D1053" t="s">
        <v>254</v>
      </c>
      <c r="E1053" t="s">
        <v>65</v>
      </c>
      <c r="F1053">
        <v>35.449065211907502</v>
      </c>
      <c r="G1053">
        <v>34.4922644978341</v>
      </c>
      <c r="H1053">
        <v>10.097984527368901</v>
      </c>
      <c r="I1053">
        <v>1.0598263322402399</v>
      </c>
      <c r="J1053">
        <v>1.9978176819968101</v>
      </c>
      <c r="K1053">
        <v>164.57128953100801</v>
      </c>
      <c r="L1053">
        <v>2.2274059309285299</v>
      </c>
      <c r="M1053">
        <v>2.57910187749181</v>
      </c>
      <c r="N1053">
        <v>23.335972777472801</v>
      </c>
      <c r="O1053">
        <v>167.450183622688</v>
      </c>
      <c r="P1053">
        <v>27.338568261178501</v>
      </c>
      <c r="Q1053">
        <v>11.1193167433675</v>
      </c>
      <c r="R1053">
        <v>46.366383864394201</v>
      </c>
      <c r="S1053">
        <v>620.00784093376706</v>
      </c>
      <c r="T1053">
        <v>0</v>
      </c>
      <c r="U1053">
        <v>0</v>
      </c>
      <c r="V1053">
        <v>61.8875478306418</v>
      </c>
      <c r="W1053">
        <v>399.95803242992798</v>
      </c>
    </row>
    <row r="1054" spans="1:23" x14ac:dyDescent="0.3">
      <c r="A1054" t="s">
        <v>285</v>
      </c>
      <c r="B1054" t="s">
        <v>39</v>
      </c>
      <c r="C1054" t="s">
        <v>0</v>
      </c>
      <c r="D1054" t="s">
        <v>254</v>
      </c>
      <c r="E1054" t="s">
        <v>66</v>
      </c>
      <c r="F1054">
        <v>36.131699947583797</v>
      </c>
      <c r="G1054">
        <v>35.143487189452202</v>
      </c>
      <c r="H1054">
        <v>11.6102383635459</v>
      </c>
      <c r="I1054">
        <v>1.1671081199504001</v>
      </c>
      <c r="J1054">
        <v>2.1043309075348602</v>
      </c>
      <c r="K1054">
        <v>166.50619880891</v>
      </c>
      <c r="L1054">
        <v>2.8801785056583902</v>
      </c>
      <c r="M1054">
        <v>2.2485458301341699</v>
      </c>
      <c r="N1054">
        <v>21.6560090274907</v>
      </c>
      <c r="O1054">
        <v>151.09492685784201</v>
      </c>
      <c r="P1054">
        <v>27.739937449441101</v>
      </c>
      <c r="Q1054">
        <v>11.406651540251399</v>
      </c>
      <c r="R1054">
        <v>46.815418919264097</v>
      </c>
      <c r="S1054">
        <v>620.00784093376706</v>
      </c>
      <c r="T1054">
        <v>0</v>
      </c>
      <c r="U1054">
        <v>0</v>
      </c>
      <c r="V1054">
        <v>54.054722777010198</v>
      </c>
      <c r="W1054">
        <v>389.17411409626499</v>
      </c>
    </row>
    <row r="1055" spans="1:23" x14ac:dyDescent="0.3">
      <c r="A1055" t="s">
        <v>285</v>
      </c>
      <c r="B1055" t="s">
        <v>39</v>
      </c>
      <c r="C1055" t="s">
        <v>0</v>
      </c>
      <c r="D1055" t="s">
        <v>255</v>
      </c>
      <c r="E1055" t="s">
        <v>67</v>
      </c>
      <c r="F1055">
        <v>36.277644582825999</v>
      </c>
      <c r="G1055">
        <v>35.230587560854403</v>
      </c>
      <c r="H1055">
        <v>15.671843045609901</v>
      </c>
      <c r="I1055">
        <v>1.5196841892019599</v>
      </c>
      <c r="J1055">
        <v>2.5050929967773099</v>
      </c>
      <c r="K1055">
        <v>163.23395279353699</v>
      </c>
      <c r="L1055">
        <v>3.82883464860948</v>
      </c>
      <c r="M1055">
        <v>1.8097929586903501</v>
      </c>
      <c r="N1055">
        <v>17.495272013213299</v>
      </c>
      <c r="O1055">
        <v>130.075939169055</v>
      </c>
      <c r="P1055">
        <v>25.067419280705298</v>
      </c>
      <c r="Q1055">
        <v>10.7045159946504</v>
      </c>
      <c r="R1055">
        <v>41.469868886021899</v>
      </c>
      <c r="S1055">
        <v>574.19810792336898</v>
      </c>
      <c r="T1055">
        <v>0</v>
      </c>
      <c r="U1055">
        <v>0</v>
      </c>
      <c r="V1055">
        <v>31.206398846682202</v>
      </c>
      <c r="W1055">
        <v>366.65820795723198</v>
      </c>
    </row>
    <row r="1056" spans="1:23" x14ac:dyDescent="0.3">
      <c r="A1056" t="s">
        <v>285</v>
      </c>
      <c r="B1056" t="s">
        <v>39</v>
      </c>
      <c r="C1056" t="s">
        <v>0</v>
      </c>
      <c r="D1056" t="s">
        <v>255</v>
      </c>
      <c r="E1056" t="s">
        <v>68</v>
      </c>
      <c r="F1056">
        <v>35.113579963030801</v>
      </c>
      <c r="G1056">
        <v>34.187695754858403</v>
      </c>
      <c r="H1056">
        <v>9.2517281541030094</v>
      </c>
      <c r="I1056">
        <v>1.14741713600453</v>
      </c>
      <c r="J1056">
        <v>1.7007342574201101</v>
      </c>
      <c r="K1056">
        <v>160.965706100777</v>
      </c>
      <c r="L1056">
        <v>2.3094709647392402</v>
      </c>
      <c r="M1056">
        <v>1.9542849654163901</v>
      </c>
      <c r="N1056">
        <v>17.178037511350901</v>
      </c>
      <c r="O1056">
        <v>139.15858887837501</v>
      </c>
      <c r="P1056">
        <v>24.569157358072701</v>
      </c>
      <c r="Q1056">
        <v>10.1421485351217</v>
      </c>
      <c r="R1056">
        <v>41.342493421501203</v>
      </c>
      <c r="S1056">
        <v>574.19810792336898</v>
      </c>
      <c r="T1056">
        <v>0</v>
      </c>
      <c r="U1056">
        <v>0</v>
      </c>
      <c r="V1056">
        <v>43.8818399341732</v>
      </c>
      <c r="W1056">
        <v>382.38431050644402</v>
      </c>
    </row>
    <row r="1057" spans="1:23" x14ac:dyDescent="0.3">
      <c r="A1057" t="s">
        <v>285</v>
      </c>
      <c r="B1057" t="s">
        <v>39</v>
      </c>
      <c r="C1057" t="s">
        <v>0</v>
      </c>
      <c r="D1057" t="s">
        <v>255</v>
      </c>
      <c r="E1057" t="s">
        <v>69</v>
      </c>
      <c r="F1057">
        <v>35.047504494006397</v>
      </c>
      <c r="G1057">
        <v>34.129030635777298</v>
      </c>
      <c r="H1057">
        <v>9.0137055715145191</v>
      </c>
      <c r="I1057">
        <v>1.12376939950716</v>
      </c>
      <c r="J1057">
        <v>1.65988783701061</v>
      </c>
      <c r="K1057">
        <v>160.479928793494</v>
      </c>
      <c r="L1057">
        <v>2.3428105701708701</v>
      </c>
      <c r="M1057">
        <v>1.99176133161673</v>
      </c>
      <c r="N1057">
        <v>17.347634239336902</v>
      </c>
      <c r="O1057">
        <v>141.69992566385599</v>
      </c>
      <c r="P1057">
        <v>24.419992950373199</v>
      </c>
      <c r="Q1057">
        <v>10.071100863932701</v>
      </c>
      <c r="R1057">
        <v>41.121827028175403</v>
      </c>
      <c r="S1057">
        <v>574.19810792336898</v>
      </c>
      <c r="T1057">
        <v>0</v>
      </c>
      <c r="U1057">
        <v>0</v>
      </c>
      <c r="V1057">
        <v>47.359225305348197</v>
      </c>
      <c r="W1057">
        <v>383.64961099802099</v>
      </c>
    </row>
    <row r="1058" spans="1:23" x14ac:dyDescent="0.3">
      <c r="A1058" t="s">
        <v>285</v>
      </c>
      <c r="B1058" t="s">
        <v>39</v>
      </c>
      <c r="C1058" t="s">
        <v>0</v>
      </c>
      <c r="D1058" t="s">
        <v>255</v>
      </c>
      <c r="E1058" t="s">
        <v>70</v>
      </c>
      <c r="F1058">
        <v>37.065847379618504</v>
      </c>
      <c r="G1058">
        <v>36.0068150540177</v>
      </c>
      <c r="H1058">
        <v>16.7668965069923</v>
      </c>
      <c r="I1058">
        <v>1.5619014497586301</v>
      </c>
      <c r="J1058">
        <v>2.53322619612024</v>
      </c>
      <c r="K1058">
        <v>169.66345052075599</v>
      </c>
      <c r="L1058">
        <v>3.63783709322108</v>
      </c>
      <c r="M1058">
        <v>1.8209511818473001</v>
      </c>
      <c r="N1058">
        <v>17.922464742898899</v>
      </c>
      <c r="O1058">
        <v>133.16586393039799</v>
      </c>
      <c r="P1058">
        <v>26.064199443165499</v>
      </c>
      <c r="Q1058">
        <v>11.063917286981599</v>
      </c>
      <c r="R1058">
        <v>43.219020872907599</v>
      </c>
      <c r="S1058">
        <v>574.19810792336898</v>
      </c>
      <c r="T1058">
        <v>0</v>
      </c>
      <c r="U1058">
        <v>0</v>
      </c>
      <c r="V1058">
        <v>43.583272726641503</v>
      </c>
      <c r="W1058">
        <v>381.613154365578</v>
      </c>
    </row>
    <row r="1059" spans="1:23" x14ac:dyDescent="0.3">
      <c r="A1059" t="s">
        <v>285</v>
      </c>
      <c r="B1059" t="s">
        <v>39</v>
      </c>
      <c r="C1059" t="s">
        <v>0</v>
      </c>
      <c r="D1059" t="s">
        <v>256</v>
      </c>
      <c r="E1059" t="s">
        <v>71</v>
      </c>
      <c r="F1059">
        <v>36.906996647256001</v>
      </c>
      <c r="G1059">
        <v>35.841394793772402</v>
      </c>
      <c r="H1059">
        <v>18.458840337790701</v>
      </c>
      <c r="I1059">
        <v>1.71885500863729</v>
      </c>
      <c r="J1059">
        <v>2.7221852512932698</v>
      </c>
      <c r="K1059">
        <v>164.68761747939999</v>
      </c>
      <c r="L1059">
        <v>3.9268773720200998</v>
      </c>
      <c r="M1059">
        <v>1.4724803823141299</v>
      </c>
      <c r="N1059">
        <v>16.586313222184899</v>
      </c>
      <c r="O1059">
        <v>127.460845353754</v>
      </c>
      <c r="P1059">
        <v>26.774752896914801</v>
      </c>
      <c r="Q1059">
        <v>10.8135661099099</v>
      </c>
      <c r="R1059">
        <v>45.023419470223999</v>
      </c>
      <c r="S1059">
        <v>533.88408915846901</v>
      </c>
      <c r="T1059">
        <v>0</v>
      </c>
      <c r="U1059">
        <v>0</v>
      </c>
      <c r="V1059">
        <v>32.602359176180201</v>
      </c>
      <c r="W1059">
        <v>357.92405270375502</v>
      </c>
    </row>
    <row r="1060" spans="1:23" x14ac:dyDescent="0.3">
      <c r="A1060" t="s">
        <v>285</v>
      </c>
      <c r="B1060" t="s">
        <v>39</v>
      </c>
      <c r="C1060" t="s">
        <v>0</v>
      </c>
      <c r="D1060" t="s">
        <v>256</v>
      </c>
      <c r="E1060" t="s">
        <v>72</v>
      </c>
      <c r="F1060">
        <v>35.660454203684097</v>
      </c>
      <c r="G1060">
        <v>34.753932030655299</v>
      </c>
      <c r="H1060">
        <v>8.8966887269220596</v>
      </c>
      <c r="I1060">
        <v>1.2372397082646001</v>
      </c>
      <c r="J1060">
        <v>1.5989128992925199</v>
      </c>
      <c r="K1060">
        <v>166.52431885535401</v>
      </c>
      <c r="L1060">
        <v>2.1912774915803901</v>
      </c>
      <c r="M1060">
        <v>1.5270512879345399</v>
      </c>
      <c r="N1060">
        <v>16.005040488618501</v>
      </c>
      <c r="O1060">
        <v>138.859431201327</v>
      </c>
      <c r="P1060">
        <v>27.3288353597172</v>
      </c>
      <c r="Q1060">
        <v>10.542107338594199</v>
      </c>
      <c r="R1060">
        <v>47.011329583520002</v>
      </c>
      <c r="S1060">
        <v>533.88408915846901</v>
      </c>
      <c r="T1060">
        <v>0</v>
      </c>
      <c r="U1060">
        <v>0</v>
      </c>
      <c r="V1060">
        <v>39.648808384450199</v>
      </c>
      <c r="W1060">
        <v>390.49617455770698</v>
      </c>
    </row>
    <row r="1061" spans="1:23" x14ac:dyDescent="0.3">
      <c r="A1061" t="s">
        <v>285</v>
      </c>
      <c r="B1061" t="s">
        <v>39</v>
      </c>
      <c r="C1061" t="s">
        <v>0</v>
      </c>
      <c r="D1061" t="s">
        <v>256</v>
      </c>
      <c r="E1061" t="s">
        <v>73</v>
      </c>
      <c r="F1061">
        <v>35.610622403875901</v>
      </c>
      <c r="G1061">
        <v>34.7252516788637</v>
      </c>
      <c r="H1061">
        <v>7.8363730136810199</v>
      </c>
      <c r="I1061">
        <v>1.1712621914335399</v>
      </c>
      <c r="J1061">
        <v>1.46793411156493</v>
      </c>
      <c r="K1061">
        <v>165.743586342892</v>
      </c>
      <c r="L1061">
        <v>2.11979675092471</v>
      </c>
      <c r="M1061">
        <v>1.5716763231341899</v>
      </c>
      <c r="N1061">
        <v>16.0620239562144</v>
      </c>
      <c r="O1061">
        <v>141.699042708056</v>
      </c>
      <c r="P1061">
        <v>27.1271810665319</v>
      </c>
      <c r="Q1061">
        <v>10.422770590515</v>
      </c>
      <c r="R1061">
        <v>46.771023475831299</v>
      </c>
      <c r="S1061">
        <v>533.88408915846901</v>
      </c>
      <c r="T1061">
        <v>0</v>
      </c>
      <c r="U1061">
        <v>0</v>
      </c>
      <c r="V1061">
        <v>43.008201363595603</v>
      </c>
      <c r="W1061">
        <v>392.53583469070099</v>
      </c>
    </row>
    <row r="1062" spans="1:23" x14ac:dyDescent="0.3">
      <c r="A1062" t="s">
        <v>285</v>
      </c>
      <c r="B1062" t="s">
        <v>39</v>
      </c>
      <c r="C1062" t="s">
        <v>0</v>
      </c>
      <c r="D1062" t="s">
        <v>256</v>
      </c>
      <c r="E1062" t="s">
        <v>74</v>
      </c>
      <c r="F1062">
        <v>35.614548559727197</v>
      </c>
      <c r="G1062">
        <v>34.639085217970703</v>
      </c>
      <c r="H1062">
        <v>13.411961089717501</v>
      </c>
      <c r="I1062">
        <v>1.4500299851709</v>
      </c>
      <c r="J1062">
        <v>2.0471895188450402</v>
      </c>
      <c r="K1062">
        <v>166.82096279422899</v>
      </c>
      <c r="L1062">
        <v>2.87001795280454</v>
      </c>
      <c r="M1062">
        <v>1.4296891321526299</v>
      </c>
      <c r="N1062">
        <v>15.97796315712</v>
      </c>
      <c r="O1062">
        <v>131.05953165275099</v>
      </c>
      <c r="P1062">
        <v>27.403616795548</v>
      </c>
      <c r="Q1062">
        <v>10.7588666507877</v>
      </c>
      <c r="R1062">
        <v>46.722839137619502</v>
      </c>
      <c r="S1062">
        <v>533.88408915846901</v>
      </c>
      <c r="T1062">
        <v>0</v>
      </c>
      <c r="U1062">
        <v>0</v>
      </c>
      <c r="V1062">
        <v>42.1769136842873</v>
      </c>
      <c r="W1062">
        <v>377.96816207213601</v>
      </c>
    </row>
    <row r="1063" spans="1:23" x14ac:dyDescent="0.3">
      <c r="A1063" t="s">
        <v>285</v>
      </c>
      <c r="B1063" t="s">
        <v>39</v>
      </c>
      <c r="C1063" t="s">
        <v>0</v>
      </c>
      <c r="D1063" t="s">
        <v>257</v>
      </c>
      <c r="E1063" t="s">
        <v>75</v>
      </c>
      <c r="F1063">
        <v>33.448431665400101</v>
      </c>
      <c r="G1063">
        <v>32.354534586234102</v>
      </c>
      <c r="H1063">
        <v>23.799391249701099</v>
      </c>
      <c r="I1063">
        <v>1.9318837872874599</v>
      </c>
      <c r="J1063">
        <v>3.1549563725308798</v>
      </c>
      <c r="K1063">
        <v>152.92361030795999</v>
      </c>
      <c r="L1063">
        <v>3.9208947804985801</v>
      </c>
      <c r="M1063">
        <v>1.2903046152518101</v>
      </c>
      <c r="N1063">
        <v>16.1656962264125</v>
      </c>
      <c r="O1063">
        <v>120.373629970404</v>
      </c>
      <c r="P1063">
        <v>23.707307213457501</v>
      </c>
      <c r="Q1063">
        <v>9.8608987373604702</v>
      </c>
      <c r="R1063">
        <v>39.283431195705099</v>
      </c>
      <c r="S1063">
        <v>493.60909710390803</v>
      </c>
      <c r="T1063">
        <v>0</v>
      </c>
      <c r="U1063">
        <v>0</v>
      </c>
      <c r="V1063">
        <v>42.8473145906555</v>
      </c>
      <c r="W1063">
        <v>323.23879785810601</v>
      </c>
    </row>
    <row r="1064" spans="1:23" x14ac:dyDescent="0.3">
      <c r="A1064" t="s">
        <v>285</v>
      </c>
      <c r="B1064" t="s">
        <v>39</v>
      </c>
      <c r="C1064" t="s">
        <v>0</v>
      </c>
      <c r="D1064" t="s">
        <v>257</v>
      </c>
      <c r="E1064" t="s">
        <v>76</v>
      </c>
      <c r="F1064">
        <v>32.305656744158703</v>
      </c>
      <c r="G1064">
        <v>31.362841833161198</v>
      </c>
      <c r="H1064">
        <v>14.5848015719285</v>
      </c>
      <c r="I1064">
        <v>1.4759528194848801</v>
      </c>
      <c r="J1064">
        <v>2.07422559750432</v>
      </c>
      <c r="K1064">
        <v>155.76049802119701</v>
      </c>
      <c r="L1064">
        <v>2.4619702047045799</v>
      </c>
      <c r="M1064">
        <v>1.3234233370168</v>
      </c>
      <c r="N1064">
        <v>15.614920372804701</v>
      </c>
      <c r="O1064">
        <v>132.12181654166599</v>
      </c>
      <c r="P1064">
        <v>24.449126587356101</v>
      </c>
      <c r="Q1064">
        <v>9.7626695286698997</v>
      </c>
      <c r="R1064">
        <v>41.394043905568097</v>
      </c>
      <c r="S1064">
        <v>493.60909710390803</v>
      </c>
      <c r="T1064">
        <v>0</v>
      </c>
      <c r="U1064">
        <v>0</v>
      </c>
      <c r="V1064">
        <v>51.4215203608994</v>
      </c>
      <c r="W1064">
        <v>356.24462376995598</v>
      </c>
    </row>
    <row r="1065" spans="1:23" x14ac:dyDescent="0.3">
      <c r="A1065" t="s">
        <v>285</v>
      </c>
      <c r="B1065" t="s">
        <v>39</v>
      </c>
      <c r="C1065" t="s">
        <v>0</v>
      </c>
      <c r="D1065" t="s">
        <v>257</v>
      </c>
      <c r="E1065" t="s">
        <v>77</v>
      </c>
      <c r="F1065">
        <v>32.743025966215399</v>
      </c>
      <c r="G1065">
        <v>31.848661709879</v>
      </c>
      <c r="H1065">
        <v>11.7839464026599</v>
      </c>
      <c r="I1065">
        <v>1.32651435181947</v>
      </c>
      <c r="J1065">
        <v>1.75817342858357</v>
      </c>
      <c r="K1065">
        <v>154.28037061076299</v>
      </c>
      <c r="L1065">
        <v>2.2219335865799201</v>
      </c>
      <c r="M1065">
        <v>1.3379494431730199</v>
      </c>
      <c r="N1065">
        <v>15.2199055263575</v>
      </c>
      <c r="O1065">
        <v>133.458759715513</v>
      </c>
      <c r="P1065">
        <v>24.081360391668799</v>
      </c>
      <c r="Q1065">
        <v>9.5397533939499102</v>
      </c>
      <c r="R1065">
        <v>40.969205214281502</v>
      </c>
      <c r="S1065">
        <v>493.60909710390803</v>
      </c>
      <c r="T1065">
        <v>0</v>
      </c>
      <c r="U1065">
        <v>0</v>
      </c>
      <c r="V1065">
        <v>53.293904725855697</v>
      </c>
      <c r="W1065">
        <v>357.20779661836002</v>
      </c>
    </row>
    <row r="1066" spans="1:23" x14ac:dyDescent="0.3">
      <c r="A1066" t="s">
        <v>285</v>
      </c>
      <c r="B1066" t="s">
        <v>39</v>
      </c>
      <c r="C1066" t="s">
        <v>0</v>
      </c>
      <c r="D1066" t="s">
        <v>257</v>
      </c>
      <c r="E1066" t="s">
        <v>78</v>
      </c>
      <c r="F1066">
        <v>33.566270250977503</v>
      </c>
      <c r="G1066">
        <v>32.520620973356998</v>
      </c>
      <c r="H1066">
        <v>20.442032064346002</v>
      </c>
      <c r="I1066">
        <v>1.7959195966768999</v>
      </c>
      <c r="J1066">
        <v>2.71862454989961</v>
      </c>
      <c r="K1066">
        <v>161.443560999292</v>
      </c>
      <c r="L1066">
        <v>2.93840880444339</v>
      </c>
      <c r="M1066">
        <v>1.28379998939958</v>
      </c>
      <c r="N1066">
        <v>16.255872423498602</v>
      </c>
      <c r="O1066">
        <v>127.76772833811501</v>
      </c>
      <c r="P1066">
        <v>25.236111651224402</v>
      </c>
      <c r="Q1066">
        <v>10.2252688916449</v>
      </c>
      <c r="R1066">
        <v>42.351817170576602</v>
      </c>
      <c r="S1066">
        <v>493.60909710390803</v>
      </c>
      <c r="T1066">
        <v>0</v>
      </c>
      <c r="U1066">
        <v>0</v>
      </c>
      <c r="V1066">
        <v>50.207089284613602</v>
      </c>
      <c r="W1066">
        <v>353.52338221498502</v>
      </c>
    </row>
    <row r="1067" spans="1:23" x14ac:dyDescent="0.3">
      <c r="A1067" t="s">
        <v>285</v>
      </c>
      <c r="B1067" t="s">
        <v>39</v>
      </c>
      <c r="C1067" t="s">
        <v>0</v>
      </c>
      <c r="D1067" t="s">
        <v>258</v>
      </c>
      <c r="E1067" t="s">
        <v>79</v>
      </c>
      <c r="F1067">
        <v>30.226770720546099</v>
      </c>
      <c r="G1067">
        <v>29.322443072196101</v>
      </c>
      <c r="H1067">
        <v>14.919449283713799</v>
      </c>
      <c r="I1067">
        <v>1.5058511616535699</v>
      </c>
      <c r="J1067">
        <v>2.0629992368768102</v>
      </c>
      <c r="K1067">
        <v>137.22951469260701</v>
      </c>
      <c r="L1067">
        <v>1.9687106953628399</v>
      </c>
      <c r="M1067">
        <v>1.0415756384458501</v>
      </c>
      <c r="N1067">
        <v>13.306868028874399</v>
      </c>
      <c r="O1067">
        <v>110.32456821949501</v>
      </c>
      <c r="P1067">
        <v>22.2975899291316</v>
      </c>
      <c r="Q1067">
        <v>8.6101804744724202</v>
      </c>
      <c r="R1067">
        <v>38.216432460190099</v>
      </c>
      <c r="S1067">
        <v>447.51311187919799</v>
      </c>
      <c r="T1067">
        <v>0</v>
      </c>
      <c r="U1067">
        <v>0</v>
      </c>
      <c r="V1067">
        <v>46.455677339120498</v>
      </c>
      <c r="W1067">
        <v>321.57972968626399</v>
      </c>
    </row>
    <row r="1068" spans="1:23" x14ac:dyDescent="0.3">
      <c r="A1068" t="s">
        <v>285</v>
      </c>
      <c r="B1068" t="s">
        <v>39</v>
      </c>
      <c r="C1068" t="s">
        <v>0</v>
      </c>
      <c r="D1068" t="s">
        <v>258</v>
      </c>
      <c r="E1068" t="s">
        <v>80</v>
      </c>
      <c r="F1068">
        <v>30.848126423767098</v>
      </c>
      <c r="G1068">
        <v>30.006966826057699</v>
      </c>
      <c r="H1068">
        <v>11.359160750775899</v>
      </c>
      <c r="I1068">
        <v>1.3158368102672999</v>
      </c>
      <c r="J1068">
        <v>1.6053475396177601</v>
      </c>
      <c r="K1068">
        <v>141.08283271847199</v>
      </c>
      <c r="L1068">
        <v>1.5306609405137499</v>
      </c>
      <c r="M1068">
        <v>1.1190894831232401</v>
      </c>
      <c r="N1068">
        <v>13.5118578177169</v>
      </c>
      <c r="O1068">
        <v>120.64612841111899</v>
      </c>
      <c r="P1068">
        <v>23.128315303259299</v>
      </c>
      <c r="Q1068">
        <v>8.7766033456766692</v>
      </c>
      <c r="R1068">
        <v>39.936300616443397</v>
      </c>
      <c r="S1068">
        <v>447.51311187919799</v>
      </c>
      <c r="T1068">
        <v>0</v>
      </c>
      <c r="U1068">
        <v>0</v>
      </c>
      <c r="V1068">
        <v>59.6351802463615</v>
      </c>
      <c r="W1068">
        <v>345.15232196645002</v>
      </c>
    </row>
    <row r="1069" spans="1:23" x14ac:dyDescent="0.3">
      <c r="A1069" t="s">
        <v>285</v>
      </c>
      <c r="B1069" t="s">
        <v>39</v>
      </c>
      <c r="C1069" t="s">
        <v>0</v>
      </c>
      <c r="D1069" t="s">
        <v>258</v>
      </c>
      <c r="E1069" t="s">
        <v>140</v>
      </c>
      <c r="F1069">
        <v>30.384207673844202</v>
      </c>
      <c r="G1069">
        <v>29.5826991920407</v>
      </c>
      <c r="H1069">
        <v>9.9723660235021292</v>
      </c>
      <c r="I1069">
        <v>1.19118894660455</v>
      </c>
      <c r="J1069">
        <v>1.3689392526476101</v>
      </c>
      <c r="K1069">
        <v>137.95226043013301</v>
      </c>
      <c r="L1069">
        <v>1.3810431145155899</v>
      </c>
      <c r="M1069">
        <v>1.1421385387301299</v>
      </c>
      <c r="N1069">
        <v>13.285837707793</v>
      </c>
      <c r="O1069">
        <v>122.474155406271</v>
      </c>
      <c r="P1069">
        <v>22.646877526895398</v>
      </c>
      <c r="Q1069">
        <v>8.5631187541953508</v>
      </c>
      <c r="R1069">
        <v>39.188593364457098</v>
      </c>
      <c r="S1069">
        <v>447.51311187919799</v>
      </c>
      <c r="T1069">
        <v>0</v>
      </c>
      <c r="U1069">
        <v>0</v>
      </c>
      <c r="V1069">
        <v>70.291160276366298</v>
      </c>
      <c r="W1069">
        <v>343.68536438852198</v>
      </c>
    </row>
    <row r="1070" spans="1:23" x14ac:dyDescent="0.3">
      <c r="A1070" t="s">
        <v>285</v>
      </c>
      <c r="B1070" t="s">
        <v>39</v>
      </c>
      <c r="C1070" t="s">
        <v>0</v>
      </c>
      <c r="D1070" t="s">
        <v>258</v>
      </c>
      <c r="E1070" t="s">
        <v>141</v>
      </c>
      <c r="F1070">
        <v>31.382927589306899</v>
      </c>
      <c r="G1070">
        <v>30.476500621077999</v>
      </c>
      <c r="H1070">
        <v>15.3393680308152</v>
      </c>
      <c r="I1070">
        <v>1.51882103033889</v>
      </c>
      <c r="J1070">
        <v>2.0152244039224398</v>
      </c>
      <c r="K1070">
        <v>144.47518223864299</v>
      </c>
      <c r="L1070">
        <v>1.9613721563515201</v>
      </c>
      <c r="M1070">
        <v>1.09829437263427</v>
      </c>
      <c r="N1070">
        <v>13.9178391738534</v>
      </c>
      <c r="O1070">
        <v>117.74156232750499</v>
      </c>
      <c r="P1070">
        <v>23.519885408753002</v>
      </c>
      <c r="Q1070">
        <v>9.0084212081901693</v>
      </c>
      <c r="R1070">
        <v>40.429949532291197</v>
      </c>
      <c r="S1070">
        <v>447.51311187919799</v>
      </c>
      <c r="T1070">
        <v>0</v>
      </c>
      <c r="U1070">
        <v>0</v>
      </c>
      <c r="V1070">
        <v>63.205451758877103</v>
      </c>
      <c r="W1070">
        <v>342.73635884087099</v>
      </c>
    </row>
    <row r="1071" spans="1:23" x14ac:dyDescent="0.3">
      <c r="A1071" t="s">
        <v>285</v>
      </c>
      <c r="B1071" t="s">
        <v>39</v>
      </c>
      <c r="C1071" t="s">
        <v>0</v>
      </c>
      <c r="D1071" t="s">
        <v>259</v>
      </c>
      <c r="E1071" t="s">
        <v>154</v>
      </c>
      <c r="F1071">
        <v>29.441229821842001</v>
      </c>
      <c r="G1071">
        <v>28.424012396293602</v>
      </c>
      <c r="H1071">
        <v>25.391363119157901</v>
      </c>
      <c r="I1071">
        <v>1.9660346273501299</v>
      </c>
      <c r="J1071">
        <v>3.02175488450851</v>
      </c>
      <c r="K1071">
        <v>132.217858881838</v>
      </c>
      <c r="L1071">
        <v>2.0582325435023399</v>
      </c>
      <c r="M1071">
        <v>1.28527652325787</v>
      </c>
      <c r="N1071">
        <v>15.0864905763365</v>
      </c>
      <c r="O1071">
        <v>114.020301690021</v>
      </c>
      <c r="P1071">
        <v>22.313778130787998</v>
      </c>
      <c r="Q1071">
        <v>8.6386492038438494</v>
      </c>
      <c r="R1071">
        <v>38.067340214933097</v>
      </c>
      <c r="S1071">
        <v>411.60911253435</v>
      </c>
      <c r="T1071">
        <v>0</v>
      </c>
      <c r="U1071">
        <v>0</v>
      </c>
      <c r="V1071">
        <v>82.143548030198602</v>
      </c>
      <c r="W1071">
        <v>307.65291475667101</v>
      </c>
    </row>
    <row r="1072" spans="1:23" x14ac:dyDescent="0.3">
      <c r="A1072" t="s">
        <v>285</v>
      </c>
      <c r="B1072" t="s">
        <v>39</v>
      </c>
      <c r="C1072" t="s">
        <v>0</v>
      </c>
      <c r="D1072" t="s">
        <v>259</v>
      </c>
      <c r="E1072" t="s">
        <v>156</v>
      </c>
      <c r="F1072">
        <v>30.2860006324788</v>
      </c>
      <c r="G1072">
        <v>29.445400278534098</v>
      </c>
      <c r="H1072">
        <v>13.9709000190055</v>
      </c>
      <c r="I1072">
        <v>1.4338573743993901</v>
      </c>
      <c r="J1072">
        <v>1.7506798998048501</v>
      </c>
      <c r="K1072">
        <v>137.94439371813101</v>
      </c>
      <c r="L1072">
        <v>1.46836060505883</v>
      </c>
      <c r="M1072">
        <v>1.3541156323139201</v>
      </c>
      <c r="N1072">
        <v>14.0946286018573</v>
      </c>
      <c r="O1072">
        <v>125.15574990383701</v>
      </c>
      <c r="P1072">
        <v>23.586911742967601</v>
      </c>
      <c r="Q1072">
        <v>8.8170192277800705</v>
      </c>
      <c r="R1072">
        <v>40.879116961569402</v>
      </c>
      <c r="S1072">
        <v>411.60911253435</v>
      </c>
      <c r="T1072">
        <v>0</v>
      </c>
      <c r="U1072">
        <v>0</v>
      </c>
      <c r="V1072">
        <v>94.191843554168301</v>
      </c>
      <c r="W1072">
        <v>341.05527702236498</v>
      </c>
    </row>
    <row r="1073" spans="1:23" x14ac:dyDescent="0.3">
      <c r="A1073" t="s">
        <v>285</v>
      </c>
      <c r="B1073" t="s">
        <v>39</v>
      </c>
      <c r="C1073" t="s">
        <v>0</v>
      </c>
      <c r="D1073" t="s">
        <v>259</v>
      </c>
      <c r="E1073" t="s">
        <v>157</v>
      </c>
      <c r="F1073">
        <v>30.480618479683201</v>
      </c>
      <c r="G1073">
        <v>29.679116278660501</v>
      </c>
      <c r="H1073">
        <v>11.038742713521099</v>
      </c>
      <c r="I1073">
        <v>1.31748780876019</v>
      </c>
      <c r="J1073">
        <v>1.45567211310204</v>
      </c>
      <c r="K1073">
        <v>139.48000041653</v>
      </c>
      <c r="L1073">
        <v>1.35167549584262</v>
      </c>
      <c r="M1073">
        <v>1.36211327113908</v>
      </c>
      <c r="N1073">
        <v>13.885407669155301</v>
      </c>
      <c r="O1073">
        <v>127.785842447295</v>
      </c>
      <c r="P1073">
        <v>23.8912321230133</v>
      </c>
      <c r="Q1073">
        <v>8.8635225512923093</v>
      </c>
      <c r="R1073">
        <v>41.546388111662303</v>
      </c>
      <c r="S1073">
        <v>411.60911253435</v>
      </c>
      <c r="T1073">
        <v>0</v>
      </c>
      <c r="U1073">
        <v>0</v>
      </c>
      <c r="V1073">
        <v>92.171121918514402</v>
      </c>
      <c r="W1073">
        <v>349.21133440989598</v>
      </c>
    </row>
    <row r="1074" spans="1:23" x14ac:dyDescent="0.3">
      <c r="A1074" t="s">
        <v>285</v>
      </c>
      <c r="B1074" t="s">
        <v>39</v>
      </c>
      <c r="C1074" t="s">
        <v>0</v>
      </c>
      <c r="D1074" t="s">
        <v>259</v>
      </c>
      <c r="E1074" t="s">
        <v>159</v>
      </c>
      <c r="F1074">
        <v>31.333689437237801</v>
      </c>
      <c r="G1074">
        <v>30.3835205982109</v>
      </c>
      <c r="H1074">
        <v>20.510144532089399</v>
      </c>
      <c r="I1074">
        <v>1.7783800064525399</v>
      </c>
      <c r="J1074">
        <v>2.4031794565178299</v>
      </c>
      <c r="K1074">
        <v>144.27621467353401</v>
      </c>
      <c r="L1074">
        <v>1.9040077446161601</v>
      </c>
      <c r="M1074">
        <v>1.29142775676345</v>
      </c>
      <c r="N1074">
        <v>14.862323623498799</v>
      </c>
      <c r="O1074">
        <v>121.58252942895599</v>
      </c>
      <c r="P1074">
        <v>24.584997573866801</v>
      </c>
      <c r="Q1074">
        <v>9.2715131563125102</v>
      </c>
      <c r="R1074">
        <v>42.3869431080346</v>
      </c>
      <c r="S1074">
        <v>411.60911253435</v>
      </c>
      <c r="T1074">
        <v>0</v>
      </c>
      <c r="U1074">
        <v>0</v>
      </c>
      <c r="V1074">
        <v>98.517179080851406</v>
      </c>
      <c r="W1074">
        <v>344.36119060077698</v>
      </c>
    </row>
    <row r="1075" spans="1:23" x14ac:dyDescent="0.3">
      <c r="A1075" t="s">
        <v>285</v>
      </c>
      <c r="B1075" t="s">
        <v>39</v>
      </c>
      <c r="C1075" t="s">
        <v>0</v>
      </c>
      <c r="D1075" t="s">
        <v>260</v>
      </c>
      <c r="E1075" t="s">
        <v>160</v>
      </c>
      <c r="F1075">
        <v>28.3115764128401</v>
      </c>
      <c r="G1075">
        <v>27.437903139371301</v>
      </c>
      <c r="H1075">
        <v>19.638095315387002</v>
      </c>
      <c r="I1075">
        <v>1.71322449083679</v>
      </c>
      <c r="J1075">
        <v>2.3331132171135902</v>
      </c>
      <c r="K1075">
        <v>117.03498431630899</v>
      </c>
      <c r="L1075">
        <v>1.60268799164819</v>
      </c>
      <c r="M1075">
        <v>1.00249805142098</v>
      </c>
      <c r="N1075">
        <v>12.478076731960099</v>
      </c>
      <c r="O1075">
        <v>98.3293406479212</v>
      </c>
      <c r="P1075">
        <v>21.419747318066101</v>
      </c>
      <c r="Q1075">
        <v>8.0035258220420609</v>
      </c>
      <c r="R1075">
        <v>36.994418042908997</v>
      </c>
      <c r="S1075">
        <v>354.341613317851</v>
      </c>
      <c r="T1075">
        <v>0</v>
      </c>
      <c r="U1075">
        <v>0</v>
      </c>
      <c r="V1075">
        <v>82.9957784803766</v>
      </c>
      <c r="W1075">
        <v>299.70093803979103</v>
      </c>
    </row>
    <row r="1076" spans="1:23" x14ac:dyDescent="0.3">
      <c r="A1076" t="s">
        <v>285</v>
      </c>
      <c r="B1076" t="s">
        <v>39</v>
      </c>
      <c r="C1076" t="s">
        <v>0</v>
      </c>
      <c r="D1076" t="s">
        <v>260</v>
      </c>
      <c r="E1076" t="s">
        <v>164</v>
      </c>
      <c r="F1076">
        <v>29.0966984514336</v>
      </c>
      <c r="G1076">
        <v>28.335712018294998</v>
      </c>
      <c r="H1076">
        <v>12.0472861524847</v>
      </c>
      <c r="I1076">
        <v>1.37816001979602</v>
      </c>
      <c r="J1076">
        <v>1.47972909195574</v>
      </c>
      <c r="K1076">
        <v>121.711522984475</v>
      </c>
      <c r="L1076">
        <v>1.1186108669163299</v>
      </c>
      <c r="M1076">
        <v>1.03436947441339</v>
      </c>
      <c r="N1076">
        <v>12.028910811504</v>
      </c>
      <c r="O1076">
        <v>107.954297475685</v>
      </c>
      <c r="P1076">
        <v>22.667510335674599</v>
      </c>
      <c r="Q1076">
        <v>8.2148607964596696</v>
      </c>
      <c r="R1076">
        <v>39.638050788009203</v>
      </c>
      <c r="S1076">
        <v>354.341613317851</v>
      </c>
      <c r="T1076">
        <v>0</v>
      </c>
      <c r="U1076">
        <v>0</v>
      </c>
      <c r="V1076">
        <v>89.927372594284606</v>
      </c>
      <c r="W1076">
        <v>330.62282183306098</v>
      </c>
    </row>
    <row r="1077" spans="1:23" x14ac:dyDescent="0.3">
      <c r="A1077" t="s">
        <v>285</v>
      </c>
      <c r="B1077" t="s">
        <v>39</v>
      </c>
      <c r="C1077" t="s">
        <v>0</v>
      </c>
      <c r="D1077" t="s">
        <v>260</v>
      </c>
      <c r="E1077" t="s">
        <v>167</v>
      </c>
      <c r="F1077">
        <v>29.327841723215698</v>
      </c>
      <c r="G1077">
        <v>28.5986501700948</v>
      </c>
      <c r="H1077">
        <v>10.350440686980701</v>
      </c>
      <c r="I1077">
        <v>1.2791832777050101</v>
      </c>
      <c r="J1077">
        <v>1.2809418289727501</v>
      </c>
      <c r="K1077">
        <v>120.90244471179</v>
      </c>
      <c r="L1077">
        <v>1.20062648417593</v>
      </c>
      <c r="M1077">
        <v>1.0444893184867099</v>
      </c>
      <c r="N1077">
        <v>11.8197938110448</v>
      </c>
      <c r="O1077">
        <v>109.155434703789</v>
      </c>
      <c r="P1077">
        <v>22.483694987667899</v>
      </c>
      <c r="Q1077">
        <v>8.1281506232257303</v>
      </c>
      <c r="R1077">
        <v>39.372556576389897</v>
      </c>
      <c r="S1077">
        <v>354.341613317851</v>
      </c>
      <c r="T1077">
        <v>0</v>
      </c>
      <c r="U1077">
        <v>0</v>
      </c>
      <c r="V1077">
        <v>92.996149705039898</v>
      </c>
      <c r="W1077">
        <v>331.12066079504098</v>
      </c>
    </row>
    <row r="1078" spans="1:23" x14ac:dyDescent="0.3">
      <c r="A1078" t="s">
        <v>285</v>
      </c>
      <c r="B1078" t="s">
        <v>39</v>
      </c>
      <c r="C1078" t="s">
        <v>0</v>
      </c>
      <c r="D1078" t="s">
        <v>260</v>
      </c>
      <c r="E1078" t="s">
        <v>168</v>
      </c>
      <c r="F1078">
        <v>29.3514433349733</v>
      </c>
      <c r="G1078">
        <v>28.509706130558101</v>
      </c>
      <c r="H1078">
        <v>18.012077631318</v>
      </c>
      <c r="I1078">
        <v>1.62516779613915</v>
      </c>
      <c r="J1078">
        <v>2.0259330400148898</v>
      </c>
      <c r="K1078">
        <v>122.735857561955</v>
      </c>
      <c r="L1078">
        <v>1.5842412541627899</v>
      </c>
      <c r="M1078">
        <v>1.01238926554749</v>
      </c>
      <c r="N1078">
        <v>12.501937616881399</v>
      </c>
      <c r="O1078">
        <v>103.161069804253</v>
      </c>
      <c r="P1078">
        <v>22.618258308023201</v>
      </c>
      <c r="Q1078">
        <v>8.3239899029601396</v>
      </c>
      <c r="R1078">
        <v>39.286692291943098</v>
      </c>
      <c r="S1078">
        <v>354.341613317851</v>
      </c>
      <c r="T1078">
        <v>0</v>
      </c>
      <c r="U1078">
        <v>0</v>
      </c>
      <c r="V1078">
        <v>101.96471488080201</v>
      </c>
      <c r="W1078">
        <v>320.60236627268898</v>
      </c>
    </row>
    <row r="1079" spans="1:23" x14ac:dyDescent="0.3">
      <c r="A1079" t="s">
        <v>285</v>
      </c>
      <c r="B1079" t="s">
        <v>39</v>
      </c>
      <c r="C1079" t="s">
        <v>0</v>
      </c>
      <c r="D1079" t="s">
        <v>261</v>
      </c>
      <c r="E1079" t="s">
        <v>185</v>
      </c>
      <c r="F1079">
        <v>26.5177099317415</v>
      </c>
      <c r="G1079">
        <v>25.6055100814634</v>
      </c>
      <c r="H1079">
        <v>23.9974126865309</v>
      </c>
      <c r="I1079">
        <v>1.9497725445141101</v>
      </c>
      <c r="J1079">
        <v>3.0054583100949901</v>
      </c>
      <c r="K1079">
        <v>107.360883958804</v>
      </c>
      <c r="L1079">
        <v>2.0025583265698002</v>
      </c>
      <c r="M1079">
        <v>1.0079190046182001</v>
      </c>
      <c r="N1079">
        <v>12.6603072299609</v>
      </c>
      <c r="O1079">
        <v>92.4828231607448</v>
      </c>
      <c r="P1079">
        <v>21.689520968763599</v>
      </c>
      <c r="Q1079">
        <v>7.9520334030497501</v>
      </c>
      <c r="R1079">
        <v>37.565974677529702</v>
      </c>
      <c r="S1079">
        <v>311.35729329918399</v>
      </c>
      <c r="T1079">
        <v>0</v>
      </c>
      <c r="U1079">
        <v>0</v>
      </c>
      <c r="V1079">
        <v>85.466157745750095</v>
      </c>
      <c r="W1079">
        <v>281.28197403162198</v>
      </c>
    </row>
    <row r="1080" spans="1:23" x14ac:dyDescent="0.3">
      <c r="A1080" t="s">
        <v>285</v>
      </c>
      <c r="B1080" t="s">
        <v>39</v>
      </c>
      <c r="C1080" t="s">
        <v>0</v>
      </c>
      <c r="D1080" t="s">
        <v>261</v>
      </c>
      <c r="E1080" t="s">
        <v>189</v>
      </c>
      <c r="F1080">
        <v>27.609037781643998</v>
      </c>
      <c r="G1080">
        <v>26.875851920512702</v>
      </c>
      <c r="H1080">
        <v>12.8841621189816</v>
      </c>
      <c r="I1080">
        <v>1.43097371132843</v>
      </c>
      <c r="J1080">
        <v>1.5221619403566899</v>
      </c>
      <c r="K1080">
        <v>112.578693394778</v>
      </c>
      <c r="L1080">
        <v>1.1750631960599101</v>
      </c>
      <c r="M1080">
        <v>1.00566423146627</v>
      </c>
      <c r="N1080">
        <v>11.4109005551467</v>
      </c>
      <c r="O1080">
        <v>100.891620421963</v>
      </c>
      <c r="P1080">
        <v>23.382836402835501</v>
      </c>
      <c r="Q1080">
        <v>8.1671185668011095</v>
      </c>
      <c r="R1080">
        <v>41.274150998257099</v>
      </c>
      <c r="S1080">
        <v>311.35729329918399</v>
      </c>
      <c r="T1080">
        <v>0</v>
      </c>
      <c r="U1080">
        <v>0</v>
      </c>
      <c r="V1080">
        <v>104.687412200959</v>
      </c>
      <c r="W1080">
        <v>319.76674518144</v>
      </c>
    </row>
    <row r="1081" spans="1:23" x14ac:dyDescent="0.3">
      <c r="A1081" t="s">
        <v>285</v>
      </c>
      <c r="B1081" t="s">
        <v>39</v>
      </c>
      <c r="C1081" t="s">
        <v>0</v>
      </c>
      <c r="D1081" t="s">
        <v>261</v>
      </c>
      <c r="E1081" t="s">
        <v>190</v>
      </c>
      <c r="F1081">
        <v>27.981381480665402</v>
      </c>
      <c r="G1081">
        <v>27.273732552126901</v>
      </c>
      <c r="H1081">
        <v>10.6658132283653</v>
      </c>
      <c r="I1081">
        <v>1.35242326293576</v>
      </c>
      <c r="J1081">
        <v>1.3535525200487799</v>
      </c>
      <c r="K1081">
        <v>112.452775083158</v>
      </c>
      <c r="L1081">
        <v>1.2573135778256499</v>
      </c>
      <c r="M1081">
        <v>1.0407953337684499</v>
      </c>
      <c r="N1081">
        <v>11.4185360764516</v>
      </c>
      <c r="O1081">
        <v>104.011777855285</v>
      </c>
      <c r="P1081">
        <v>23.316074540182498</v>
      </c>
      <c r="Q1081">
        <v>8.1278914697810496</v>
      </c>
      <c r="R1081">
        <v>41.201717551966901</v>
      </c>
      <c r="S1081">
        <v>311.35729329918399</v>
      </c>
      <c r="T1081">
        <v>0</v>
      </c>
      <c r="U1081">
        <v>0</v>
      </c>
      <c r="V1081">
        <v>96.966011082264899</v>
      </c>
      <c r="W1081">
        <v>322.96778994157398</v>
      </c>
    </row>
    <row r="1082" spans="1:23" x14ac:dyDescent="0.3">
      <c r="A1082" t="s">
        <v>285</v>
      </c>
      <c r="B1082" t="s">
        <v>39</v>
      </c>
      <c r="C1082" t="s">
        <v>0</v>
      </c>
      <c r="D1082" t="s">
        <v>261</v>
      </c>
      <c r="E1082" t="s">
        <v>195</v>
      </c>
      <c r="F1082">
        <v>28.036311471811398</v>
      </c>
      <c r="G1082">
        <v>27.234909090769499</v>
      </c>
      <c r="H1082">
        <v>17.048881529991501</v>
      </c>
      <c r="I1082">
        <v>1.63009245475749</v>
      </c>
      <c r="J1082">
        <v>2.0739495439954601</v>
      </c>
      <c r="K1082">
        <v>112.215878916322</v>
      </c>
      <c r="L1082">
        <v>1.7864509267461399</v>
      </c>
      <c r="M1082">
        <v>1.0121083618193101</v>
      </c>
      <c r="N1082">
        <v>11.823491194214601</v>
      </c>
      <c r="O1082">
        <v>97.367328963000304</v>
      </c>
      <c r="P1082">
        <v>22.8898963262154</v>
      </c>
      <c r="Q1082">
        <v>8.1505641882797892</v>
      </c>
      <c r="R1082">
        <v>40.1113689683472</v>
      </c>
      <c r="S1082">
        <v>311.35729329918399</v>
      </c>
      <c r="T1082">
        <v>0</v>
      </c>
      <c r="U1082">
        <v>0</v>
      </c>
      <c r="V1082">
        <v>100.873032384905</v>
      </c>
      <c r="W1082">
        <v>305.87147321145602</v>
      </c>
    </row>
    <row r="1083" spans="1:23" x14ac:dyDescent="0.3">
      <c r="A1083" t="s">
        <v>285</v>
      </c>
      <c r="B1083" t="s">
        <v>39</v>
      </c>
      <c r="C1083" t="s">
        <v>0</v>
      </c>
      <c r="D1083" t="s">
        <v>262</v>
      </c>
      <c r="E1083" t="s">
        <v>196</v>
      </c>
      <c r="F1083">
        <v>26.269861305936601</v>
      </c>
      <c r="G1083">
        <v>25.516768608641801</v>
      </c>
      <c r="H1083">
        <v>19.249619338962798</v>
      </c>
      <c r="I1083">
        <v>1.76882866114381</v>
      </c>
      <c r="J1083">
        <v>2.3109183778224098</v>
      </c>
      <c r="K1083">
        <v>96.652921543360094</v>
      </c>
      <c r="L1083">
        <v>1.67296234173912</v>
      </c>
      <c r="M1083">
        <v>0.94964565819039604</v>
      </c>
      <c r="N1083">
        <v>11.476247239630901</v>
      </c>
      <c r="O1083">
        <v>88.725266038639404</v>
      </c>
      <c r="P1083">
        <v>20.7668240981717</v>
      </c>
      <c r="Q1083">
        <v>7.5227171030611304</v>
      </c>
      <c r="R1083">
        <v>36.1401478517177</v>
      </c>
      <c r="S1083">
        <v>219.647387512629</v>
      </c>
      <c r="T1083">
        <v>0</v>
      </c>
      <c r="U1083">
        <v>0</v>
      </c>
      <c r="V1083">
        <v>84.185445286072095</v>
      </c>
      <c r="W1083">
        <v>291.995927160468</v>
      </c>
    </row>
    <row r="1084" spans="1:23" x14ac:dyDescent="0.3">
      <c r="A1084" t="s">
        <v>285</v>
      </c>
      <c r="B1084" t="s">
        <v>39</v>
      </c>
      <c r="C1084" t="s">
        <v>0</v>
      </c>
      <c r="D1084" t="s">
        <v>262</v>
      </c>
      <c r="E1084" t="s">
        <v>197</v>
      </c>
      <c r="F1084">
        <v>27.9281621356496</v>
      </c>
      <c r="G1084">
        <v>27.2530160309114</v>
      </c>
      <c r="H1084">
        <v>13.921133730481699</v>
      </c>
      <c r="I1084">
        <v>1.54961718539732</v>
      </c>
      <c r="J1084">
        <v>1.6017915391165001</v>
      </c>
      <c r="K1084">
        <v>102.98663976861501</v>
      </c>
      <c r="L1084">
        <v>1.00361868525892</v>
      </c>
      <c r="M1084">
        <v>0.98910448702433795</v>
      </c>
      <c r="N1084">
        <v>11.357372159822299</v>
      </c>
      <c r="O1084">
        <v>99.088922806263895</v>
      </c>
      <c r="P1084">
        <v>22.635734785673002</v>
      </c>
      <c r="Q1084">
        <v>7.8604785460015902</v>
      </c>
      <c r="R1084">
        <v>39.979962433558299</v>
      </c>
      <c r="S1084">
        <v>219.647387512629</v>
      </c>
      <c r="T1084">
        <v>0</v>
      </c>
      <c r="U1084">
        <v>0</v>
      </c>
      <c r="V1084">
        <v>103.09245099020799</v>
      </c>
      <c r="W1084">
        <v>331.80963290168899</v>
      </c>
    </row>
    <row r="1085" spans="1:23" x14ac:dyDescent="0.3">
      <c r="A1085" t="s">
        <v>285</v>
      </c>
      <c r="B1085" t="s">
        <v>39</v>
      </c>
      <c r="C1085" t="s">
        <v>0</v>
      </c>
      <c r="D1085" t="s">
        <v>262</v>
      </c>
      <c r="E1085" t="s">
        <v>198</v>
      </c>
      <c r="F1085">
        <v>28.4998068424606</v>
      </c>
      <c r="G1085">
        <v>27.8496794255752</v>
      </c>
      <c r="H1085">
        <v>11.761148608875599</v>
      </c>
      <c r="I1085">
        <v>1.47141396361202</v>
      </c>
      <c r="J1085">
        <v>1.4484046076982999</v>
      </c>
      <c r="K1085">
        <v>102.830182862024</v>
      </c>
      <c r="L1085">
        <v>1.10221121282796</v>
      </c>
      <c r="M1085">
        <v>1.0201734988744</v>
      </c>
      <c r="N1085">
        <v>11.3530639885296</v>
      </c>
      <c r="O1085">
        <v>102.240641913362</v>
      </c>
      <c r="P1085">
        <v>22.550644522505799</v>
      </c>
      <c r="Q1085">
        <v>7.8064112139255002</v>
      </c>
      <c r="R1085">
        <v>39.888654406459601</v>
      </c>
      <c r="S1085">
        <v>219.647387512629</v>
      </c>
      <c r="T1085">
        <v>0</v>
      </c>
      <c r="U1085">
        <v>0</v>
      </c>
      <c r="V1085">
        <v>95.454573854912894</v>
      </c>
      <c r="W1085">
        <v>334.88767675406899</v>
      </c>
    </row>
    <row r="1086" spans="1:23" x14ac:dyDescent="0.3">
      <c r="A1086" t="s">
        <v>285</v>
      </c>
      <c r="B1086" t="s">
        <v>39</v>
      </c>
      <c r="C1086" t="s">
        <v>0</v>
      </c>
      <c r="D1086" t="s">
        <v>262</v>
      </c>
      <c r="E1086" t="s">
        <v>200</v>
      </c>
      <c r="F1086">
        <v>27.790807106624801</v>
      </c>
      <c r="G1086">
        <v>27.060884140455698</v>
      </c>
      <c r="H1086">
        <v>17.499626589153401</v>
      </c>
      <c r="I1086">
        <v>1.7106902134571</v>
      </c>
      <c r="J1086">
        <v>2.03366686036542</v>
      </c>
      <c r="K1086">
        <v>102.23736707688801</v>
      </c>
      <c r="L1086">
        <v>1.5778762507138999</v>
      </c>
      <c r="M1086">
        <v>0.98509978872738901</v>
      </c>
      <c r="N1086">
        <v>11.6477157892768</v>
      </c>
      <c r="O1086">
        <v>95.094162318918904</v>
      </c>
      <c r="P1086">
        <v>22.175335837557</v>
      </c>
      <c r="Q1086">
        <v>7.8655254019379397</v>
      </c>
      <c r="R1086">
        <v>38.869395218412798</v>
      </c>
      <c r="S1086">
        <v>219.647387512629</v>
      </c>
      <c r="T1086">
        <v>0</v>
      </c>
      <c r="U1086">
        <v>0</v>
      </c>
      <c r="V1086">
        <v>99.267165679785407</v>
      </c>
      <c r="W1086">
        <v>317.51238303715598</v>
      </c>
    </row>
    <row r="1087" spans="1:23" x14ac:dyDescent="0.3">
      <c r="A1087" t="s">
        <v>285</v>
      </c>
      <c r="B1087" t="s">
        <v>39</v>
      </c>
      <c r="C1087" t="s">
        <v>0</v>
      </c>
      <c r="D1087" t="s">
        <v>263</v>
      </c>
      <c r="E1087" t="s">
        <v>202</v>
      </c>
      <c r="F1087">
        <v>26.555786571740601</v>
      </c>
      <c r="G1087">
        <v>25.8787036262217</v>
      </c>
      <c r="H1087">
        <v>19.239862889663701</v>
      </c>
      <c r="I1087">
        <v>1.7638875575190101</v>
      </c>
      <c r="J1087">
        <v>2.2357783904766699</v>
      </c>
      <c r="K1087">
        <v>92.343716310058198</v>
      </c>
      <c r="L1087">
        <v>1.57342000880813</v>
      </c>
      <c r="M1087">
        <v>1.04475819681263</v>
      </c>
      <c r="N1087">
        <v>11.4246496401115</v>
      </c>
      <c r="O1087">
        <v>90.449890882270694</v>
      </c>
      <c r="P1087">
        <v>21.012275995816498</v>
      </c>
      <c r="Q1087">
        <v>7.36726811894638</v>
      </c>
      <c r="R1087">
        <v>36.9094182899752</v>
      </c>
      <c r="S1087">
        <v>147.05094784295201</v>
      </c>
      <c r="T1087">
        <v>0</v>
      </c>
      <c r="U1087">
        <v>0</v>
      </c>
      <c r="V1087">
        <v>108.406597997508</v>
      </c>
      <c r="W1087">
        <v>295.46391887174099</v>
      </c>
    </row>
    <row r="1088" spans="1:23" x14ac:dyDescent="0.3">
      <c r="A1088" t="s">
        <v>285</v>
      </c>
      <c r="B1088" t="s">
        <v>39</v>
      </c>
      <c r="C1088" t="s">
        <v>0</v>
      </c>
      <c r="D1088" t="s">
        <v>263</v>
      </c>
      <c r="E1088" t="s">
        <v>204</v>
      </c>
      <c r="F1088">
        <v>25.815733274234798</v>
      </c>
      <c r="G1088">
        <v>25.2243011522086</v>
      </c>
      <c r="H1088">
        <v>14.4134105488915</v>
      </c>
      <c r="I1088">
        <v>1.5038657880614501</v>
      </c>
      <c r="J1088">
        <v>1.6377407266751101</v>
      </c>
      <c r="K1088">
        <v>88.760063878624393</v>
      </c>
      <c r="L1088">
        <v>1.10085236402812</v>
      </c>
      <c r="M1088">
        <v>1.0139735988915599</v>
      </c>
      <c r="N1088">
        <v>10.6425273365353</v>
      </c>
      <c r="O1088">
        <v>91.055851135707499</v>
      </c>
      <c r="P1088">
        <v>20.5621719558624</v>
      </c>
      <c r="Q1088">
        <v>7.0670760188451904</v>
      </c>
      <c r="R1088">
        <v>36.395682041494801</v>
      </c>
      <c r="S1088">
        <v>147.05094784295201</v>
      </c>
      <c r="T1088">
        <v>0</v>
      </c>
      <c r="U1088">
        <v>0</v>
      </c>
      <c r="V1088">
        <v>107.77274281566</v>
      </c>
      <c r="W1088">
        <v>296.97835664570499</v>
      </c>
    </row>
    <row r="1089" spans="1:23" x14ac:dyDescent="0.3">
      <c r="A1089" t="s">
        <v>285</v>
      </c>
      <c r="B1089" t="s">
        <v>39</v>
      </c>
      <c r="C1089" t="s">
        <v>0</v>
      </c>
      <c r="D1089" t="s">
        <v>263</v>
      </c>
      <c r="E1089" t="s">
        <v>205</v>
      </c>
      <c r="F1089">
        <v>27.156893674070901</v>
      </c>
      <c r="G1089">
        <v>26.578004962864998</v>
      </c>
      <c r="H1089">
        <v>12.607340198535001</v>
      </c>
      <c r="I1089">
        <v>1.47248201643153</v>
      </c>
      <c r="J1089">
        <v>1.4867867503080101</v>
      </c>
      <c r="K1089">
        <v>92.453548208415697</v>
      </c>
      <c r="L1089">
        <v>1.09407154973164</v>
      </c>
      <c r="M1089">
        <v>1.0997277546209401</v>
      </c>
      <c r="N1089">
        <v>11.2003915770969</v>
      </c>
      <c r="O1089">
        <v>99.8655665103133</v>
      </c>
      <c r="P1089">
        <v>21.472263749153999</v>
      </c>
      <c r="Q1089">
        <v>7.2851799439005198</v>
      </c>
      <c r="R1089">
        <v>38.163101965959697</v>
      </c>
      <c r="S1089">
        <v>147.05094784295201</v>
      </c>
      <c r="T1089">
        <v>0</v>
      </c>
      <c r="U1089">
        <v>0</v>
      </c>
      <c r="V1089">
        <v>107.84312091247</v>
      </c>
      <c r="W1089">
        <v>316.97757184584202</v>
      </c>
    </row>
    <row r="1090" spans="1:23" x14ac:dyDescent="0.3">
      <c r="A1090" t="s">
        <v>285</v>
      </c>
      <c r="B1090" t="s">
        <v>39</v>
      </c>
      <c r="C1090" t="s">
        <v>0</v>
      </c>
      <c r="D1090" t="s">
        <v>263</v>
      </c>
      <c r="E1090" t="s">
        <v>207</v>
      </c>
      <c r="F1090">
        <v>28.293850015705502</v>
      </c>
      <c r="G1090">
        <v>27.622087521876502</v>
      </c>
      <c r="H1090">
        <v>15.9694775838253</v>
      </c>
      <c r="I1090">
        <v>1.7630635452755501</v>
      </c>
      <c r="J1090">
        <v>2.0535609459995601</v>
      </c>
      <c r="K1090">
        <v>97.781544684314895</v>
      </c>
      <c r="L1090">
        <v>1.6011610911643099</v>
      </c>
      <c r="M1090">
        <v>1.0446535612708601</v>
      </c>
      <c r="N1090">
        <v>11.4254351772709</v>
      </c>
      <c r="O1090">
        <v>92.425044768959495</v>
      </c>
      <c r="P1090">
        <v>22.3758220825584</v>
      </c>
      <c r="Q1090">
        <v>7.7133152984677897</v>
      </c>
      <c r="R1090">
        <v>39.512338058919802</v>
      </c>
      <c r="S1090">
        <v>147.05094784295201</v>
      </c>
      <c r="T1090">
        <v>0</v>
      </c>
      <c r="U1090">
        <v>0</v>
      </c>
      <c r="V1090">
        <v>86.509821032499701</v>
      </c>
      <c r="W1090">
        <v>315.62577567056798</v>
      </c>
    </row>
    <row r="1091" spans="1:23" x14ac:dyDescent="0.3">
      <c r="A1091" t="s">
        <v>285</v>
      </c>
      <c r="B1091" t="s">
        <v>39</v>
      </c>
      <c r="C1091" t="s">
        <v>0</v>
      </c>
      <c r="D1091" t="s">
        <v>264</v>
      </c>
      <c r="E1091" t="s">
        <v>208</v>
      </c>
      <c r="F1091">
        <v>26.930154125674299</v>
      </c>
      <c r="G1091">
        <v>26.2399960421854</v>
      </c>
      <c r="H1091">
        <v>20.624063851944499</v>
      </c>
      <c r="I1091">
        <v>1.89717022192444</v>
      </c>
      <c r="J1091">
        <v>2.3046176015201598</v>
      </c>
      <c r="K1091">
        <v>85.852669115064103</v>
      </c>
      <c r="L1091">
        <v>1.6507116523487499</v>
      </c>
      <c r="M1091">
        <v>0.98144383594460904</v>
      </c>
      <c r="N1091">
        <v>10.912904182650299</v>
      </c>
      <c r="O1091">
        <v>81.545567910315</v>
      </c>
      <c r="P1091">
        <v>19.905852601537202</v>
      </c>
      <c r="Q1091">
        <v>6.9924333140873998</v>
      </c>
      <c r="R1091">
        <v>34.890935973549503</v>
      </c>
      <c r="S1091">
        <v>122.878681836401</v>
      </c>
      <c r="T1091">
        <v>0</v>
      </c>
      <c r="U1091">
        <v>0</v>
      </c>
      <c r="V1091">
        <v>103.400252272938</v>
      </c>
      <c r="W1091">
        <v>295.99221751679801</v>
      </c>
    </row>
    <row r="1092" spans="1:23" x14ac:dyDescent="0.3">
      <c r="A1092" t="s">
        <v>285</v>
      </c>
      <c r="B1092" t="s">
        <v>39</v>
      </c>
      <c r="C1092" t="s">
        <v>0</v>
      </c>
      <c r="D1092" t="s">
        <v>264</v>
      </c>
      <c r="E1092" t="s">
        <v>209</v>
      </c>
      <c r="F1092">
        <v>29.071278816041701</v>
      </c>
      <c r="G1092">
        <v>28.4519383589227</v>
      </c>
      <c r="H1092">
        <v>13.8889799644038</v>
      </c>
      <c r="I1092">
        <v>1.70518099745254</v>
      </c>
      <c r="J1092">
        <v>1.59245753420311</v>
      </c>
      <c r="K1092">
        <v>92.372978177568001</v>
      </c>
      <c r="L1092">
        <v>1.04388170392792</v>
      </c>
      <c r="M1092">
        <v>1.04504346962991</v>
      </c>
      <c r="N1092">
        <v>10.8823762021359</v>
      </c>
      <c r="O1092">
        <v>93.057198575861705</v>
      </c>
      <c r="P1092">
        <v>22.024783723021599</v>
      </c>
      <c r="Q1092">
        <v>7.3718074814201202</v>
      </c>
      <c r="R1092">
        <v>39.228502170247801</v>
      </c>
      <c r="S1092">
        <v>122.878681836401</v>
      </c>
      <c r="T1092">
        <v>0</v>
      </c>
      <c r="U1092">
        <v>0</v>
      </c>
      <c r="V1092">
        <v>105.336508841048</v>
      </c>
      <c r="W1092">
        <v>342.91201878057001</v>
      </c>
    </row>
    <row r="1093" spans="1:23" x14ac:dyDescent="0.3">
      <c r="A1093" t="s">
        <v>285</v>
      </c>
      <c r="B1093" t="s">
        <v>39</v>
      </c>
      <c r="C1093" t="s">
        <v>0</v>
      </c>
      <c r="D1093" t="s">
        <v>264</v>
      </c>
      <c r="E1093" t="s">
        <v>212</v>
      </c>
      <c r="F1093">
        <v>29.3123620023912</v>
      </c>
      <c r="G1093">
        <v>28.753712396163198</v>
      </c>
      <c r="H1093">
        <v>12.0664073765772</v>
      </c>
      <c r="I1093">
        <v>1.5105064890400499</v>
      </c>
      <c r="J1093">
        <v>1.26738231414423</v>
      </c>
      <c r="K1093">
        <v>89.722527860147807</v>
      </c>
      <c r="L1093">
        <v>1.1320134391114201</v>
      </c>
      <c r="M1093">
        <v>1.1131692394542101</v>
      </c>
      <c r="N1093">
        <v>10.711115394316501</v>
      </c>
      <c r="O1093">
        <v>97.590076567902102</v>
      </c>
      <c r="P1093">
        <v>21.2998331092545</v>
      </c>
      <c r="Q1093">
        <v>7.1040515252058896</v>
      </c>
      <c r="R1093">
        <v>38.024771349817499</v>
      </c>
      <c r="S1093">
        <v>122.878681836401</v>
      </c>
      <c r="T1093">
        <v>0</v>
      </c>
      <c r="U1093">
        <v>0</v>
      </c>
      <c r="V1093">
        <v>124.420190066142</v>
      </c>
      <c r="W1093">
        <v>339.47562229329299</v>
      </c>
    </row>
    <row r="1094" spans="1:23" x14ac:dyDescent="0.3">
      <c r="A1094" t="s">
        <v>285</v>
      </c>
      <c r="B1094" t="s">
        <v>39</v>
      </c>
      <c r="C1094" t="s">
        <v>0</v>
      </c>
      <c r="D1094" t="s">
        <v>264</v>
      </c>
      <c r="E1094" t="s">
        <v>214</v>
      </c>
      <c r="F1094">
        <v>28.465075717741001</v>
      </c>
      <c r="G1094">
        <v>27.790813827490801</v>
      </c>
      <c r="H1094">
        <v>19.7642919337869</v>
      </c>
      <c r="I1094">
        <v>1.8592459007522999</v>
      </c>
      <c r="J1094">
        <v>2.0958230255174199</v>
      </c>
      <c r="K1094">
        <v>90.471330869455699</v>
      </c>
      <c r="L1094">
        <v>1.6249502086902301</v>
      </c>
      <c r="M1094">
        <v>1.09877303007451</v>
      </c>
      <c r="N1094">
        <v>11.4066291088171</v>
      </c>
      <c r="O1094">
        <v>90.401730836336299</v>
      </c>
      <c r="P1094">
        <v>21.1449089047283</v>
      </c>
      <c r="Q1094">
        <v>7.2846575784231904</v>
      </c>
      <c r="R1094">
        <v>37.297423372546</v>
      </c>
      <c r="S1094">
        <v>122.878681836401</v>
      </c>
      <c r="T1094">
        <v>0</v>
      </c>
      <c r="U1094">
        <v>0</v>
      </c>
      <c r="V1094">
        <v>125.10492040857299</v>
      </c>
      <c r="W1094">
        <v>320.85049598685401</v>
      </c>
    </row>
    <row r="1095" spans="1:23" x14ac:dyDescent="0.3">
      <c r="A1095" t="s">
        <v>285</v>
      </c>
      <c r="B1095" t="s">
        <v>39</v>
      </c>
      <c r="C1095" t="s">
        <v>0</v>
      </c>
      <c r="D1095" t="s">
        <v>265</v>
      </c>
      <c r="E1095" t="s">
        <v>215</v>
      </c>
      <c r="F1095">
        <v>24.4304178271945</v>
      </c>
      <c r="G1095">
        <v>23.826569434925201</v>
      </c>
      <c r="H1095">
        <v>17.819780045110601</v>
      </c>
      <c r="I1095">
        <v>1.63543485188823</v>
      </c>
      <c r="J1095">
        <v>1.8587347313918801</v>
      </c>
      <c r="K1095">
        <v>77.987437665336699</v>
      </c>
      <c r="L1095">
        <v>1.2777202818001101</v>
      </c>
      <c r="M1095">
        <v>0.90883603893187004</v>
      </c>
      <c r="N1095">
        <v>9.8781934249294405</v>
      </c>
      <c r="O1095">
        <v>77.649047531328804</v>
      </c>
      <c r="P1095">
        <v>18.5576816799956</v>
      </c>
      <c r="Q1095">
        <v>6.5430084141068798</v>
      </c>
      <c r="R1095">
        <v>32.5548386609237</v>
      </c>
      <c r="S1095">
        <v>122.878681836401</v>
      </c>
      <c r="T1095">
        <v>0</v>
      </c>
      <c r="U1095">
        <v>0</v>
      </c>
      <c r="V1095">
        <v>113.12645023013199</v>
      </c>
      <c r="W1095">
        <v>278.79610021181202</v>
      </c>
    </row>
    <row r="1096" spans="1:23" x14ac:dyDescent="0.3">
      <c r="A1096" t="s">
        <v>285</v>
      </c>
      <c r="B1096" t="s">
        <v>39</v>
      </c>
      <c r="C1096" t="s">
        <v>0</v>
      </c>
      <c r="D1096" t="s">
        <v>265</v>
      </c>
      <c r="E1096" t="s">
        <v>216</v>
      </c>
      <c r="F1096">
        <v>24.255722547066899</v>
      </c>
      <c r="G1096">
        <v>23.660154138417798</v>
      </c>
      <c r="H1096">
        <v>18.878449915283898</v>
      </c>
      <c r="I1096">
        <v>1.6051381941814999</v>
      </c>
      <c r="J1096">
        <v>1.84975725539625</v>
      </c>
      <c r="K1096">
        <v>77.125175902394304</v>
      </c>
      <c r="L1096">
        <v>1.1070837343718101</v>
      </c>
      <c r="M1096">
        <v>0.97634751750256099</v>
      </c>
      <c r="N1096">
        <v>10.329749646130701</v>
      </c>
      <c r="O1096">
        <v>83.7324445927336</v>
      </c>
      <c r="P1096">
        <v>18.397987554803802</v>
      </c>
      <c r="Q1096">
        <v>6.4721482339538499</v>
      </c>
      <c r="R1096">
        <v>32.302195184744299</v>
      </c>
      <c r="S1096">
        <v>122.878681836401</v>
      </c>
      <c r="T1096">
        <v>0</v>
      </c>
      <c r="U1096">
        <v>0</v>
      </c>
      <c r="V1096">
        <v>133.11393014576501</v>
      </c>
      <c r="W1096">
        <v>282.72559286676199</v>
      </c>
    </row>
    <row r="1097" spans="1:23" x14ac:dyDescent="0.3">
      <c r="A1097" t="s">
        <v>285</v>
      </c>
      <c r="B1097" t="s">
        <v>39</v>
      </c>
      <c r="C1097" t="s">
        <v>0</v>
      </c>
      <c r="D1097" t="s">
        <v>265</v>
      </c>
      <c r="E1097" t="s">
        <v>217</v>
      </c>
      <c r="F1097">
        <v>24.8173474354533</v>
      </c>
      <c r="G1097">
        <v>24.273742062418702</v>
      </c>
      <c r="H1097">
        <v>16.039287056693599</v>
      </c>
      <c r="I1097">
        <v>1.44450783476193</v>
      </c>
      <c r="J1097">
        <v>1.51418617081412</v>
      </c>
      <c r="K1097">
        <v>76.431086240705696</v>
      </c>
      <c r="L1097">
        <v>1.1487271418453699</v>
      </c>
      <c r="M1097">
        <v>1.0247716154217601</v>
      </c>
      <c r="N1097">
        <v>10.0822299587938</v>
      </c>
      <c r="O1097">
        <v>86.989785504477595</v>
      </c>
      <c r="P1097">
        <v>18.284645996996002</v>
      </c>
      <c r="Q1097">
        <v>6.4019108227154398</v>
      </c>
      <c r="R1097">
        <v>32.201288300924801</v>
      </c>
      <c r="S1097">
        <v>122.878681836401</v>
      </c>
      <c r="T1097">
        <v>0</v>
      </c>
      <c r="U1097">
        <v>0</v>
      </c>
      <c r="V1097">
        <v>137.84120954256699</v>
      </c>
      <c r="W1097">
        <v>285.73209544681902</v>
      </c>
    </row>
    <row r="1098" spans="1:23" x14ac:dyDescent="0.3">
      <c r="A1098" t="s">
        <v>285</v>
      </c>
      <c r="B1098" t="s">
        <v>39</v>
      </c>
      <c r="C1098" t="s">
        <v>0</v>
      </c>
      <c r="D1098" t="s">
        <v>265</v>
      </c>
      <c r="E1098" t="s">
        <v>226</v>
      </c>
      <c r="F1098">
        <v>25.400815965639399</v>
      </c>
      <c r="G1098">
        <v>24.7659605213424</v>
      </c>
      <c r="H1098">
        <v>20.0009392581591</v>
      </c>
      <c r="I1098">
        <v>1.7303231262662</v>
      </c>
      <c r="J1098">
        <v>2.0680797070185002</v>
      </c>
      <c r="K1098">
        <v>80.943148498707899</v>
      </c>
      <c r="L1098">
        <v>1.5646053426236499</v>
      </c>
      <c r="M1098">
        <v>1.0364225458084999</v>
      </c>
      <c r="N1098">
        <v>10.791881870563801</v>
      </c>
      <c r="O1098">
        <v>84.635360472853193</v>
      </c>
      <c r="P1098">
        <v>19.067862997590101</v>
      </c>
      <c r="Q1098">
        <v>6.7483173913327299</v>
      </c>
      <c r="R1098">
        <v>33.387935512082002</v>
      </c>
      <c r="S1098">
        <v>122.878681836401</v>
      </c>
      <c r="T1098">
        <v>0</v>
      </c>
      <c r="U1098">
        <v>0</v>
      </c>
      <c r="V1098">
        <v>126.449654453362</v>
      </c>
      <c r="W1098">
        <v>287.62068013504899</v>
      </c>
    </row>
    <row r="1099" spans="1:23" x14ac:dyDescent="0.3">
      <c r="A1099" t="s">
        <v>285</v>
      </c>
      <c r="B1099" t="s">
        <v>39</v>
      </c>
      <c r="C1099" t="s">
        <v>0</v>
      </c>
      <c r="D1099" t="s">
        <v>266</v>
      </c>
      <c r="E1099" t="s">
        <v>227</v>
      </c>
      <c r="F1099">
        <v>27.435496094311301</v>
      </c>
      <c r="G1099">
        <v>26.814585677137</v>
      </c>
      <c r="H1099">
        <v>19.582963762392001</v>
      </c>
      <c r="I1099">
        <v>1.6759276650978201</v>
      </c>
      <c r="J1099">
        <v>1.9657471564415401</v>
      </c>
      <c r="K1099">
        <v>81.851600840654001</v>
      </c>
      <c r="L1099">
        <v>3.4009185201600798</v>
      </c>
      <c r="M1099">
        <v>0.985028826172483</v>
      </c>
      <c r="N1099">
        <v>10.1927701070928</v>
      </c>
      <c r="O1099">
        <v>79.347567056970604</v>
      </c>
      <c r="P1099">
        <v>18.678226488045599</v>
      </c>
      <c r="Q1099">
        <v>6.8885830067920004</v>
      </c>
      <c r="R1099">
        <v>32.380805391485197</v>
      </c>
      <c r="S1099">
        <v>126.336890375088</v>
      </c>
      <c r="T1099">
        <v>0</v>
      </c>
      <c r="U1099">
        <v>0</v>
      </c>
      <c r="V1099">
        <v>123.24463306918599</v>
      </c>
      <c r="W1099">
        <v>274.99876516741301</v>
      </c>
    </row>
    <row r="1100" spans="1:23" x14ac:dyDescent="0.3">
      <c r="A1100" t="s">
        <v>286</v>
      </c>
      <c r="B1100" t="s">
        <v>40</v>
      </c>
      <c r="C1100" t="s">
        <v>28</v>
      </c>
      <c r="D1100" t="s">
        <v>251</v>
      </c>
      <c r="E1100" t="s">
        <v>51</v>
      </c>
      <c r="F1100">
        <v>3306.3566012983702</v>
      </c>
      <c r="G1100">
        <v>2609.7455180969</v>
      </c>
      <c r="H1100">
        <v>4525.4157316661704</v>
      </c>
      <c r="I1100">
        <v>494.68209255773598</v>
      </c>
      <c r="J1100">
        <v>19382.240867617402</v>
      </c>
      <c r="K1100">
        <v>4394.5100781664496</v>
      </c>
      <c r="L1100">
        <v>1882.85035139145</v>
      </c>
      <c r="M1100">
        <v>319.84236233318302</v>
      </c>
      <c r="N1100">
        <v>2114.83757785646</v>
      </c>
      <c r="O1100">
        <v>2361.2809330906198</v>
      </c>
      <c r="P1100">
        <v>833.61309660541804</v>
      </c>
      <c r="Q1100">
        <v>644.13722856830896</v>
      </c>
      <c r="R1100">
        <v>914.69061746197895</v>
      </c>
      <c r="S1100">
        <v>15494.939313298</v>
      </c>
      <c r="T1100">
        <v>2457.5124999999998</v>
      </c>
      <c r="U1100">
        <v>4865.1325670921997</v>
      </c>
      <c r="V1100">
        <v>311.89058176725001</v>
      </c>
      <c r="W1100">
        <v>717.25249174945998</v>
      </c>
    </row>
    <row r="1101" spans="1:23" x14ac:dyDescent="0.3">
      <c r="A1101" t="s">
        <v>286</v>
      </c>
      <c r="B1101" t="s">
        <v>40</v>
      </c>
      <c r="C1101" t="s">
        <v>28</v>
      </c>
      <c r="D1101" t="s">
        <v>251</v>
      </c>
      <c r="E1101" t="s">
        <v>52</v>
      </c>
      <c r="F1101">
        <v>2158.90196797618</v>
      </c>
      <c r="G1101">
        <v>1511.2660228121199</v>
      </c>
      <c r="H1101">
        <v>2363.7012747189701</v>
      </c>
      <c r="I1101">
        <v>344.22668345710002</v>
      </c>
      <c r="J1101">
        <v>19057.0817738406</v>
      </c>
      <c r="K1101">
        <v>2345.4447119281599</v>
      </c>
      <c r="L1101">
        <v>832.96872771996402</v>
      </c>
      <c r="M1101">
        <v>275.54097597128401</v>
      </c>
      <c r="N1101">
        <v>1484.9972795756401</v>
      </c>
      <c r="O1101">
        <v>1241.9167339867199</v>
      </c>
      <c r="P1101">
        <v>415.97608361168199</v>
      </c>
      <c r="Q1101">
        <v>315.79425247868699</v>
      </c>
      <c r="R1101">
        <v>467.22017191160899</v>
      </c>
      <c r="S1101">
        <v>15494.939313298</v>
      </c>
      <c r="T1101">
        <v>2457.5124999999998</v>
      </c>
      <c r="U1101">
        <v>4865.1325670921997</v>
      </c>
      <c r="V1101">
        <v>328.93430011777701</v>
      </c>
      <c r="W1101">
        <v>786.43420166388501</v>
      </c>
    </row>
    <row r="1102" spans="1:23" x14ac:dyDescent="0.3">
      <c r="A1102" t="s">
        <v>286</v>
      </c>
      <c r="B1102" t="s">
        <v>40</v>
      </c>
      <c r="C1102" t="s">
        <v>28</v>
      </c>
      <c r="D1102" t="s">
        <v>251</v>
      </c>
      <c r="E1102" t="s">
        <v>53</v>
      </c>
      <c r="F1102">
        <v>1834.6500355568701</v>
      </c>
      <c r="G1102">
        <v>1204.07311866295</v>
      </c>
      <c r="H1102">
        <v>1503.1802721864101</v>
      </c>
      <c r="I1102">
        <v>291.053396492746</v>
      </c>
      <c r="J1102">
        <v>18951.077944391101</v>
      </c>
      <c r="K1102">
        <v>1664.22320760773</v>
      </c>
      <c r="L1102">
        <v>577.43299014037996</v>
      </c>
      <c r="M1102">
        <v>260.55441735821199</v>
      </c>
      <c r="N1102">
        <v>1284.01083765715</v>
      </c>
      <c r="O1102">
        <v>916.273533164382</v>
      </c>
      <c r="P1102">
        <v>267.57242615983102</v>
      </c>
      <c r="Q1102">
        <v>200.35381309983899</v>
      </c>
      <c r="R1102">
        <v>308.43229437572001</v>
      </c>
      <c r="S1102">
        <v>15494.939313298</v>
      </c>
      <c r="T1102">
        <v>2457.5124999999998</v>
      </c>
      <c r="U1102">
        <v>4865.1325670921997</v>
      </c>
      <c r="V1102">
        <v>331.829026349694</v>
      </c>
      <c r="W1102">
        <v>770.98525577114901</v>
      </c>
    </row>
    <row r="1103" spans="1:23" x14ac:dyDescent="0.3">
      <c r="A1103" t="s">
        <v>286</v>
      </c>
      <c r="B1103" t="s">
        <v>40</v>
      </c>
      <c r="C1103" t="s">
        <v>28</v>
      </c>
      <c r="D1103" t="s">
        <v>251</v>
      </c>
      <c r="E1103" t="s">
        <v>54</v>
      </c>
      <c r="F1103">
        <v>3173.4602304118298</v>
      </c>
      <c r="G1103">
        <v>2479.2775255791998</v>
      </c>
      <c r="H1103">
        <v>4269.9113999249503</v>
      </c>
      <c r="I1103">
        <v>491.07354718354901</v>
      </c>
      <c r="J1103">
        <v>19329.665373164298</v>
      </c>
      <c r="K1103">
        <v>4223.6895185771</v>
      </c>
      <c r="L1103">
        <v>1856.3611437070099</v>
      </c>
      <c r="M1103">
        <v>315.94380692962602</v>
      </c>
      <c r="N1103">
        <v>2012.7993468417001</v>
      </c>
      <c r="O1103">
        <v>2182.66817186457</v>
      </c>
      <c r="P1103">
        <v>779.48031248996404</v>
      </c>
      <c r="Q1103">
        <v>602.59267582913105</v>
      </c>
      <c r="R1103">
        <v>861.87945332892104</v>
      </c>
      <c r="S1103">
        <v>15494.939313298</v>
      </c>
      <c r="T1103">
        <v>2457.5124999999998</v>
      </c>
      <c r="U1103">
        <v>4865.1325670921997</v>
      </c>
      <c r="V1103">
        <v>329.47385935437302</v>
      </c>
      <c r="W1103">
        <v>763.46654820611104</v>
      </c>
    </row>
    <row r="1104" spans="1:23" x14ac:dyDescent="0.3">
      <c r="A1104" t="s">
        <v>286</v>
      </c>
      <c r="B1104" t="s">
        <v>40</v>
      </c>
      <c r="C1104" t="s">
        <v>28</v>
      </c>
      <c r="D1104" t="s">
        <v>252</v>
      </c>
      <c r="E1104" t="s">
        <v>55</v>
      </c>
      <c r="F1104">
        <v>3624.62713720693</v>
      </c>
      <c r="G1104">
        <v>2942.1179808992401</v>
      </c>
      <c r="H1104">
        <v>5318.2829013210503</v>
      </c>
      <c r="I1104">
        <v>512.22232452694095</v>
      </c>
      <c r="J1104">
        <v>18527.434804119599</v>
      </c>
      <c r="K1104">
        <v>5363.0541647022901</v>
      </c>
      <c r="L1104">
        <v>2373.0144315471698</v>
      </c>
      <c r="M1104">
        <v>360.064899657561</v>
      </c>
      <c r="N1104">
        <v>2258.56811758601</v>
      </c>
      <c r="O1104">
        <v>3009.7810771345098</v>
      </c>
      <c r="P1104">
        <v>938.55192180103904</v>
      </c>
      <c r="Q1104">
        <v>713.05078894197004</v>
      </c>
      <c r="R1104">
        <v>1039.2122534026601</v>
      </c>
      <c r="S1104">
        <v>21468.6214595651</v>
      </c>
      <c r="T1104">
        <v>1346.9037499999999</v>
      </c>
      <c r="U1104">
        <v>5186.5405831333201</v>
      </c>
      <c r="V1104">
        <v>385.07947805885902</v>
      </c>
      <c r="W1104">
        <v>733.31623685889394</v>
      </c>
    </row>
    <row r="1105" spans="1:23" x14ac:dyDescent="0.3">
      <c r="A1105" t="s">
        <v>286</v>
      </c>
      <c r="B1105" t="s">
        <v>40</v>
      </c>
      <c r="C1105" t="s">
        <v>28</v>
      </c>
      <c r="D1105" t="s">
        <v>252</v>
      </c>
      <c r="E1105" t="s">
        <v>56</v>
      </c>
      <c r="F1105">
        <v>2092.7324100668302</v>
      </c>
      <c r="G1105">
        <v>1462.3136325143601</v>
      </c>
      <c r="H1105">
        <v>2467.2741400517202</v>
      </c>
      <c r="I1105">
        <v>363.974564516312</v>
      </c>
      <c r="J1105">
        <v>18070.123291533899</v>
      </c>
      <c r="K1105">
        <v>2443.1394684925099</v>
      </c>
      <c r="L1105">
        <v>859.40719416490504</v>
      </c>
      <c r="M1105">
        <v>299.78234491427497</v>
      </c>
      <c r="N1105">
        <v>1478.6174283380001</v>
      </c>
      <c r="O1105">
        <v>1291.25865036</v>
      </c>
      <c r="P1105">
        <v>422.29382282880903</v>
      </c>
      <c r="Q1105">
        <v>317.05076697320999</v>
      </c>
      <c r="R1105">
        <v>471.850364216956</v>
      </c>
      <c r="S1105">
        <v>21468.6214595651</v>
      </c>
      <c r="T1105">
        <v>1346.9037499999999</v>
      </c>
      <c r="U1105">
        <v>5186.5405831333201</v>
      </c>
      <c r="V1105">
        <v>389.07986689593997</v>
      </c>
      <c r="W1105">
        <v>794.96964333776702</v>
      </c>
    </row>
    <row r="1106" spans="1:23" x14ac:dyDescent="0.3">
      <c r="A1106" t="s">
        <v>286</v>
      </c>
      <c r="B1106" t="s">
        <v>40</v>
      </c>
      <c r="C1106" t="s">
        <v>28</v>
      </c>
      <c r="D1106" t="s">
        <v>252</v>
      </c>
      <c r="E1106" t="s">
        <v>57</v>
      </c>
      <c r="F1106">
        <v>1535.20655129803</v>
      </c>
      <c r="G1106">
        <v>930.242237101912</v>
      </c>
      <c r="H1106">
        <v>1486.3220567580199</v>
      </c>
      <c r="I1106">
        <v>281.63979498631898</v>
      </c>
      <c r="J1106">
        <v>17940.275097573001</v>
      </c>
      <c r="K1106">
        <v>1558.8081491799201</v>
      </c>
      <c r="L1106">
        <v>433.631448302644</v>
      </c>
      <c r="M1106">
        <v>280.27870218541801</v>
      </c>
      <c r="N1106">
        <v>1203.00019080225</v>
      </c>
      <c r="O1106">
        <v>895.09739365501002</v>
      </c>
      <c r="P1106">
        <v>236.10520543354701</v>
      </c>
      <c r="Q1106">
        <v>170.54648347251299</v>
      </c>
      <c r="R1106">
        <v>275.32106760923898</v>
      </c>
      <c r="S1106">
        <v>21468.6214595651</v>
      </c>
      <c r="T1106">
        <v>1346.9037499999999</v>
      </c>
      <c r="U1106">
        <v>5186.5405831333201</v>
      </c>
      <c r="V1106">
        <v>387.99769747224002</v>
      </c>
      <c r="W1106">
        <v>800.24097443363905</v>
      </c>
    </row>
    <row r="1107" spans="1:23" x14ac:dyDescent="0.3">
      <c r="A1107" t="s">
        <v>286</v>
      </c>
      <c r="B1107" t="s">
        <v>40</v>
      </c>
      <c r="C1107" t="s">
        <v>28</v>
      </c>
      <c r="D1107" t="s">
        <v>252</v>
      </c>
      <c r="E1107" t="s">
        <v>58</v>
      </c>
      <c r="F1107">
        <v>3474.6910974877901</v>
      </c>
      <c r="G1107">
        <v>2797.1843923699398</v>
      </c>
      <c r="H1107">
        <v>4640.1589355819196</v>
      </c>
      <c r="I1107">
        <v>509.55726930171801</v>
      </c>
      <c r="J1107">
        <v>18373.998677149801</v>
      </c>
      <c r="K1107">
        <v>4517.0510501993404</v>
      </c>
      <c r="L1107">
        <v>1763.9544587431601</v>
      </c>
      <c r="M1107">
        <v>344.65968441538598</v>
      </c>
      <c r="N1107">
        <v>1996.7649760818999</v>
      </c>
      <c r="O1107">
        <v>2401.9625997644198</v>
      </c>
      <c r="P1107">
        <v>807.31738805940302</v>
      </c>
      <c r="Q1107">
        <v>613.04070256570606</v>
      </c>
      <c r="R1107">
        <v>891.85997742861196</v>
      </c>
      <c r="S1107">
        <v>21468.6214595651</v>
      </c>
      <c r="T1107">
        <v>1346.9037499999999</v>
      </c>
      <c r="U1107">
        <v>5186.5405831333201</v>
      </c>
      <c r="V1107">
        <v>388.97780147449203</v>
      </c>
      <c r="W1107">
        <v>785.18689779857402</v>
      </c>
    </row>
    <row r="1108" spans="1:23" x14ac:dyDescent="0.3">
      <c r="A1108" t="s">
        <v>286</v>
      </c>
      <c r="B1108" t="s">
        <v>40</v>
      </c>
      <c r="C1108" t="s">
        <v>28</v>
      </c>
      <c r="D1108" t="s">
        <v>253</v>
      </c>
      <c r="E1108" t="s">
        <v>59</v>
      </c>
      <c r="F1108">
        <v>4966.8258754325798</v>
      </c>
      <c r="G1108">
        <v>4294.2955647292501</v>
      </c>
      <c r="H1108">
        <v>6107.4492223371399</v>
      </c>
      <c r="I1108">
        <v>569.23699057786996</v>
      </c>
      <c r="J1108">
        <v>17458.367918727399</v>
      </c>
      <c r="K1108">
        <v>6573.5020394680096</v>
      </c>
      <c r="L1108">
        <v>3049.8582206051301</v>
      </c>
      <c r="M1108">
        <v>385.08327839874698</v>
      </c>
      <c r="N1108">
        <v>2489.8407634309501</v>
      </c>
      <c r="O1108">
        <v>3570.8183548990801</v>
      </c>
      <c r="P1108">
        <v>1027.61903591282</v>
      </c>
      <c r="Q1108">
        <v>769.78154754830905</v>
      </c>
      <c r="R1108">
        <v>1106.0532071764001</v>
      </c>
      <c r="S1108">
        <v>26768.826290056</v>
      </c>
      <c r="T1108">
        <v>171.51412500000001</v>
      </c>
      <c r="U1108">
        <v>5907.8660607745296</v>
      </c>
      <c r="V1108">
        <v>382.61289788606803</v>
      </c>
      <c r="W1108">
        <v>780.31035053341895</v>
      </c>
    </row>
    <row r="1109" spans="1:23" x14ac:dyDescent="0.3">
      <c r="A1109" t="s">
        <v>286</v>
      </c>
      <c r="B1109" t="s">
        <v>40</v>
      </c>
      <c r="C1109" t="s">
        <v>28</v>
      </c>
      <c r="D1109" t="s">
        <v>253</v>
      </c>
      <c r="E1109" t="s">
        <v>60</v>
      </c>
      <c r="F1109">
        <v>2516.2020864341298</v>
      </c>
      <c r="G1109">
        <v>1907.81359536376</v>
      </c>
      <c r="H1109">
        <v>2873.8759611468799</v>
      </c>
      <c r="I1109">
        <v>383.21765897119701</v>
      </c>
      <c r="J1109">
        <v>16928.128748827799</v>
      </c>
      <c r="K1109">
        <v>2800.82023098124</v>
      </c>
      <c r="L1109">
        <v>922.34769332678695</v>
      </c>
      <c r="M1109">
        <v>306.87466059144901</v>
      </c>
      <c r="N1109">
        <v>1550.3165167065199</v>
      </c>
      <c r="O1109">
        <v>1514.7758249160499</v>
      </c>
      <c r="P1109">
        <v>460.63156251781197</v>
      </c>
      <c r="Q1109">
        <v>342.728845202358</v>
      </c>
      <c r="R1109">
        <v>491.88019646766099</v>
      </c>
      <c r="S1109">
        <v>26768.826290056</v>
      </c>
      <c r="T1109">
        <v>171.51412500000001</v>
      </c>
      <c r="U1109">
        <v>5907.8660607745296</v>
      </c>
      <c r="V1109">
        <v>387.85546987397402</v>
      </c>
      <c r="W1109">
        <v>838.40329640295897</v>
      </c>
    </row>
    <row r="1110" spans="1:23" x14ac:dyDescent="0.3">
      <c r="A1110" t="s">
        <v>286</v>
      </c>
      <c r="B1110" t="s">
        <v>40</v>
      </c>
      <c r="C1110" t="s">
        <v>28</v>
      </c>
      <c r="D1110" t="s">
        <v>253</v>
      </c>
      <c r="E1110" t="s">
        <v>61</v>
      </c>
      <c r="F1110">
        <v>1584.21657083222</v>
      </c>
      <c r="G1110">
        <v>1006.95080015397</v>
      </c>
      <c r="H1110">
        <v>1710.2996636530399</v>
      </c>
      <c r="I1110">
        <v>282.42560205081702</v>
      </c>
      <c r="J1110">
        <v>16770.5278449625</v>
      </c>
      <c r="K1110">
        <v>1718.9904075669999</v>
      </c>
      <c r="L1110">
        <v>440.24083510457399</v>
      </c>
      <c r="M1110">
        <v>281.317254238629</v>
      </c>
      <c r="N1110">
        <v>1240.6076589817601</v>
      </c>
      <c r="O1110">
        <v>994.98212560487298</v>
      </c>
      <c r="P1110">
        <v>245.99387526556299</v>
      </c>
      <c r="Q1110">
        <v>175.29307739820001</v>
      </c>
      <c r="R1110">
        <v>275.05508476547402</v>
      </c>
      <c r="S1110">
        <v>26768.826290056</v>
      </c>
      <c r="T1110">
        <v>171.51412500000001</v>
      </c>
      <c r="U1110">
        <v>5907.8660607745296</v>
      </c>
      <c r="V1110">
        <v>389.04617012119598</v>
      </c>
      <c r="W1110">
        <v>853.42607715125598</v>
      </c>
    </row>
    <row r="1111" spans="1:23" x14ac:dyDescent="0.3">
      <c r="A1111" t="s">
        <v>286</v>
      </c>
      <c r="B1111" t="s">
        <v>40</v>
      </c>
      <c r="C1111" t="s">
        <v>28</v>
      </c>
      <c r="D1111" t="s">
        <v>253</v>
      </c>
      <c r="E1111" t="s">
        <v>62</v>
      </c>
      <c r="F1111">
        <v>4124.65191155496</v>
      </c>
      <c r="G1111">
        <v>3467.8584001062</v>
      </c>
      <c r="H1111">
        <v>5366.6256246619696</v>
      </c>
      <c r="I1111">
        <v>527.16409769841505</v>
      </c>
      <c r="J1111">
        <v>17294.529252958699</v>
      </c>
      <c r="K1111">
        <v>5511.32220704878</v>
      </c>
      <c r="L1111">
        <v>2295.8337419465602</v>
      </c>
      <c r="M1111">
        <v>362.07263784995502</v>
      </c>
      <c r="N1111">
        <v>2201.7958419991501</v>
      </c>
      <c r="O1111">
        <v>2893.0126355170401</v>
      </c>
      <c r="P1111">
        <v>871.15189454351901</v>
      </c>
      <c r="Q1111">
        <v>648.72995195155897</v>
      </c>
      <c r="R1111">
        <v>935.62278847962205</v>
      </c>
      <c r="S1111">
        <v>26768.826290056</v>
      </c>
      <c r="T1111">
        <v>171.51412500000001</v>
      </c>
      <c r="U1111">
        <v>5907.8660607745296</v>
      </c>
      <c r="V1111">
        <v>391.22682889911101</v>
      </c>
      <c r="W1111">
        <v>856.76403137525597</v>
      </c>
    </row>
    <row r="1112" spans="1:23" x14ac:dyDescent="0.3">
      <c r="A1112" t="s">
        <v>286</v>
      </c>
      <c r="B1112" t="s">
        <v>40</v>
      </c>
      <c r="C1112" t="s">
        <v>28</v>
      </c>
      <c r="D1112" t="s">
        <v>254</v>
      </c>
      <c r="E1112" t="s">
        <v>63</v>
      </c>
      <c r="F1112">
        <v>4313.8838172928199</v>
      </c>
      <c r="G1112">
        <v>3676.93822721485</v>
      </c>
      <c r="H1112">
        <v>5804.6970902347102</v>
      </c>
      <c r="I1112">
        <v>563.49030690601501</v>
      </c>
      <c r="J1112">
        <v>16240.240933335101</v>
      </c>
      <c r="K1112">
        <v>5849.6559428954997</v>
      </c>
      <c r="L1112">
        <v>2326.4922387623501</v>
      </c>
      <c r="M1112">
        <v>396.10264161120398</v>
      </c>
      <c r="N1112">
        <v>2412.6462355205499</v>
      </c>
      <c r="O1112">
        <v>3131.78743141718</v>
      </c>
      <c r="P1112">
        <v>834.64249963580301</v>
      </c>
      <c r="Q1112">
        <v>649.32431605992201</v>
      </c>
      <c r="R1112">
        <v>938.81392461872895</v>
      </c>
      <c r="S1112">
        <v>26397.628543967101</v>
      </c>
      <c r="T1112">
        <v>155.49412499999599</v>
      </c>
      <c r="U1112">
        <v>6340.7899455303204</v>
      </c>
      <c r="V1112">
        <v>331.94861000792201</v>
      </c>
      <c r="W1112">
        <v>844.26511224191995</v>
      </c>
    </row>
    <row r="1113" spans="1:23" x14ac:dyDescent="0.3">
      <c r="A1113" t="s">
        <v>286</v>
      </c>
      <c r="B1113" t="s">
        <v>40</v>
      </c>
      <c r="C1113" t="s">
        <v>28</v>
      </c>
      <c r="D1113" t="s">
        <v>254</v>
      </c>
      <c r="E1113" t="s">
        <v>64</v>
      </c>
      <c r="F1113">
        <v>2189.67090138404</v>
      </c>
      <c r="G1113">
        <v>1618.0457297937</v>
      </c>
      <c r="H1113">
        <v>2681.59968634914</v>
      </c>
      <c r="I1113">
        <v>365.29964834440398</v>
      </c>
      <c r="J1113">
        <v>15783.1018630205</v>
      </c>
      <c r="K1113">
        <v>2581.1713711305401</v>
      </c>
      <c r="L1113">
        <v>774.01176369861105</v>
      </c>
      <c r="M1113">
        <v>325.574954803298</v>
      </c>
      <c r="N1113">
        <v>1565.02940452862</v>
      </c>
      <c r="O1113">
        <v>1436.1556442503399</v>
      </c>
      <c r="P1113">
        <v>378.76728642608902</v>
      </c>
      <c r="Q1113">
        <v>287.20856994876999</v>
      </c>
      <c r="R1113">
        <v>433.976377107269</v>
      </c>
      <c r="S1113">
        <v>26397.628543967101</v>
      </c>
      <c r="T1113">
        <v>155.49412499999599</v>
      </c>
      <c r="U1113">
        <v>6340.7899455303204</v>
      </c>
      <c r="V1113">
        <v>335.558301925016</v>
      </c>
      <c r="W1113">
        <v>910.31489007505195</v>
      </c>
    </row>
    <row r="1114" spans="1:23" x14ac:dyDescent="0.3">
      <c r="A1114" t="s">
        <v>286</v>
      </c>
      <c r="B1114" t="s">
        <v>40</v>
      </c>
      <c r="C1114" t="s">
        <v>28</v>
      </c>
      <c r="D1114" t="s">
        <v>254</v>
      </c>
      <c r="E1114" t="s">
        <v>65</v>
      </c>
      <c r="F1114">
        <v>1528.5420975936199</v>
      </c>
      <c r="G1114">
        <v>982.41270064985804</v>
      </c>
      <c r="H1114">
        <v>1562.4683394195999</v>
      </c>
      <c r="I1114">
        <v>285.42010220191702</v>
      </c>
      <c r="J1114">
        <v>15628.5413302055</v>
      </c>
      <c r="K1114">
        <v>1579.3760037886</v>
      </c>
      <c r="L1114">
        <v>392.84508763492698</v>
      </c>
      <c r="M1114">
        <v>302.38797941396803</v>
      </c>
      <c r="N1114">
        <v>1263.4064394102199</v>
      </c>
      <c r="O1114">
        <v>916.89485879275003</v>
      </c>
      <c r="P1114">
        <v>207.86466265788101</v>
      </c>
      <c r="Q1114">
        <v>149.72792348500599</v>
      </c>
      <c r="R1114">
        <v>252.292077304636</v>
      </c>
      <c r="S1114">
        <v>26397.628543967101</v>
      </c>
      <c r="T1114">
        <v>155.49412499999599</v>
      </c>
      <c r="U1114">
        <v>6340.7899455303204</v>
      </c>
      <c r="V1114">
        <v>337.541934012068</v>
      </c>
      <c r="W1114">
        <v>913.94450388214796</v>
      </c>
    </row>
    <row r="1115" spans="1:23" x14ac:dyDescent="0.3">
      <c r="A1115" t="s">
        <v>286</v>
      </c>
      <c r="B1115" t="s">
        <v>40</v>
      </c>
      <c r="C1115" t="s">
        <v>28</v>
      </c>
      <c r="D1115" t="s">
        <v>254</v>
      </c>
      <c r="E1115" t="s">
        <v>66</v>
      </c>
      <c r="F1115">
        <v>2782.6542875344198</v>
      </c>
      <c r="G1115">
        <v>2178.22423680257</v>
      </c>
      <c r="H1115">
        <v>4236.2434410858796</v>
      </c>
      <c r="I1115">
        <v>467.95917357658902</v>
      </c>
      <c r="J1115">
        <v>15983.105611413001</v>
      </c>
      <c r="K1115">
        <v>3860.0626742081099</v>
      </c>
      <c r="L1115">
        <v>1234.52722713817</v>
      </c>
      <c r="M1115">
        <v>352.78211146724698</v>
      </c>
      <c r="N1115">
        <v>1947.46738197014</v>
      </c>
      <c r="O1115">
        <v>2051.6619065067898</v>
      </c>
      <c r="P1115">
        <v>578.46686439872099</v>
      </c>
      <c r="Q1115">
        <v>442.77214054936201</v>
      </c>
      <c r="R1115">
        <v>651.47545499485796</v>
      </c>
      <c r="S1115">
        <v>26397.628543967101</v>
      </c>
      <c r="T1115">
        <v>155.49412499999599</v>
      </c>
      <c r="U1115">
        <v>6340.7899455303204</v>
      </c>
      <c r="V1115">
        <v>338.57113681734</v>
      </c>
      <c r="W1115">
        <v>887.37632178919898</v>
      </c>
    </row>
    <row r="1116" spans="1:23" x14ac:dyDescent="0.3">
      <c r="A1116" t="s">
        <v>286</v>
      </c>
      <c r="B1116" t="s">
        <v>40</v>
      </c>
      <c r="C1116" t="s">
        <v>28</v>
      </c>
      <c r="D1116" t="s">
        <v>255</v>
      </c>
      <c r="E1116" t="s">
        <v>67</v>
      </c>
      <c r="F1116">
        <v>3697.34979533662</v>
      </c>
      <c r="G1116">
        <v>3107.5608996927499</v>
      </c>
      <c r="H1116">
        <v>5727.9300020330902</v>
      </c>
      <c r="I1116">
        <v>537.567108170236</v>
      </c>
      <c r="J1116">
        <v>14871.7425897427</v>
      </c>
      <c r="K1116">
        <v>5333.3111823493</v>
      </c>
      <c r="L1116">
        <v>1882.33567982412</v>
      </c>
      <c r="M1116">
        <v>375.48426978734102</v>
      </c>
      <c r="N1116">
        <v>2328.7153759309599</v>
      </c>
      <c r="O1116">
        <v>2906.2850034104099</v>
      </c>
      <c r="P1116">
        <v>734.29497032936297</v>
      </c>
      <c r="Q1116">
        <v>556.30341421032199</v>
      </c>
      <c r="R1116">
        <v>826.80524476149503</v>
      </c>
      <c r="S1116">
        <v>24315.223857459499</v>
      </c>
      <c r="T1116">
        <v>40.049999999999997</v>
      </c>
      <c r="U1116">
        <v>6569.5456085119004</v>
      </c>
      <c r="V1116">
        <v>322.02584867855199</v>
      </c>
      <c r="W1116">
        <v>787.19203378211603</v>
      </c>
    </row>
    <row r="1117" spans="1:23" x14ac:dyDescent="0.3">
      <c r="A1117" t="s">
        <v>286</v>
      </c>
      <c r="B1117" t="s">
        <v>40</v>
      </c>
      <c r="C1117" t="s">
        <v>28</v>
      </c>
      <c r="D1117" t="s">
        <v>255</v>
      </c>
      <c r="E1117" t="s">
        <v>68</v>
      </c>
      <c r="F1117">
        <v>2003.86420882794</v>
      </c>
      <c r="G1117">
        <v>1473.8489921667001</v>
      </c>
      <c r="H1117">
        <v>2935.7860025565801</v>
      </c>
      <c r="I1117">
        <v>356.12112470078603</v>
      </c>
      <c r="J1117">
        <v>14454.224969627299</v>
      </c>
      <c r="K1117">
        <v>2610.6870684775299</v>
      </c>
      <c r="L1117">
        <v>709.59099297326804</v>
      </c>
      <c r="M1117">
        <v>316.08061885219399</v>
      </c>
      <c r="N1117">
        <v>1554.1696521024301</v>
      </c>
      <c r="O1117">
        <v>1389.1872352406399</v>
      </c>
      <c r="P1117">
        <v>367.37115880802702</v>
      </c>
      <c r="Q1117">
        <v>275.49163770683901</v>
      </c>
      <c r="R1117">
        <v>418.35065682882998</v>
      </c>
      <c r="S1117">
        <v>24315.223857459499</v>
      </c>
      <c r="T1117">
        <v>40.049999999999997</v>
      </c>
      <c r="U1117">
        <v>6569.5456085119004</v>
      </c>
      <c r="V1117">
        <v>339.44849628461901</v>
      </c>
      <c r="W1117">
        <v>820.08930460187605</v>
      </c>
    </row>
    <row r="1118" spans="1:23" x14ac:dyDescent="0.3">
      <c r="A1118" t="s">
        <v>286</v>
      </c>
      <c r="B1118" t="s">
        <v>40</v>
      </c>
      <c r="C1118" t="s">
        <v>28</v>
      </c>
      <c r="D1118" t="s">
        <v>255</v>
      </c>
      <c r="E1118" t="s">
        <v>69</v>
      </c>
      <c r="F1118">
        <v>1448.7785538625401</v>
      </c>
      <c r="G1118">
        <v>942.45829718782898</v>
      </c>
      <c r="H1118">
        <v>1742.4239267851101</v>
      </c>
      <c r="I1118">
        <v>282.52861229319899</v>
      </c>
      <c r="J1118">
        <v>14304.476962537399</v>
      </c>
      <c r="K1118">
        <v>1625.0461257574</v>
      </c>
      <c r="L1118">
        <v>350.05751210771501</v>
      </c>
      <c r="M1118">
        <v>293.21134397556699</v>
      </c>
      <c r="N1118">
        <v>1279.48813480781</v>
      </c>
      <c r="O1118">
        <v>917.17656138401503</v>
      </c>
      <c r="P1118">
        <v>206.25732669425801</v>
      </c>
      <c r="Q1118">
        <v>146.93247389387699</v>
      </c>
      <c r="R1118">
        <v>246.474160921399</v>
      </c>
      <c r="S1118">
        <v>24315.223857459499</v>
      </c>
      <c r="T1118">
        <v>40.049999999999997</v>
      </c>
      <c r="U1118">
        <v>6569.5456085119004</v>
      </c>
      <c r="V1118">
        <v>345.47958605515799</v>
      </c>
      <c r="W1118">
        <v>824.45648978153895</v>
      </c>
    </row>
    <row r="1119" spans="1:23" x14ac:dyDescent="0.3">
      <c r="A1119" t="s">
        <v>286</v>
      </c>
      <c r="B1119" t="s">
        <v>40</v>
      </c>
      <c r="C1119" t="s">
        <v>28</v>
      </c>
      <c r="D1119" t="s">
        <v>255</v>
      </c>
      <c r="E1119" t="s">
        <v>70</v>
      </c>
      <c r="F1119">
        <v>2939.3014652553702</v>
      </c>
      <c r="G1119">
        <v>2369.4449387241498</v>
      </c>
      <c r="H1119">
        <v>5071.8133807059403</v>
      </c>
      <c r="I1119">
        <v>475.78665722272802</v>
      </c>
      <c r="J1119">
        <v>14744.580103615301</v>
      </c>
      <c r="K1119">
        <v>4542.0944461918898</v>
      </c>
      <c r="L1119">
        <v>1490.0372290079099</v>
      </c>
      <c r="M1119">
        <v>356.45927084451398</v>
      </c>
      <c r="N1119">
        <v>2080.7730178421898</v>
      </c>
      <c r="O1119">
        <v>2401.5943676949901</v>
      </c>
      <c r="P1119">
        <v>640.18038790366302</v>
      </c>
      <c r="Q1119">
        <v>484.36690028187098</v>
      </c>
      <c r="R1119">
        <v>721.62466352011199</v>
      </c>
      <c r="S1119">
        <v>24315.223857459499</v>
      </c>
      <c r="T1119">
        <v>40.049999999999997</v>
      </c>
      <c r="U1119">
        <v>6569.5456085119004</v>
      </c>
      <c r="V1119">
        <v>342.94748373405901</v>
      </c>
      <c r="W1119">
        <v>811.66478861217104</v>
      </c>
    </row>
    <row r="1120" spans="1:23" x14ac:dyDescent="0.3">
      <c r="A1120" t="s">
        <v>286</v>
      </c>
      <c r="B1120" t="s">
        <v>40</v>
      </c>
      <c r="C1120" t="s">
        <v>28</v>
      </c>
      <c r="D1120" t="s">
        <v>256</v>
      </c>
      <c r="E1120" t="s">
        <v>71</v>
      </c>
      <c r="F1120">
        <v>3755.3255512471501</v>
      </c>
      <c r="G1120">
        <v>3185.92205969614</v>
      </c>
      <c r="H1120">
        <v>6326.3413572304398</v>
      </c>
      <c r="I1120">
        <v>557.48062087888695</v>
      </c>
      <c r="J1120">
        <v>13880.6134257023</v>
      </c>
      <c r="K1120">
        <v>5531.4076298372802</v>
      </c>
      <c r="L1120">
        <v>1732.4727596140999</v>
      </c>
      <c r="M1120">
        <v>391.92120116081497</v>
      </c>
      <c r="N1120">
        <v>2407.4583675019899</v>
      </c>
      <c r="O1120">
        <v>3232.6525852987202</v>
      </c>
      <c r="P1120">
        <v>722.65690424485501</v>
      </c>
      <c r="Q1120">
        <v>531.02870225280003</v>
      </c>
      <c r="R1120">
        <v>825.62723996182001</v>
      </c>
      <c r="S1120">
        <v>25858.282869064798</v>
      </c>
      <c r="T1120">
        <v>40.049999999999997</v>
      </c>
      <c r="U1120">
        <v>7115.6182293745296</v>
      </c>
      <c r="V1120">
        <v>410.67444452190398</v>
      </c>
      <c r="W1120">
        <v>788.188117994192</v>
      </c>
    </row>
    <row r="1121" spans="1:23" x14ac:dyDescent="0.3">
      <c r="A1121" t="s">
        <v>286</v>
      </c>
      <c r="B1121" t="s">
        <v>40</v>
      </c>
      <c r="C1121" t="s">
        <v>28</v>
      </c>
      <c r="D1121" t="s">
        <v>256</v>
      </c>
      <c r="E1121" t="s">
        <v>72</v>
      </c>
      <c r="F1121">
        <v>1962.5008564546699</v>
      </c>
      <c r="G1121">
        <v>1459.9656550279301</v>
      </c>
      <c r="H1121">
        <v>2831.5737756302801</v>
      </c>
      <c r="I1121">
        <v>360.39289276056201</v>
      </c>
      <c r="J1121">
        <v>13357.754776669701</v>
      </c>
      <c r="K1121">
        <v>2342.0890729370699</v>
      </c>
      <c r="L1121">
        <v>541.45162776778898</v>
      </c>
      <c r="M1121">
        <v>321.58865741409198</v>
      </c>
      <c r="N1121">
        <v>1483.4528768871301</v>
      </c>
      <c r="O1121">
        <v>1326.8711468162901</v>
      </c>
      <c r="P1121">
        <v>321.10212604909998</v>
      </c>
      <c r="Q1121">
        <v>228.98510038788299</v>
      </c>
      <c r="R1121">
        <v>376.82411770141402</v>
      </c>
      <c r="S1121">
        <v>25858.282869064798</v>
      </c>
      <c r="T1121">
        <v>40.049999999999997</v>
      </c>
      <c r="U1121">
        <v>7115.6182293745296</v>
      </c>
      <c r="V1121">
        <v>424.80950703137398</v>
      </c>
      <c r="W1121">
        <v>846.98376831617099</v>
      </c>
    </row>
    <row r="1122" spans="1:23" x14ac:dyDescent="0.3">
      <c r="A1122" t="s">
        <v>286</v>
      </c>
      <c r="B1122" t="s">
        <v>40</v>
      </c>
      <c r="C1122" t="s">
        <v>28</v>
      </c>
      <c r="D1122" t="s">
        <v>256</v>
      </c>
      <c r="E1122" t="s">
        <v>73</v>
      </c>
      <c r="F1122">
        <v>1495.0511929741499</v>
      </c>
      <c r="G1122">
        <v>1015.64094498574</v>
      </c>
      <c r="H1122">
        <v>1706.4697043895101</v>
      </c>
      <c r="I1122">
        <v>287.76394438386001</v>
      </c>
      <c r="J1122">
        <v>13219.244701009</v>
      </c>
      <c r="K1122">
        <v>1489.7129597871001</v>
      </c>
      <c r="L1122">
        <v>287.08196901171999</v>
      </c>
      <c r="M1122">
        <v>302.18714144671998</v>
      </c>
      <c r="N1122">
        <v>1232.15990785439</v>
      </c>
      <c r="O1122">
        <v>896.78116800466501</v>
      </c>
      <c r="P1122">
        <v>189.99079168308</v>
      </c>
      <c r="Q1122">
        <v>128.853338655312</v>
      </c>
      <c r="R1122">
        <v>234.339373734643</v>
      </c>
      <c r="S1122">
        <v>25858.282869064798</v>
      </c>
      <c r="T1122">
        <v>40.049999999999997</v>
      </c>
      <c r="U1122">
        <v>7115.6182293745296</v>
      </c>
      <c r="V1122">
        <v>428.97359870620602</v>
      </c>
      <c r="W1122">
        <v>851.28079832689798</v>
      </c>
    </row>
    <row r="1123" spans="1:23" x14ac:dyDescent="0.3">
      <c r="A1123" t="s">
        <v>286</v>
      </c>
      <c r="B1123" t="s">
        <v>40</v>
      </c>
      <c r="C1123" t="s">
        <v>28</v>
      </c>
      <c r="D1123" t="s">
        <v>256</v>
      </c>
      <c r="E1123" t="s">
        <v>74</v>
      </c>
      <c r="F1123">
        <v>2477.12537466206</v>
      </c>
      <c r="G1123">
        <v>1938.5383634017301</v>
      </c>
      <c r="H1123">
        <v>4443.4251442617397</v>
      </c>
      <c r="I1123">
        <v>474.88019551582403</v>
      </c>
      <c r="J1123">
        <v>13561.778869650099</v>
      </c>
      <c r="K1123">
        <v>3613.9236823276101</v>
      </c>
      <c r="L1123">
        <v>951.32811286215497</v>
      </c>
      <c r="M1123">
        <v>348.704597291943</v>
      </c>
      <c r="N1123">
        <v>1866.44768974972</v>
      </c>
      <c r="O1123">
        <v>1964.1810096296699</v>
      </c>
      <c r="P1123">
        <v>497.21213459520197</v>
      </c>
      <c r="Q1123">
        <v>361.82070225936002</v>
      </c>
      <c r="R1123">
        <v>570.16375159904499</v>
      </c>
      <c r="S1123">
        <v>25858.282869064798</v>
      </c>
      <c r="T1123">
        <v>40.049999999999997</v>
      </c>
      <c r="U1123">
        <v>7115.6182293745296</v>
      </c>
      <c r="V1123">
        <v>428.58792510343102</v>
      </c>
      <c r="W1123">
        <v>820.83341304887199</v>
      </c>
    </row>
    <row r="1124" spans="1:23" x14ac:dyDescent="0.3">
      <c r="A1124" t="s">
        <v>286</v>
      </c>
      <c r="B1124" t="s">
        <v>40</v>
      </c>
      <c r="C1124" t="s">
        <v>28</v>
      </c>
      <c r="D1124" t="s">
        <v>257</v>
      </c>
      <c r="E1124" t="s">
        <v>75</v>
      </c>
      <c r="F1124">
        <v>2884.0062523536299</v>
      </c>
      <c r="G1124">
        <v>2370.5073227831699</v>
      </c>
      <c r="H1124">
        <v>5500.6867455375304</v>
      </c>
      <c r="I1124">
        <v>494.33476990831298</v>
      </c>
      <c r="J1124">
        <v>12404.658677736799</v>
      </c>
      <c r="K1124">
        <v>4710.7047677890696</v>
      </c>
      <c r="L1124">
        <v>1219.99496131258</v>
      </c>
      <c r="M1124">
        <v>380.49797766721503</v>
      </c>
      <c r="N1124">
        <v>2150.0308957703901</v>
      </c>
      <c r="O1124">
        <v>2472.34494822128</v>
      </c>
      <c r="P1124">
        <v>548.59003686755705</v>
      </c>
      <c r="Q1124">
        <v>386.23619080003903</v>
      </c>
      <c r="R1124">
        <v>583.42017552910704</v>
      </c>
      <c r="S1124">
        <v>27980.0854050573</v>
      </c>
      <c r="T1124">
        <v>26.032499999999999</v>
      </c>
      <c r="U1124">
        <v>7163.6546630738503</v>
      </c>
      <c r="V1124">
        <v>430.88638845174</v>
      </c>
      <c r="W1124">
        <v>784.74106425017999</v>
      </c>
    </row>
    <row r="1125" spans="1:23" x14ac:dyDescent="0.3">
      <c r="A1125" t="s">
        <v>286</v>
      </c>
      <c r="B1125" t="s">
        <v>40</v>
      </c>
      <c r="C1125" t="s">
        <v>28</v>
      </c>
      <c r="D1125" t="s">
        <v>257</v>
      </c>
      <c r="E1125" t="s">
        <v>76</v>
      </c>
      <c r="F1125">
        <v>1895.9285521863701</v>
      </c>
      <c r="G1125">
        <v>1430.43089683367</v>
      </c>
      <c r="H1125">
        <v>2748.8916041011498</v>
      </c>
      <c r="I1125">
        <v>352.16870989005798</v>
      </c>
      <c r="J1125">
        <v>12035.827666560899</v>
      </c>
      <c r="K1125">
        <v>2403.9197375845301</v>
      </c>
      <c r="L1125">
        <v>519.25557028794697</v>
      </c>
      <c r="M1125">
        <v>332.00165070328899</v>
      </c>
      <c r="N1125">
        <v>1458.38736135521</v>
      </c>
      <c r="O1125">
        <v>1264.3621852031899</v>
      </c>
      <c r="P1125">
        <v>277.20793086456803</v>
      </c>
      <c r="Q1125">
        <v>190.48726991755501</v>
      </c>
      <c r="R1125">
        <v>308.78275207721202</v>
      </c>
      <c r="S1125">
        <v>27980.0854050573</v>
      </c>
      <c r="T1125">
        <v>26.032499999999999</v>
      </c>
      <c r="U1125">
        <v>7163.6546630738503</v>
      </c>
      <c r="V1125">
        <v>445.25458053969601</v>
      </c>
      <c r="W1125">
        <v>850.198162562118</v>
      </c>
    </row>
    <row r="1126" spans="1:23" x14ac:dyDescent="0.3">
      <c r="A1126" t="s">
        <v>286</v>
      </c>
      <c r="B1126" t="s">
        <v>40</v>
      </c>
      <c r="C1126" t="s">
        <v>28</v>
      </c>
      <c r="D1126" t="s">
        <v>257</v>
      </c>
      <c r="E1126" t="s">
        <v>77</v>
      </c>
      <c r="F1126">
        <v>1378.92337456424</v>
      </c>
      <c r="G1126">
        <v>936.04887572612097</v>
      </c>
      <c r="H1126">
        <v>1707.8573272114299</v>
      </c>
      <c r="I1126">
        <v>280.09047962179301</v>
      </c>
      <c r="J1126">
        <v>11910.026756079</v>
      </c>
      <c r="K1126">
        <v>1601.1849004083199</v>
      </c>
      <c r="L1126">
        <v>284.34680946510701</v>
      </c>
      <c r="M1126">
        <v>314.28858144377602</v>
      </c>
      <c r="N1126">
        <v>1228.0682700258001</v>
      </c>
      <c r="O1126">
        <v>881.15069781422699</v>
      </c>
      <c r="P1126">
        <v>161.33051126576001</v>
      </c>
      <c r="Q1126">
        <v>103.9441352552</v>
      </c>
      <c r="R1126">
        <v>192.391853941878</v>
      </c>
      <c r="S1126">
        <v>27980.0854050573</v>
      </c>
      <c r="T1126">
        <v>26.032499999999999</v>
      </c>
      <c r="U1126">
        <v>7163.6546630738503</v>
      </c>
      <c r="V1126">
        <v>447.28192370111202</v>
      </c>
      <c r="W1126">
        <v>855.25395102583605</v>
      </c>
    </row>
    <row r="1127" spans="1:23" x14ac:dyDescent="0.3">
      <c r="A1127" t="s">
        <v>286</v>
      </c>
      <c r="B1127" t="s">
        <v>40</v>
      </c>
      <c r="C1127" t="s">
        <v>28</v>
      </c>
      <c r="D1127" t="s">
        <v>257</v>
      </c>
      <c r="E1127" t="s">
        <v>78</v>
      </c>
      <c r="F1127">
        <v>2519.43160030937</v>
      </c>
      <c r="G1127">
        <v>2017.3600941577599</v>
      </c>
      <c r="H1127">
        <v>4719.2063738869701</v>
      </c>
      <c r="I1127">
        <v>464.25559794961401</v>
      </c>
      <c r="J1127">
        <v>12281.214290243999</v>
      </c>
      <c r="K1127">
        <v>3981.3170282430101</v>
      </c>
      <c r="L1127">
        <v>975.91014927084495</v>
      </c>
      <c r="M1127">
        <v>366.03769956535598</v>
      </c>
      <c r="N1127">
        <v>1912.9268884559699</v>
      </c>
      <c r="O1127">
        <v>2031.19915824994</v>
      </c>
      <c r="P1127">
        <v>473.53401818678401</v>
      </c>
      <c r="Q1127">
        <v>333.19695963544302</v>
      </c>
      <c r="R1127">
        <v>508.48194467307599</v>
      </c>
      <c r="S1127">
        <v>27980.0854050573</v>
      </c>
      <c r="T1127">
        <v>26.032499999999999</v>
      </c>
      <c r="U1127">
        <v>7163.6546630738503</v>
      </c>
      <c r="V1127">
        <v>445.050065042028</v>
      </c>
      <c r="W1127">
        <v>839.10452957208497</v>
      </c>
    </row>
    <row r="1128" spans="1:23" x14ac:dyDescent="0.3">
      <c r="A1128" t="s">
        <v>286</v>
      </c>
      <c r="B1128" t="s">
        <v>40</v>
      </c>
      <c r="C1128" t="s">
        <v>28</v>
      </c>
      <c r="D1128" t="s">
        <v>258</v>
      </c>
      <c r="E1128" t="s">
        <v>79</v>
      </c>
      <c r="F1128">
        <v>2944.4654153359702</v>
      </c>
      <c r="G1128">
        <v>2449.92907287667</v>
      </c>
      <c r="H1128">
        <v>5652.69399507873</v>
      </c>
      <c r="I1128">
        <v>525.03896987577605</v>
      </c>
      <c r="J1128">
        <v>11383.5558781574</v>
      </c>
      <c r="K1128">
        <v>4681.2850742545597</v>
      </c>
      <c r="L1128">
        <v>947.20393791958497</v>
      </c>
      <c r="M1128">
        <v>392.98208366168302</v>
      </c>
      <c r="N1128">
        <v>2198.0268752911902</v>
      </c>
      <c r="O1128">
        <v>2454.1827367225601</v>
      </c>
      <c r="P1128">
        <v>498.62534253843</v>
      </c>
      <c r="Q1128">
        <v>331.24602683754</v>
      </c>
      <c r="R1128">
        <v>531.64562049865697</v>
      </c>
      <c r="S1128">
        <v>29395.068055629701</v>
      </c>
      <c r="T1128">
        <v>26.032499999999999</v>
      </c>
      <c r="U1128">
        <v>7240.3502981802703</v>
      </c>
      <c r="V1128">
        <v>409.92816829473202</v>
      </c>
      <c r="W1128">
        <v>783.45183600700204</v>
      </c>
    </row>
    <row r="1129" spans="1:23" x14ac:dyDescent="0.3">
      <c r="A1129" t="s">
        <v>286</v>
      </c>
      <c r="B1129" t="s">
        <v>40</v>
      </c>
      <c r="C1129" t="s">
        <v>28</v>
      </c>
      <c r="D1129" t="s">
        <v>258</v>
      </c>
      <c r="E1129" t="s">
        <v>80</v>
      </c>
      <c r="F1129">
        <v>1676.209538542</v>
      </c>
      <c r="G1129">
        <v>1237.92365111558</v>
      </c>
      <c r="H1129">
        <v>2989.8488124738101</v>
      </c>
      <c r="I1129">
        <v>350.30877984345398</v>
      </c>
      <c r="J1129">
        <v>11028.3074969319</v>
      </c>
      <c r="K1129">
        <v>2504.1073504921001</v>
      </c>
      <c r="L1129">
        <v>419.72671377654899</v>
      </c>
      <c r="M1129">
        <v>346.13613220026201</v>
      </c>
      <c r="N1129">
        <v>1506.06222003936</v>
      </c>
      <c r="O1129">
        <v>1335.43478777567</v>
      </c>
      <c r="P1129">
        <v>261.676317522011</v>
      </c>
      <c r="Q1129">
        <v>170.34022821376101</v>
      </c>
      <c r="R1129">
        <v>294.35705880516201</v>
      </c>
      <c r="S1129">
        <v>29395.068055629701</v>
      </c>
      <c r="T1129">
        <v>26.032499999999999</v>
      </c>
      <c r="U1129">
        <v>7240.3502981802703</v>
      </c>
      <c r="V1129">
        <v>439.89317973019803</v>
      </c>
      <c r="W1129">
        <v>838.98841245557901</v>
      </c>
    </row>
    <row r="1130" spans="1:23" x14ac:dyDescent="0.3">
      <c r="A1130" t="s">
        <v>286</v>
      </c>
      <c r="B1130" t="s">
        <v>40</v>
      </c>
      <c r="C1130" t="s">
        <v>28</v>
      </c>
      <c r="D1130" t="s">
        <v>258</v>
      </c>
      <c r="E1130" t="s">
        <v>140</v>
      </c>
      <c r="F1130">
        <v>1203.0624784097599</v>
      </c>
      <c r="G1130">
        <v>789.20356486461901</v>
      </c>
      <c r="H1130">
        <v>1746.03022772128</v>
      </c>
      <c r="I1130">
        <v>273.52756286111901</v>
      </c>
      <c r="J1130">
        <v>10882.594947612</v>
      </c>
      <c r="K1130">
        <v>1581.7887693750899</v>
      </c>
      <c r="L1130">
        <v>251.76210259836799</v>
      </c>
      <c r="M1130">
        <v>325.63540490338102</v>
      </c>
      <c r="N1130">
        <v>1249.6817764111099</v>
      </c>
      <c r="O1130">
        <v>894.47372079897104</v>
      </c>
      <c r="P1130">
        <v>153.73940376967701</v>
      </c>
      <c r="Q1130">
        <v>95.844356702299606</v>
      </c>
      <c r="R1130">
        <v>185.57059653263801</v>
      </c>
      <c r="S1130">
        <v>29395.068055629701</v>
      </c>
      <c r="T1130">
        <v>26.032499999999999</v>
      </c>
      <c r="U1130">
        <v>7240.3502981802703</v>
      </c>
      <c r="V1130">
        <v>457.90556273814298</v>
      </c>
      <c r="W1130">
        <v>840.98043988085203</v>
      </c>
    </row>
    <row r="1131" spans="1:23" x14ac:dyDescent="0.3">
      <c r="A1131" t="s">
        <v>286</v>
      </c>
      <c r="B1131" t="s">
        <v>40</v>
      </c>
      <c r="C1131" t="s">
        <v>28</v>
      </c>
      <c r="D1131" t="s">
        <v>258</v>
      </c>
      <c r="E1131" t="s">
        <v>141</v>
      </c>
      <c r="F1131">
        <v>2387.6628291904099</v>
      </c>
      <c r="G1131">
        <v>1914.8244792483299</v>
      </c>
      <c r="H1131">
        <v>4584.0997108895399</v>
      </c>
      <c r="I1131">
        <v>459.155581686083</v>
      </c>
      <c r="J1131">
        <v>11232.166783623499</v>
      </c>
      <c r="K1131">
        <v>3759.0176256721102</v>
      </c>
      <c r="L1131">
        <v>672.06656062029799</v>
      </c>
      <c r="M1131">
        <v>374.27040199377501</v>
      </c>
      <c r="N1131">
        <v>1876.5618736004899</v>
      </c>
      <c r="O1131">
        <v>1990.54639125733</v>
      </c>
      <c r="P1131">
        <v>389.02011797306898</v>
      </c>
      <c r="Q1131">
        <v>254.588381358341</v>
      </c>
      <c r="R1131">
        <v>422.67398070091298</v>
      </c>
      <c r="S1131">
        <v>29395.068055629701</v>
      </c>
      <c r="T1131">
        <v>26.032499999999999</v>
      </c>
      <c r="U1131">
        <v>7240.3502981802703</v>
      </c>
      <c r="V1131">
        <v>439.796362722418</v>
      </c>
      <c r="W1131">
        <v>828.46779154040803</v>
      </c>
    </row>
    <row r="1132" spans="1:23" x14ac:dyDescent="0.3">
      <c r="A1132" t="s">
        <v>286</v>
      </c>
      <c r="B1132" t="s">
        <v>40</v>
      </c>
      <c r="C1132" t="s">
        <v>28</v>
      </c>
      <c r="D1132" t="s">
        <v>259</v>
      </c>
      <c r="E1132" t="s">
        <v>154</v>
      </c>
      <c r="F1132">
        <v>3113.40473372727</v>
      </c>
      <c r="G1132">
        <v>2637.9836484604998</v>
      </c>
      <c r="H1132">
        <v>6103.4924853755301</v>
      </c>
      <c r="I1132">
        <v>523.74656652164902</v>
      </c>
      <c r="J1132">
        <v>10664.449627903499</v>
      </c>
      <c r="K1132">
        <v>5107.24417213586</v>
      </c>
      <c r="L1132">
        <v>1051.6620580951901</v>
      </c>
      <c r="M1132">
        <v>420.15908346480199</v>
      </c>
      <c r="N1132">
        <v>2152.18318623188</v>
      </c>
      <c r="O1132">
        <v>2754.0461728557302</v>
      </c>
      <c r="P1132">
        <v>523.43119749692198</v>
      </c>
      <c r="Q1132">
        <v>344.01550799356602</v>
      </c>
      <c r="R1132">
        <v>560.72546484740894</v>
      </c>
      <c r="S1132">
        <v>30567.960441472798</v>
      </c>
      <c r="T1132">
        <v>26.032499999999999</v>
      </c>
      <c r="U1132">
        <v>7429.6626157635201</v>
      </c>
      <c r="V1132">
        <v>717.37788775025797</v>
      </c>
      <c r="W1132">
        <v>616.71658617478204</v>
      </c>
    </row>
    <row r="1133" spans="1:23" x14ac:dyDescent="0.3">
      <c r="A1133" t="s">
        <v>286</v>
      </c>
      <c r="B1133" t="s">
        <v>40</v>
      </c>
      <c r="C1133" t="s">
        <v>28</v>
      </c>
      <c r="D1133" t="s">
        <v>259</v>
      </c>
      <c r="E1133" t="s">
        <v>156</v>
      </c>
      <c r="F1133">
        <v>1768.57592904485</v>
      </c>
      <c r="G1133">
        <v>1354.2770697183</v>
      </c>
      <c r="H1133">
        <v>2845.5095854578699</v>
      </c>
      <c r="I1133">
        <v>339.38371923251901</v>
      </c>
      <c r="J1133">
        <v>10226.3756490246</v>
      </c>
      <c r="K1133">
        <v>2370.9732610064598</v>
      </c>
      <c r="L1133">
        <v>400.55349792938699</v>
      </c>
      <c r="M1133">
        <v>361.15893605630401</v>
      </c>
      <c r="N1133">
        <v>1364.7261625251299</v>
      </c>
      <c r="O1133">
        <v>1273.2747832474799</v>
      </c>
      <c r="P1133">
        <v>251.98647125139101</v>
      </c>
      <c r="Q1133">
        <v>161.71988670534</v>
      </c>
      <c r="R1133">
        <v>286.35918450075201</v>
      </c>
      <c r="S1133">
        <v>30567.960441472798</v>
      </c>
      <c r="T1133">
        <v>26.032499999999999</v>
      </c>
      <c r="U1133">
        <v>7429.6626157635201</v>
      </c>
      <c r="V1133">
        <v>736.82065600326996</v>
      </c>
      <c r="W1133">
        <v>684.042892736829</v>
      </c>
    </row>
    <row r="1134" spans="1:23" x14ac:dyDescent="0.3">
      <c r="A1134" t="s">
        <v>286</v>
      </c>
      <c r="B1134" t="s">
        <v>40</v>
      </c>
      <c r="C1134" t="s">
        <v>28</v>
      </c>
      <c r="D1134" t="s">
        <v>259</v>
      </c>
      <c r="E1134" t="s">
        <v>157</v>
      </c>
      <c r="F1134">
        <v>1337.5900067530799</v>
      </c>
      <c r="G1134">
        <v>944.20923891170298</v>
      </c>
      <c r="H1134">
        <v>1692.6829616416301</v>
      </c>
      <c r="I1134">
        <v>275.01468268183402</v>
      </c>
      <c r="J1134">
        <v>10088.5079061947</v>
      </c>
      <c r="K1134">
        <v>1539.4213312929601</v>
      </c>
      <c r="L1134">
        <v>215.96968771702601</v>
      </c>
      <c r="M1134">
        <v>343.24909686388099</v>
      </c>
      <c r="N1134">
        <v>1114.6074614681399</v>
      </c>
      <c r="O1134">
        <v>870.80985539971095</v>
      </c>
      <c r="P1134">
        <v>145.37079322433399</v>
      </c>
      <c r="Q1134">
        <v>87.508133288345206</v>
      </c>
      <c r="R1134">
        <v>180.38638695367399</v>
      </c>
      <c r="S1134">
        <v>30567.960441472798</v>
      </c>
      <c r="T1134">
        <v>26.032499999999999</v>
      </c>
      <c r="U1134">
        <v>7429.6626157635201</v>
      </c>
      <c r="V1134">
        <v>733.24692375579195</v>
      </c>
      <c r="W1134">
        <v>696.71338952001895</v>
      </c>
    </row>
    <row r="1135" spans="1:23" x14ac:dyDescent="0.3">
      <c r="A1135" t="s">
        <v>286</v>
      </c>
      <c r="B1135" t="s">
        <v>40</v>
      </c>
      <c r="C1135" t="s">
        <v>28</v>
      </c>
      <c r="D1135" t="s">
        <v>259</v>
      </c>
      <c r="E1135" t="s">
        <v>159</v>
      </c>
      <c r="F1135">
        <v>2440.6475319477699</v>
      </c>
      <c r="G1135">
        <v>1993.72333833434</v>
      </c>
      <c r="H1135">
        <v>5197.1672424115304</v>
      </c>
      <c r="I1135">
        <v>431.51880524007601</v>
      </c>
      <c r="J1135">
        <v>10519.573380984801</v>
      </c>
      <c r="K1135">
        <v>4190.9562296018203</v>
      </c>
      <c r="L1135">
        <v>810.58636753713904</v>
      </c>
      <c r="M1135">
        <v>400.63111829662802</v>
      </c>
      <c r="N1135">
        <v>1891.4273718972699</v>
      </c>
      <c r="O1135">
        <v>2196.8063981785899</v>
      </c>
      <c r="P1135">
        <v>449.07888837809202</v>
      </c>
      <c r="Q1135">
        <v>293.65680637553601</v>
      </c>
      <c r="R1135">
        <v>488.64530686067297</v>
      </c>
      <c r="S1135">
        <v>30567.960441472798</v>
      </c>
      <c r="T1135">
        <v>26.032499999999999</v>
      </c>
      <c r="U1135">
        <v>7429.6626157635201</v>
      </c>
      <c r="V1135">
        <v>749.12415983052097</v>
      </c>
      <c r="W1135">
        <v>670.80539140397502</v>
      </c>
    </row>
    <row r="1136" spans="1:23" x14ac:dyDescent="0.3">
      <c r="A1136" t="s">
        <v>286</v>
      </c>
      <c r="B1136" t="s">
        <v>40</v>
      </c>
      <c r="C1136" t="s">
        <v>28</v>
      </c>
      <c r="D1136" t="s">
        <v>260</v>
      </c>
      <c r="E1136" t="s">
        <v>160</v>
      </c>
      <c r="F1136">
        <v>2628.5318185761398</v>
      </c>
      <c r="G1136">
        <v>2173.99579355064</v>
      </c>
      <c r="H1136">
        <v>6012.8508033774897</v>
      </c>
      <c r="I1136">
        <v>515.11767865538002</v>
      </c>
      <c r="J1136">
        <v>9974.9990079953295</v>
      </c>
      <c r="K1136">
        <v>4757.4834717185604</v>
      </c>
      <c r="L1136">
        <v>953.32788842109096</v>
      </c>
      <c r="M1136">
        <v>413.21769071950399</v>
      </c>
      <c r="N1136">
        <v>2020.49089921012</v>
      </c>
      <c r="O1136">
        <v>2498.2832309376599</v>
      </c>
      <c r="P1136">
        <v>510.79679716950102</v>
      </c>
      <c r="Q1136">
        <v>338.71051537129301</v>
      </c>
      <c r="R1136">
        <v>542.81830570912905</v>
      </c>
      <c r="S1136">
        <v>31247.4168717469</v>
      </c>
      <c r="T1136">
        <v>26.032499999999999</v>
      </c>
      <c r="U1136">
        <v>7456.4185862056001</v>
      </c>
      <c r="V1136">
        <v>786.59496453214797</v>
      </c>
      <c r="W1136">
        <v>549.47107105367195</v>
      </c>
    </row>
    <row r="1137" spans="1:23" x14ac:dyDescent="0.3">
      <c r="A1137" t="s">
        <v>286</v>
      </c>
      <c r="B1137" t="s">
        <v>40</v>
      </c>
      <c r="C1137" t="s">
        <v>28</v>
      </c>
      <c r="D1137" t="s">
        <v>260</v>
      </c>
      <c r="E1137" t="s">
        <v>164</v>
      </c>
      <c r="F1137">
        <v>1757.42753187834</v>
      </c>
      <c r="G1137">
        <v>1360.0977037268001</v>
      </c>
      <c r="H1137">
        <v>3107.3753884457801</v>
      </c>
      <c r="I1137">
        <v>338.434596225988</v>
      </c>
      <c r="J1137">
        <v>9604.0997212037091</v>
      </c>
      <c r="K1137">
        <v>2496.6726448261902</v>
      </c>
      <c r="L1137">
        <v>429.75740988099398</v>
      </c>
      <c r="M1137">
        <v>366.65912128635699</v>
      </c>
      <c r="N1137">
        <v>1341.1196598369099</v>
      </c>
      <c r="O1137">
        <v>1331.1557055942301</v>
      </c>
      <c r="P1137">
        <v>266.00317916156598</v>
      </c>
      <c r="Q1137">
        <v>172.546661700051</v>
      </c>
      <c r="R1137">
        <v>297.710673917929</v>
      </c>
      <c r="S1137">
        <v>31247.4168717469</v>
      </c>
      <c r="T1137">
        <v>26.032499999999999</v>
      </c>
      <c r="U1137">
        <v>7456.4185862056001</v>
      </c>
      <c r="V1137">
        <v>797.62014525866095</v>
      </c>
      <c r="W1137">
        <v>611.27505925647301</v>
      </c>
    </row>
    <row r="1138" spans="1:23" x14ac:dyDescent="0.3">
      <c r="A1138" t="s">
        <v>286</v>
      </c>
      <c r="B1138" t="s">
        <v>40</v>
      </c>
      <c r="C1138" t="s">
        <v>28</v>
      </c>
      <c r="D1138" t="s">
        <v>260</v>
      </c>
      <c r="E1138" t="s">
        <v>167</v>
      </c>
      <c r="F1138">
        <v>1500.4067287385301</v>
      </c>
      <c r="G1138">
        <v>1122.33892325188</v>
      </c>
      <c r="H1138">
        <v>1868.19524662597</v>
      </c>
      <c r="I1138">
        <v>281.14777786606402</v>
      </c>
      <c r="J1138">
        <v>9458.34915693523</v>
      </c>
      <c r="K1138">
        <v>1600.2054419502199</v>
      </c>
      <c r="L1138">
        <v>213.198500881288</v>
      </c>
      <c r="M1138">
        <v>348.66920704262901</v>
      </c>
      <c r="N1138">
        <v>1076.2193440697099</v>
      </c>
      <c r="O1138">
        <v>906.76956070685799</v>
      </c>
      <c r="P1138">
        <v>146.670396574123</v>
      </c>
      <c r="Q1138">
        <v>88.453275321096001</v>
      </c>
      <c r="R1138">
        <v>178.11970716140999</v>
      </c>
      <c r="S1138">
        <v>31247.4168717469</v>
      </c>
      <c r="T1138">
        <v>26.032499999999999</v>
      </c>
      <c r="U1138">
        <v>7456.4185862056001</v>
      </c>
      <c r="V1138">
        <v>802.37046926269204</v>
      </c>
      <c r="W1138">
        <v>614.74073811778499</v>
      </c>
    </row>
    <row r="1139" spans="1:23" x14ac:dyDescent="0.3">
      <c r="A1139" t="s">
        <v>286</v>
      </c>
      <c r="B1139" t="s">
        <v>40</v>
      </c>
      <c r="C1139" t="s">
        <v>28</v>
      </c>
      <c r="D1139" t="s">
        <v>260</v>
      </c>
      <c r="E1139" t="s">
        <v>168</v>
      </c>
      <c r="F1139">
        <v>2323.82371154568</v>
      </c>
      <c r="G1139">
        <v>1886.90007885508</v>
      </c>
      <c r="H1139">
        <v>5100.5312656733804</v>
      </c>
      <c r="I1139">
        <v>462.34768855219698</v>
      </c>
      <c r="J1139">
        <v>9845.4152595111791</v>
      </c>
      <c r="K1139">
        <v>3981.0586417662198</v>
      </c>
      <c r="L1139">
        <v>709.722190283435</v>
      </c>
      <c r="M1139">
        <v>399.20892726869101</v>
      </c>
      <c r="N1139">
        <v>1775.70692638534</v>
      </c>
      <c r="O1139">
        <v>2072.65505967955</v>
      </c>
      <c r="P1139">
        <v>419.649122325782</v>
      </c>
      <c r="Q1139">
        <v>274.991800320273</v>
      </c>
      <c r="R1139">
        <v>452.13447604941803</v>
      </c>
      <c r="S1139">
        <v>31247.4168717469</v>
      </c>
      <c r="T1139">
        <v>26.032499999999999</v>
      </c>
      <c r="U1139">
        <v>7456.4185862056001</v>
      </c>
      <c r="V1139">
        <v>820.46358504420596</v>
      </c>
      <c r="W1139">
        <v>581.79376265316796</v>
      </c>
    </row>
    <row r="1140" spans="1:23" x14ac:dyDescent="0.3">
      <c r="A1140" t="s">
        <v>286</v>
      </c>
      <c r="B1140" t="s">
        <v>40</v>
      </c>
      <c r="C1140" t="s">
        <v>28</v>
      </c>
      <c r="D1140" t="s">
        <v>261</v>
      </c>
      <c r="E1140" t="s">
        <v>185</v>
      </c>
      <c r="F1140">
        <v>2908.63224845679</v>
      </c>
      <c r="G1140">
        <v>2465.6867970643698</v>
      </c>
      <c r="H1140">
        <v>6508.3860164423204</v>
      </c>
      <c r="I1140">
        <v>544.51502315253197</v>
      </c>
      <c r="J1140">
        <v>9389.9674625474709</v>
      </c>
      <c r="K1140">
        <v>5306.1702567500097</v>
      </c>
      <c r="L1140">
        <v>1206.5698359488299</v>
      </c>
      <c r="M1140">
        <v>421.149809648244</v>
      </c>
      <c r="N1140">
        <v>2170.1931075764201</v>
      </c>
      <c r="O1140">
        <v>2778.5604750412899</v>
      </c>
      <c r="P1140">
        <v>579.02995060243904</v>
      </c>
      <c r="Q1140">
        <v>390.04195274303498</v>
      </c>
      <c r="R1140">
        <v>614.24904964313805</v>
      </c>
      <c r="S1140">
        <v>28118.1496210316</v>
      </c>
      <c r="T1140">
        <v>26.032499999999999</v>
      </c>
      <c r="U1140">
        <v>7585.6991846426699</v>
      </c>
      <c r="V1140">
        <v>582.48253625919995</v>
      </c>
      <c r="W1140">
        <v>515.327086936456</v>
      </c>
    </row>
    <row r="1141" spans="1:23" x14ac:dyDescent="0.3">
      <c r="A1141" t="s">
        <v>286</v>
      </c>
      <c r="B1141" t="s">
        <v>40</v>
      </c>
      <c r="C1141" t="s">
        <v>28</v>
      </c>
      <c r="D1141" t="s">
        <v>261</v>
      </c>
      <c r="E1141" t="s">
        <v>189</v>
      </c>
      <c r="F1141">
        <v>1641.49158322516</v>
      </c>
      <c r="G1141">
        <v>1273.15799209233</v>
      </c>
      <c r="H1141">
        <v>2659.1599382519198</v>
      </c>
      <c r="I1141">
        <v>315.90137114381298</v>
      </c>
      <c r="J1141">
        <v>8888.9230883588898</v>
      </c>
      <c r="K1141">
        <v>2200.59171855162</v>
      </c>
      <c r="L1141">
        <v>399.33097111725101</v>
      </c>
      <c r="M1141">
        <v>357.83187226739</v>
      </c>
      <c r="N1141">
        <v>1265.6446257888799</v>
      </c>
      <c r="O1141">
        <v>1151.16507327567</v>
      </c>
      <c r="P1141">
        <v>237.03318915924899</v>
      </c>
      <c r="Q1141">
        <v>154.232546276336</v>
      </c>
      <c r="R1141">
        <v>270.63323911032398</v>
      </c>
      <c r="S1141">
        <v>28118.1496210316</v>
      </c>
      <c r="T1141">
        <v>26.032499999999999</v>
      </c>
      <c r="U1141">
        <v>7585.6991846426699</v>
      </c>
      <c r="V1141">
        <v>613.80819143130896</v>
      </c>
      <c r="W1141">
        <v>589.06250719874095</v>
      </c>
    </row>
    <row r="1142" spans="1:23" x14ac:dyDescent="0.3">
      <c r="A1142" t="s">
        <v>286</v>
      </c>
      <c r="B1142" t="s">
        <v>40</v>
      </c>
      <c r="C1142" t="s">
        <v>28</v>
      </c>
      <c r="D1142" t="s">
        <v>261</v>
      </c>
      <c r="E1142" t="s">
        <v>190</v>
      </c>
      <c r="F1142">
        <v>1389.8733118589901</v>
      </c>
      <c r="G1142">
        <v>1037.41582919145</v>
      </c>
      <c r="H1142">
        <v>1732.5389511133301</v>
      </c>
      <c r="I1142">
        <v>267.53591362908401</v>
      </c>
      <c r="J1142">
        <v>8779.6637232200792</v>
      </c>
      <c r="K1142">
        <v>1505.5786690647001</v>
      </c>
      <c r="L1142">
        <v>209.893128114387</v>
      </c>
      <c r="M1142">
        <v>343.45871186254101</v>
      </c>
      <c r="N1142">
        <v>1064.7124030924599</v>
      </c>
      <c r="O1142">
        <v>836.23844468638504</v>
      </c>
      <c r="P1142">
        <v>144.00913357167201</v>
      </c>
      <c r="Q1142">
        <v>87.106918757147298</v>
      </c>
      <c r="R1142">
        <v>177.03304005233201</v>
      </c>
      <c r="S1142">
        <v>28118.1496210316</v>
      </c>
      <c r="T1142">
        <v>26.032499999999999</v>
      </c>
      <c r="U1142">
        <v>7585.6991846426699</v>
      </c>
      <c r="V1142">
        <v>599.94399915129702</v>
      </c>
      <c r="W1142">
        <v>601.569541067042</v>
      </c>
    </row>
    <row r="1143" spans="1:23" x14ac:dyDescent="0.3">
      <c r="A1143" t="s">
        <v>286</v>
      </c>
      <c r="B1143" t="s">
        <v>40</v>
      </c>
      <c r="C1143" t="s">
        <v>28</v>
      </c>
      <c r="D1143" t="s">
        <v>261</v>
      </c>
      <c r="E1143" t="s">
        <v>195</v>
      </c>
      <c r="F1143">
        <v>2419.7134212325</v>
      </c>
      <c r="G1143">
        <v>2008.0997673826</v>
      </c>
      <c r="H1143">
        <v>5029.2932829546698</v>
      </c>
      <c r="I1143">
        <v>448.03184999121402</v>
      </c>
      <c r="J1143">
        <v>9184.1190105913302</v>
      </c>
      <c r="K1143">
        <v>4048.61092797632</v>
      </c>
      <c r="L1143">
        <v>831.87969137066102</v>
      </c>
      <c r="M1143">
        <v>398.88659144002003</v>
      </c>
      <c r="N1143">
        <v>1802.62402714425</v>
      </c>
      <c r="O1143">
        <v>2081.52959944855</v>
      </c>
      <c r="P1143">
        <v>435.45345027123398</v>
      </c>
      <c r="Q1143">
        <v>291.66738426647402</v>
      </c>
      <c r="R1143">
        <v>468.74169633422298</v>
      </c>
      <c r="S1143">
        <v>28118.1496210316</v>
      </c>
      <c r="T1143">
        <v>26.032499999999999</v>
      </c>
      <c r="U1143">
        <v>7585.6991846426699</v>
      </c>
      <c r="V1143">
        <v>608.70120803728901</v>
      </c>
      <c r="W1143">
        <v>560.31502248854599</v>
      </c>
    </row>
    <row r="1144" spans="1:23" x14ac:dyDescent="0.3">
      <c r="A1144" t="s">
        <v>286</v>
      </c>
      <c r="B1144" t="s">
        <v>40</v>
      </c>
      <c r="C1144" t="s">
        <v>28</v>
      </c>
      <c r="D1144" t="s">
        <v>262</v>
      </c>
      <c r="E1144" t="s">
        <v>196</v>
      </c>
      <c r="F1144">
        <v>2646.8835860931299</v>
      </c>
      <c r="G1144">
        <v>2236.3616576980899</v>
      </c>
      <c r="H1144">
        <v>6274.4853779557998</v>
      </c>
      <c r="I1144">
        <v>525.26929662164696</v>
      </c>
      <c r="J1144">
        <v>8447.4160143228</v>
      </c>
      <c r="K1144">
        <v>5263.75855749326</v>
      </c>
      <c r="L1144">
        <v>1167.7834835638901</v>
      </c>
      <c r="M1144">
        <v>439.66766868984899</v>
      </c>
      <c r="N1144">
        <v>2136.4132272186798</v>
      </c>
      <c r="O1144">
        <v>3361.0885502988299</v>
      </c>
      <c r="P1144">
        <v>537.78961436423697</v>
      </c>
      <c r="Q1144">
        <v>360.14358787563799</v>
      </c>
      <c r="R1144">
        <v>567.11327849898703</v>
      </c>
      <c r="S1144">
        <v>26930.0769204098</v>
      </c>
      <c r="T1144">
        <v>26.032499999999999</v>
      </c>
      <c r="U1144">
        <v>7841.8069688622199</v>
      </c>
      <c r="V1144">
        <v>571.89255569334</v>
      </c>
      <c r="W1144">
        <v>492.79191364585802</v>
      </c>
    </row>
    <row r="1145" spans="1:23" x14ac:dyDescent="0.3">
      <c r="A1145" t="s">
        <v>286</v>
      </c>
      <c r="B1145" t="s">
        <v>40</v>
      </c>
      <c r="C1145" t="s">
        <v>28</v>
      </c>
      <c r="D1145" t="s">
        <v>262</v>
      </c>
      <c r="E1145" t="s">
        <v>197</v>
      </c>
      <c r="F1145">
        <v>1327.61845639222</v>
      </c>
      <c r="G1145">
        <v>980.41559585215202</v>
      </c>
      <c r="H1145">
        <v>3059.8088710613401</v>
      </c>
      <c r="I1145">
        <v>337.62670209429899</v>
      </c>
      <c r="J1145">
        <v>7961.9238605644396</v>
      </c>
      <c r="K1145">
        <v>2522.3007897657899</v>
      </c>
      <c r="L1145">
        <v>442.11585755554302</v>
      </c>
      <c r="M1145">
        <v>380.81778373714297</v>
      </c>
      <c r="N1145">
        <v>1385.58060886917</v>
      </c>
      <c r="O1145">
        <v>1567.8562083597001</v>
      </c>
      <c r="P1145">
        <v>252.51021136022101</v>
      </c>
      <c r="Q1145">
        <v>162.296145980647</v>
      </c>
      <c r="R1145">
        <v>282.98311859981698</v>
      </c>
      <c r="S1145">
        <v>26930.0769204098</v>
      </c>
      <c r="T1145">
        <v>26.032499999999999</v>
      </c>
      <c r="U1145">
        <v>7841.8069688622199</v>
      </c>
      <c r="V1145">
        <v>602.83540732677795</v>
      </c>
      <c r="W1145">
        <v>562.11501604418299</v>
      </c>
    </row>
    <row r="1146" spans="1:23" x14ac:dyDescent="0.3">
      <c r="A1146" t="s">
        <v>286</v>
      </c>
      <c r="B1146" t="s">
        <v>40</v>
      </c>
      <c r="C1146" t="s">
        <v>28</v>
      </c>
      <c r="D1146" t="s">
        <v>262</v>
      </c>
      <c r="E1146" t="s">
        <v>198</v>
      </c>
      <c r="F1146">
        <v>1238.2142462777099</v>
      </c>
      <c r="G1146">
        <v>911.88829191958405</v>
      </c>
      <c r="H1146">
        <v>1831.3588439677301</v>
      </c>
      <c r="I1146">
        <v>276.51632829756102</v>
      </c>
      <c r="J1146">
        <v>7794.6861060715401</v>
      </c>
      <c r="K1146">
        <v>1610.7825352659399</v>
      </c>
      <c r="L1146">
        <v>229.64891128530999</v>
      </c>
      <c r="M1146">
        <v>363.478724425216</v>
      </c>
      <c r="N1146">
        <v>1124.60806392772</v>
      </c>
      <c r="O1146">
        <v>1019.49818221296</v>
      </c>
      <c r="P1146">
        <v>143.18371795711599</v>
      </c>
      <c r="Q1146">
        <v>87.494129674367102</v>
      </c>
      <c r="R1146">
        <v>173.174341294622</v>
      </c>
      <c r="S1146">
        <v>26930.0769204098</v>
      </c>
      <c r="T1146">
        <v>26.032499999999999</v>
      </c>
      <c r="U1146">
        <v>7841.8069688622199</v>
      </c>
      <c r="V1146">
        <v>588.10221422288203</v>
      </c>
      <c r="W1146">
        <v>571.95309173144506</v>
      </c>
    </row>
    <row r="1147" spans="1:23" x14ac:dyDescent="0.3">
      <c r="A1147" t="s">
        <v>286</v>
      </c>
      <c r="B1147" t="s">
        <v>40</v>
      </c>
      <c r="C1147" t="s">
        <v>28</v>
      </c>
      <c r="D1147" t="s">
        <v>262</v>
      </c>
      <c r="E1147" t="s">
        <v>200</v>
      </c>
      <c r="F1147">
        <v>1911.90945199309</v>
      </c>
      <c r="G1147">
        <v>1538.7847781893499</v>
      </c>
      <c r="H1147">
        <v>5286.2338799058698</v>
      </c>
      <c r="I1147">
        <v>403.61165399194903</v>
      </c>
      <c r="J1147">
        <v>8263.2024680929899</v>
      </c>
      <c r="K1147">
        <v>4227.0321024115101</v>
      </c>
      <c r="L1147">
        <v>891.84394506976298</v>
      </c>
      <c r="M1147">
        <v>417.31657604528698</v>
      </c>
      <c r="N1147">
        <v>1828.0192647630199</v>
      </c>
      <c r="O1147">
        <v>2596.3877653786499</v>
      </c>
      <c r="P1147">
        <v>461.04433231368802</v>
      </c>
      <c r="Q1147">
        <v>310.87693307851299</v>
      </c>
      <c r="R1147">
        <v>490.40986565732697</v>
      </c>
      <c r="S1147">
        <v>26930.0769204098</v>
      </c>
      <c r="T1147">
        <v>26.032499999999999</v>
      </c>
      <c r="U1147">
        <v>7841.8069688622199</v>
      </c>
      <c r="V1147">
        <v>595.26455012447002</v>
      </c>
      <c r="W1147">
        <v>535.72795668232004</v>
      </c>
    </row>
    <row r="1148" spans="1:23" x14ac:dyDescent="0.3">
      <c r="A1148" t="s">
        <v>286</v>
      </c>
      <c r="B1148" t="s">
        <v>40</v>
      </c>
      <c r="C1148" t="s">
        <v>28</v>
      </c>
      <c r="D1148" t="s">
        <v>263</v>
      </c>
      <c r="E1148" t="s">
        <v>202</v>
      </c>
      <c r="F1148">
        <v>1959.7589381675</v>
      </c>
      <c r="G1148">
        <v>1598.6259016322499</v>
      </c>
      <c r="H1148">
        <v>5562.6806914631698</v>
      </c>
      <c r="I1148">
        <v>422.37329714823397</v>
      </c>
      <c r="J1148">
        <v>7719.9321822735301</v>
      </c>
      <c r="K1148">
        <v>4359.9351198948798</v>
      </c>
      <c r="L1148">
        <v>828.92968493891999</v>
      </c>
      <c r="M1148">
        <v>425.03484826450102</v>
      </c>
      <c r="N1148">
        <v>1871.4843121568399</v>
      </c>
      <c r="O1148">
        <v>2548.5155985798601</v>
      </c>
      <c r="P1148">
        <v>469.578891613802</v>
      </c>
      <c r="Q1148">
        <v>320.52117475724401</v>
      </c>
      <c r="R1148">
        <v>495.26421071627499</v>
      </c>
      <c r="S1148">
        <v>24016.5209016919</v>
      </c>
      <c r="T1148">
        <v>0</v>
      </c>
      <c r="U1148">
        <v>9029.4907856209502</v>
      </c>
      <c r="V1148">
        <v>574.09412127313897</v>
      </c>
      <c r="W1148">
        <v>462.34649115717599</v>
      </c>
    </row>
    <row r="1149" spans="1:23" x14ac:dyDescent="0.3">
      <c r="A1149" t="s">
        <v>286</v>
      </c>
      <c r="B1149" t="s">
        <v>40</v>
      </c>
      <c r="C1149" t="s">
        <v>28</v>
      </c>
      <c r="D1149" t="s">
        <v>263</v>
      </c>
      <c r="E1149" t="s">
        <v>204</v>
      </c>
      <c r="F1149">
        <v>1483.1541977475599</v>
      </c>
      <c r="G1149">
        <v>1159.40743297836</v>
      </c>
      <c r="H1149">
        <v>2796.3667827499198</v>
      </c>
      <c r="I1149">
        <v>319.48477194000202</v>
      </c>
      <c r="J1149">
        <v>7358.4745899211603</v>
      </c>
      <c r="K1149">
        <v>2278.6748902293998</v>
      </c>
      <c r="L1149">
        <v>365.15842631938398</v>
      </c>
      <c r="M1149">
        <v>381.88135570300199</v>
      </c>
      <c r="N1149">
        <v>1309.3954877546701</v>
      </c>
      <c r="O1149">
        <v>1352.81205290963</v>
      </c>
      <c r="P1149">
        <v>236.15432394116101</v>
      </c>
      <c r="Q1149">
        <v>159.37762195705099</v>
      </c>
      <c r="R1149">
        <v>261.70903625036601</v>
      </c>
      <c r="S1149">
        <v>24016.5209016919</v>
      </c>
      <c r="T1149">
        <v>0</v>
      </c>
      <c r="U1149">
        <v>9029.4907856209502</v>
      </c>
      <c r="V1149">
        <v>572.57603536823899</v>
      </c>
      <c r="W1149">
        <v>465.46030385029701</v>
      </c>
    </row>
    <row r="1150" spans="1:23" x14ac:dyDescent="0.3">
      <c r="A1150" t="s">
        <v>286</v>
      </c>
      <c r="B1150" t="s">
        <v>40</v>
      </c>
      <c r="C1150" t="s">
        <v>28</v>
      </c>
      <c r="D1150" t="s">
        <v>263</v>
      </c>
      <c r="E1150" t="s">
        <v>205</v>
      </c>
      <c r="F1150">
        <v>1301.08213857685</v>
      </c>
      <c r="G1150">
        <v>991.12043764453301</v>
      </c>
      <c r="H1150">
        <v>1796.3259173952699</v>
      </c>
      <c r="I1150">
        <v>280.71168933722498</v>
      </c>
      <c r="J1150">
        <v>7233.1104132369601</v>
      </c>
      <c r="K1150">
        <v>1593.6460165620199</v>
      </c>
      <c r="L1150">
        <v>270.49120225766302</v>
      </c>
      <c r="M1150">
        <v>366.55618190214699</v>
      </c>
      <c r="N1150">
        <v>1119.9071007165501</v>
      </c>
      <c r="O1150">
        <v>957.11097312035395</v>
      </c>
      <c r="P1150">
        <v>170.74464632169401</v>
      </c>
      <c r="Q1150">
        <v>115.88474933911</v>
      </c>
      <c r="R1150">
        <v>197.36576356520499</v>
      </c>
      <c r="S1150">
        <v>24016.5209016919</v>
      </c>
      <c r="T1150">
        <v>0</v>
      </c>
      <c r="U1150">
        <v>9029.4907856209502</v>
      </c>
      <c r="V1150">
        <v>570.19188554988</v>
      </c>
      <c r="W1150">
        <v>499.10370546881802</v>
      </c>
    </row>
    <row r="1151" spans="1:23" x14ac:dyDescent="0.3">
      <c r="A1151" t="s">
        <v>286</v>
      </c>
      <c r="B1151" t="s">
        <v>40</v>
      </c>
      <c r="C1151" t="s">
        <v>28</v>
      </c>
      <c r="D1151" t="s">
        <v>263</v>
      </c>
      <c r="E1151" t="s">
        <v>207</v>
      </c>
      <c r="F1151">
        <v>1857.2234376696899</v>
      </c>
      <c r="G1151">
        <v>1509.1762973431801</v>
      </c>
      <c r="H1151">
        <v>4590.8958787928796</v>
      </c>
      <c r="I1151">
        <v>386.42917993267201</v>
      </c>
      <c r="J1151">
        <v>7592.7641413228002</v>
      </c>
      <c r="K1151">
        <v>3712.5767326148798</v>
      </c>
      <c r="L1151">
        <v>712.87250427327899</v>
      </c>
      <c r="M1151">
        <v>411.50486663855702</v>
      </c>
      <c r="N1151">
        <v>1662.6766725482701</v>
      </c>
      <c r="O1151">
        <v>2147.3815285894698</v>
      </c>
      <c r="P1151">
        <v>404.89456016835499</v>
      </c>
      <c r="Q1151">
        <v>277.81594806428899</v>
      </c>
      <c r="R1151">
        <v>432.71852624077502</v>
      </c>
      <c r="S1151">
        <v>24016.5209016919</v>
      </c>
      <c r="T1151">
        <v>0</v>
      </c>
      <c r="U1151">
        <v>9029.4907856209502</v>
      </c>
      <c r="V1151">
        <v>542.12342027034003</v>
      </c>
      <c r="W1151">
        <v>489.09228945967698</v>
      </c>
    </row>
    <row r="1152" spans="1:23" x14ac:dyDescent="0.3">
      <c r="A1152" t="s">
        <v>286</v>
      </c>
      <c r="B1152" t="s">
        <v>40</v>
      </c>
      <c r="C1152" t="s">
        <v>28</v>
      </c>
      <c r="D1152" t="s">
        <v>264</v>
      </c>
      <c r="E1152" t="s">
        <v>208</v>
      </c>
      <c r="F1152">
        <v>2176.2227870126198</v>
      </c>
      <c r="G1152">
        <v>1816.6485262692199</v>
      </c>
      <c r="H1152">
        <v>6855.41793141177</v>
      </c>
      <c r="I1152">
        <v>460.93010133654701</v>
      </c>
      <c r="J1152">
        <v>7109.0205662694198</v>
      </c>
      <c r="K1152">
        <v>5524.7756107771002</v>
      </c>
      <c r="L1152">
        <v>1190.48825153348</v>
      </c>
      <c r="M1152">
        <v>448.37014292669602</v>
      </c>
      <c r="N1152">
        <v>2149.2540752442501</v>
      </c>
      <c r="O1152">
        <v>3743.1585891897698</v>
      </c>
      <c r="P1152">
        <v>582.26743396951804</v>
      </c>
      <c r="Q1152">
        <v>391.33728653514498</v>
      </c>
      <c r="R1152">
        <v>609.43209626639896</v>
      </c>
      <c r="S1152">
        <v>29303.376872752498</v>
      </c>
      <c r="T1152">
        <v>0</v>
      </c>
      <c r="U1152">
        <v>9071.8311609144694</v>
      </c>
      <c r="V1152">
        <v>194.96506058563</v>
      </c>
      <c r="W1152">
        <v>449.71929931190698</v>
      </c>
    </row>
    <row r="1153" spans="1:23" x14ac:dyDescent="0.3">
      <c r="A1153" t="s">
        <v>286</v>
      </c>
      <c r="B1153" t="s">
        <v>40</v>
      </c>
      <c r="C1153" t="s">
        <v>28</v>
      </c>
      <c r="D1153" t="s">
        <v>264</v>
      </c>
      <c r="E1153" t="s">
        <v>209</v>
      </c>
      <c r="F1153">
        <v>1628.11168087533</v>
      </c>
      <c r="G1153">
        <v>1318.50092484283</v>
      </c>
      <c r="H1153">
        <v>3116.9164893912898</v>
      </c>
      <c r="I1153">
        <v>331.38669104046102</v>
      </c>
      <c r="J1153">
        <v>6550.6455311825803</v>
      </c>
      <c r="K1153">
        <v>2593.8982842556402</v>
      </c>
      <c r="L1153">
        <v>423.44156865884298</v>
      </c>
      <c r="M1153">
        <v>390.92201969027201</v>
      </c>
      <c r="N1153">
        <v>1391.2067537743901</v>
      </c>
      <c r="O1153">
        <v>1652.43400490877</v>
      </c>
      <c r="P1153">
        <v>253.04291064537901</v>
      </c>
      <c r="Q1153">
        <v>163.334721707987</v>
      </c>
      <c r="R1153">
        <v>281.22445864797999</v>
      </c>
      <c r="S1153">
        <v>29303.376872752498</v>
      </c>
      <c r="T1153">
        <v>0</v>
      </c>
      <c r="U1153">
        <v>9071.8311609144694</v>
      </c>
      <c r="V1153">
        <v>196.23990402976199</v>
      </c>
      <c r="W1153">
        <v>522.73875761667603</v>
      </c>
    </row>
    <row r="1154" spans="1:23" x14ac:dyDescent="0.3">
      <c r="A1154" t="s">
        <v>286</v>
      </c>
      <c r="B1154" t="s">
        <v>40</v>
      </c>
      <c r="C1154" t="s">
        <v>28</v>
      </c>
      <c r="D1154" t="s">
        <v>264</v>
      </c>
      <c r="E1154" t="s">
        <v>212</v>
      </c>
      <c r="F1154">
        <v>1334.7078459786001</v>
      </c>
      <c r="G1154">
        <v>1041.2816124640999</v>
      </c>
      <c r="H1154">
        <v>1950.39182849591</v>
      </c>
      <c r="I1154">
        <v>287.09272547986001</v>
      </c>
      <c r="J1154">
        <v>6391.8376153096397</v>
      </c>
      <c r="K1154">
        <v>1743.1246168707</v>
      </c>
      <c r="L1154">
        <v>283.25066547738999</v>
      </c>
      <c r="M1154">
        <v>371.75038763499902</v>
      </c>
      <c r="N1154">
        <v>1164.64025690837</v>
      </c>
      <c r="O1154">
        <v>1110.11037195725</v>
      </c>
      <c r="P1154">
        <v>155.88583382064701</v>
      </c>
      <c r="Q1154">
        <v>96.671581498091498</v>
      </c>
      <c r="R1154">
        <v>185.52912927693399</v>
      </c>
      <c r="S1154">
        <v>29303.376872752498</v>
      </c>
      <c r="T1154">
        <v>0</v>
      </c>
      <c r="U1154">
        <v>9071.8311609144694</v>
      </c>
      <c r="V1154">
        <v>218.75055809588099</v>
      </c>
      <c r="W1154">
        <v>523.41716413766096</v>
      </c>
    </row>
    <row r="1155" spans="1:23" x14ac:dyDescent="0.3">
      <c r="A1155" t="s">
        <v>286</v>
      </c>
      <c r="B1155" t="s">
        <v>40</v>
      </c>
      <c r="C1155" t="s">
        <v>28</v>
      </c>
      <c r="D1155" t="s">
        <v>264</v>
      </c>
      <c r="E1155" t="s">
        <v>214</v>
      </c>
      <c r="F1155">
        <v>2135.88333599622</v>
      </c>
      <c r="G1155">
        <v>1787.9164002120999</v>
      </c>
      <c r="H1155">
        <v>5934.2406627753999</v>
      </c>
      <c r="I1155">
        <v>431.84672503437901</v>
      </c>
      <c r="J1155">
        <v>6969.7266291549104</v>
      </c>
      <c r="K1155">
        <v>4868.0800469791702</v>
      </c>
      <c r="L1155">
        <v>1036.43422567333</v>
      </c>
      <c r="M1155">
        <v>435.72826386909202</v>
      </c>
      <c r="N1155">
        <v>1960.97523529368</v>
      </c>
      <c r="O1155">
        <v>3227.1281923932802</v>
      </c>
      <c r="P1155">
        <v>494.92071429575998</v>
      </c>
      <c r="Q1155">
        <v>327.95763205249602</v>
      </c>
      <c r="R1155">
        <v>526.80824055516996</v>
      </c>
      <c r="S1155">
        <v>29303.376872752498</v>
      </c>
      <c r="T1155">
        <v>0</v>
      </c>
      <c r="U1155">
        <v>9071.8311609144694</v>
      </c>
      <c r="V1155">
        <v>219.18221922416501</v>
      </c>
      <c r="W1155">
        <v>488.42670084885702</v>
      </c>
    </row>
    <row r="1156" spans="1:23" x14ac:dyDescent="0.3">
      <c r="A1156" t="s">
        <v>286</v>
      </c>
      <c r="B1156" t="s">
        <v>40</v>
      </c>
      <c r="C1156" t="s">
        <v>28</v>
      </c>
      <c r="D1156" t="s">
        <v>265</v>
      </c>
      <c r="E1156" t="s">
        <v>215</v>
      </c>
      <c r="F1156">
        <v>1974.8615088878601</v>
      </c>
      <c r="G1156">
        <v>1632.59977159806</v>
      </c>
      <c r="H1156">
        <v>6505.1142132393397</v>
      </c>
      <c r="I1156">
        <v>449.00791723833902</v>
      </c>
      <c r="J1156">
        <v>6639.6920324644598</v>
      </c>
      <c r="K1156">
        <v>5090.6348743059098</v>
      </c>
      <c r="L1156">
        <v>953.90918143271006</v>
      </c>
      <c r="M1156">
        <v>439.12387766063898</v>
      </c>
      <c r="N1156">
        <v>2062.7149742126298</v>
      </c>
      <c r="O1156">
        <v>3266.31454217187</v>
      </c>
      <c r="P1156">
        <v>534.60723115804001</v>
      </c>
      <c r="Q1156">
        <v>354.52694280353501</v>
      </c>
      <c r="R1156">
        <v>559.35252114796799</v>
      </c>
      <c r="S1156">
        <v>29303.376872752498</v>
      </c>
      <c r="T1156">
        <v>0</v>
      </c>
      <c r="U1156">
        <v>9212.2456155644795</v>
      </c>
      <c r="V1156">
        <v>209.52036538098201</v>
      </c>
      <c r="W1156">
        <v>425.51234901459202</v>
      </c>
    </row>
    <row r="1157" spans="1:23" x14ac:dyDescent="0.3">
      <c r="A1157" t="s">
        <v>286</v>
      </c>
      <c r="B1157" t="s">
        <v>40</v>
      </c>
      <c r="C1157" t="s">
        <v>28</v>
      </c>
      <c r="D1157" t="s">
        <v>265</v>
      </c>
      <c r="E1157" t="s">
        <v>216</v>
      </c>
      <c r="F1157">
        <v>1616.29407188408</v>
      </c>
      <c r="G1157">
        <v>1315.8222667554601</v>
      </c>
      <c r="H1157">
        <v>3308.2013539960299</v>
      </c>
      <c r="I1157">
        <v>337.38055196221899</v>
      </c>
      <c r="J1157">
        <v>6199.1664695445897</v>
      </c>
      <c r="K1157">
        <v>2710.9032182721398</v>
      </c>
      <c r="L1157">
        <v>465.73249746706898</v>
      </c>
      <c r="M1157">
        <v>393.14166305600997</v>
      </c>
      <c r="N1157">
        <v>1424.6474245367899</v>
      </c>
      <c r="O1157">
        <v>1716.6312765283001</v>
      </c>
      <c r="P1157">
        <v>259.80594643527098</v>
      </c>
      <c r="Q1157">
        <v>168.863691092415</v>
      </c>
      <c r="R1157">
        <v>285.27610596943799</v>
      </c>
      <c r="S1157">
        <v>29303.376872752498</v>
      </c>
      <c r="T1157">
        <v>0</v>
      </c>
      <c r="U1157">
        <v>9338.2810143128499</v>
      </c>
      <c r="V1157">
        <v>236.969290984569</v>
      </c>
      <c r="W1157">
        <v>439.05189553573501</v>
      </c>
    </row>
    <row r="1158" spans="1:23" x14ac:dyDescent="0.3">
      <c r="A1158" t="s">
        <v>286</v>
      </c>
      <c r="B1158" t="s">
        <v>40</v>
      </c>
      <c r="C1158" t="s">
        <v>28</v>
      </c>
      <c r="D1158" t="s">
        <v>265</v>
      </c>
      <c r="E1158" t="s">
        <v>217</v>
      </c>
      <c r="F1158">
        <v>1274.2045819862799</v>
      </c>
      <c r="G1158">
        <v>991.24230511814994</v>
      </c>
      <c r="H1158">
        <v>1960.57307249987</v>
      </c>
      <c r="I1158">
        <v>286.52461578572201</v>
      </c>
      <c r="J1158">
        <v>6040.4593029091302</v>
      </c>
      <c r="K1158">
        <v>1759.08176857796</v>
      </c>
      <c r="L1158">
        <v>347.07093068064103</v>
      </c>
      <c r="M1158">
        <v>371.13663356722799</v>
      </c>
      <c r="N1158">
        <v>1176.42421856991</v>
      </c>
      <c r="O1158">
        <v>1108.1369259558001</v>
      </c>
      <c r="P1158">
        <v>155.99014459401201</v>
      </c>
      <c r="Q1158">
        <v>99.208595961825793</v>
      </c>
      <c r="R1158">
        <v>183.47371600029501</v>
      </c>
      <c r="S1158">
        <v>29303.376872752498</v>
      </c>
      <c r="T1158">
        <v>0</v>
      </c>
      <c r="U1158">
        <v>9749.3765063909905</v>
      </c>
      <c r="V1158">
        <v>239.21510956661399</v>
      </c>
      <c r="W1158">
        <v>445.729125709166</v>
      </c>
    </row>
    <row r="1159" spans="1:23" x14ac:dyDescent="0.3">
      <c r="A1159" t="s">
        <v>286</v>
      </c>
      <c r="B1159" t="s">
        <v>40</v>
      </c>
      <c r="C1159" t="s">
        <v>28</v>
      </c>
      <c r="D1159" t="s">
        <v>265</v>
      </c>
      <c r="E1159" t="s">
        <v>226</v>
      </c>
      <c r="F1159">
        <v>2021.63877627427</v>
      </c>
      <c r="G1159">
        <v>1692.92220593252</v>
      </c>
      <c r="H1159">
        <v>5511.8831311097701</v>
      </c>
      <c r="I1159">
        <v>416.07279855873702</v>
      </c>
      <c r="J1159">
        <v>6494.90156306889</v>
      </c>
      <c r="K1159">
        <v>4514.8974785432802</v>
      </c>
      <c r="L1159">
        <v>903.563021921673</v>
      </c>
      <c r="M1159">
        <v>428.56499002043302</v>
      </c>
      <c r="N1159">
        <v>1850.1027331894099</v>
      </c>
      <c r="O1159">
        <v>3044.7114351100599</v>
      </c>
      <c r="P1159">
        <v>452.77870430280598</v>
      </c>
      <c r="Q1159">
        <v>300.22464401590099</v>
      </c>
      <c r="R1159">
        <v>480.726284042788</v>
      </c>
      <c r="S1159">
        <v>29303.376872752498</v>
      </c>
      <c r="T1159">
        <v>0</v>
      </c>
      <c r="U1159">
        <v>8449.0182606832805</v>
      </c>
      <c r="V1159">
        <v>218.40173658748</v>
      </c>
      <c r="W1159">
        <v>442.942648900069</v>
      </c>
    </row>
    <row r="1160" spans="1:23" x14ac:dyDescent="0.3">
      <c r="A1160" t="s">
        <v>286</v>
      </c>
      <c r="B1160" t="s">
        <v>40</v>
      </c>
      <c r="C1160" t="s">
        <v>28</v>
      </c>
      <c r="D1160" t="s">
        <v>266</v>
      </c>
      <c r="E1160" t="s">
        <v>227</v>
      </c>
      <c r="F1160">
        <v>1877.4469328268899</v>
      </c>
      <c r="G1160">
        <v>1550.2775082078999</v>
      </c>
      <c r="H1160">
        <v>6600.7480550774599</v>
      </c>
      <c r="I1160">
        <v>445.34593814849802</v>
      </c>
      <c r="J1160">
        <v>6142.4884187216403</v>
      </c>
      <c r="K1160">
        <v>4740.5452414338997</v>
      </c>
      <c r="L1160">
        <v>763.74754146879604</v>
      </c>
      <c r="M1160">
        <v>430.05964756590203</v>
      </c>
      <c r="N1160">
        <v>2090.0237838589501</v>
      </c>
      <c r="O1160">
        <v>2436.3155186808099</v>
      </c>
      <c r="P1160">
        <v>548.38814713290606</v>
      </c>
      <c r="Q1160">
        <v>363.18166870284603</v>
      </c>
      <c r="R1160">
        <v>571.91770451313698</v>
      </c>
      <c r="S1160">
        <v>29302.5908133472</v>
      </c>
      <c r="T1160">
        <v>0</v>
      </c>
      <c r="U1160">
        <v>9012.8163901195494</v>
      </c>
      <c r="V1160">
        <v>222.85963470251599</v>
      </c>
      <c r="W1160">
        <v>421.89068066258699</v>
      </c>
    </row>
    <row r="1161" spans="1:23" x14ac:dyDescent="0.3">
      <c r="A1161" t="s">
        <v>287</v>
      </c>
      <c r="B1161" t="s">
        <v>9</v>
      </c>
      <c r="C1161" t="s">
        <v>24</v>
      </c>
      <c r="D1161" t="s">
        <v>251</v>
      </c>
      <c r="E1161" t="s">
        <v>51</v>
      </c>
      <c r="F1161">
        <v>460.63892907031402</v>
      </c>
      <c r="G1161">
        <v>451.11197672496701</v>
      </c>
      <c r="H1161">
        <v>5.1783864211888799</v>
      </c>
      <c r="I1161">
        <v>10.7022283718496</v>
      </c>
      <c r="J1161">
        <v>23.142012580867998</v>
      </c>
      <c r="K1161">
        <v>2598.0792645727502</v>
      </c>
      <c r="L1161">
        <v>18.0316918832482</v>
      </c>
      <c r="M1161">
        <v>19.464145217103699</v>
      </c>
      <c r="N1161">
        <v>7379.7547111834501</v>
      </c>
      <c r="O1161">
        <v>3329.0359417551099</v>
      </c>
      <c r="P1161">
        <v>512.82082111556304</v>
      </c>
      <c r="Q1161">
        <v>174.80242984352199</v>
      </c>
      <c r="R1161">
        <v>1165.3500042370899</v>
      </c>
      <c r="S1161">
        <v>6042.8854745422004</v>
      </c>
      <c r="T1161">
        <v>0</v>
      </c>
      <c r="U1161">
        <v>0</v>
      </c>
      <c r="V1161">
        <v>63.049480646868403</v>
      </c>
      <c r="W1161">
        <v>5418.7187592642904</v>
      </c>
    </row>
    <row r="1162" spans="1:23" x14ac:dyDescent="0.3">
      <c r="A1162" t="s">
        <v>287</v>
      </c>
      <c r="B1162" t="s">
        <v>9</v>
      </c>
      <c r="C1162" t="s">
        <v>24</v>
      </c>
      <c r="D1162" t="s">
        <v>251</v>
      </c>
      <c r="E1162" t="s">
        <v>52</v>
      </c>
      <c r="F1162">
        <v>492.59454791938202</v>
      </c>
      <c r="G1162">
        <v>482.735466779251</v>
      </c>
      <c r="H1162">
        <v>15.360343052687</v>
      </c>
      <c r="I1162">
        <v>11.7512584530787</v>
      </c>
      <c r="J1162">
        <v>25.075434840107199</v>
      </c>
      <c r="K1162">
        <v>2865.4321726118701</v>
      </c>
      <c r="L1162">
        <v>12.9179433575929</v>
      </c>
      <c r="M1162">
        <v>21.9924497448648</v>
      </c>
      <c r="N1162">
        <v>7429.5509058920097</v>
      </c>
      <c r="O1162">
        <v>3773.93932712478</v>
      </c>
      <c r="P1162">
        <v>545.65764674210902</v>
      </c>
      <c r="Q1162">
        <v>190.260189150559</v>
      </c>
      <c r="R1162">
        <v>1218.73809349212</v>
      </c>
      <c r="S1162">
        <v>6042.8854745422004</v>
      </c>
      <c r="T1162">
        <v>0</v>
      </c>
      <c r="U1162">
        <v>0</v>
      </c>
      <c r="V1162">
        <v>197.84166242737999</v>
      </c>
      <c r="W1162">
        <v>6020.6023359564497</v>
      </c>
    </row>
    <row r="1163" spans="1:23" x14ac:dyDescent="0.3">
      <c r="A1163" t="s">
        <v>287</v>
      </c>
      <c r="B1163" t="s">
        <v>9</v>
      </c>
      <c r="C1163" t="s">
        <v>24</v>
      </c>
      <c r="D1163" t="s">
        <v>251</v>
      </c>
      <c r="E1163" t="s">
        <v>53</v>
      </c>
      <c r="F1163">
        <v>481.526993313839</v>
      </c>
      <c r="G1163">
        <v>471.74047742201998</v>
      </c>
      <c r="H1163">
        <v>15.813534561824699</v>
      </c>
      <c r="I1163">
        <v>11.412900088395</v>
      </c>
      <c r="J1163">
        <v>25.6861390661436</v>
      </c>
      <c r="K1163">
        <v>2763.19671214856</v>
      </c>
      <c r="L1163">
        <v>15.3848899933406</v>
      </c>
      <c r="M1163">
        <v>22.6103273565985</v>
      </c>
      <c r="N1163">
        <v>7430.8292514681498</v>
      </c>
      <c r="O1163">
        <v>3833.1384411910699</v>
      </c>
      <c r="P1163">
        <v>532.13218849367195</v>
      </c>
      <c r="Q1163">
        <v>184.04911329815801</v>
      </c>
      <c r="R1163">
        <v>1196.5102513562699</v>
      </c>
      <c r="S1163">
        <v>6042.8854745422004</v>
      </c>
      <c r="T1163">
        <v>0</v>
      </c>
      <c r="U1163">
        <v>0</v>
      </c>
      <c r="V1163">
        <v>203.984339213722</v>
      </c>
      <c r="W1163">
        <v>5836.8026468865901</v>
      </c>
    </row>
    <row r="1164" spans="1:23" x14ac:dyDescent="0.3">
      <c r="A1164" t="s">
        <v>287</v>
      </c>
      <c r="B1164" t="s">
        <v>9</v>
      </c>
      <c r="C1164" t="s">
        <v>24</v>
      </c>
      <c r="D1164" t="s">
        <v>251</v>
      </c>
      <c r="E1164" t="s">
        <v>54</v>
      </c>
      <c r="F1164">
        <v>501.24654686779797</v>
      </c>
      <c r="G1164">
        <v>491.40400398411799</v>
      </c>
      <c r="H1164">
        <v>16.418500364574399</v>
      </c>
      <c r="I1164">
        <v>11.6950111797709</v>
      </c>
      <c r="J1164">
        <v>25.0171230892098</v>
      </c>
      <c r="K1164">
        <v>2824.04953726645</v>
      </c>
      <c r="L1164">
        <v>28.793873507226301</v>
      </c>
      <c r="M1164">
        <v>20.422596332102799</v>
      </c>
      <c r="N1164">
        <v>7403.4952639032399</v>
      </c>
      <c r="O1164">
        <v>3505.8039028663902</v>
      </c>
      <c r="P1164">
        <v>541.55655817969398</v>
      </c>
      <c r="Q1164">
        <v>189.17260693488799</v>
      </c>
      <c r="R1164">
        <v>1210.6893017196001</v>
      </c>
      <c r="S1164">
        <v>6042.8854745422004</v>
      </c>
      <c r="T1164">
        <v>0</v>
      </c>
      <c r="U1164">
        <v>0</v>
      </c>
      <c r="V1164">
        <v>212.29722835058001</v>
      </c>
      <c r="W1164">
        <v>5850.5181134603199</v>
      </c>
    </row>
    <row r="1165" spans="1:23" x14ac:dyDescent="0.3">
      <c r="A1165" t="s">
        <v>287</v>
      </c>
      <c r="B1165" t="s">
        <v>9</v>
      </c>
      <c r="C1165" t="s">
        <v>24</v>
      </c>
      <c r="D1165" t="s">
        <v>252</v>
      </c>
      <c r="E1165" t="s">
        <v>55</v>
      </c>
      <c r="F1165">
        <v>461.13620341769899</v>
      </c>
      <c r="G1165">
        <v>451.33487826168999</v>
      </c>
      <c r="H1165">
        <v>17.946513582860302</v>
      </c>
      <c r="I1165">
        <v>10.9816087434387</v>
      </c>
      <c r="J1165">
        <v>22.059786493247099</v>
      </c>
      <c r="K1165">
        <v>2455.0021052094298</v>
      </c>
      <c r="L1165">
        <v>26.244013564556401</v>
      </c>
      <c r="M1165">
        <v>18.1596068594299</v>
      </c>
      <c r="N1165">
        <v>5397.4055616171599</v>
      </c>
      <c r="O1165">
        <v>3090.37133285137</v>
      </c>
      <c r="P1165">
        <v>461.53237920457298</v>
      </c>
      <c r="Q1165">
        <v>164.26419201865099</v>
      </c>
      <c r="R1165">
        <v>1003.82369365784</v>
      </c>
      <c r="S1165">
        <v>6273.5248171868298</v>
      </c>
      <c r="T1165">
        <v>0</v>
      </c>
      <c r="U1165">
        <v>0</v>
      </c>
      <c r="V1165">
        <v>234.92904420341901</v>
      </c>
      <c r="W1165">
        <v>5373.9256561343</v>
      </c>
    </row>
    <row r="1166" spans="1:23" x14ac:dyDescent="0.3">
      <c r="A1166" t="s">
        <v>287</v>
      </c>
      <c r="B1166" t="s">
        <v>9</v>
      </c>
      <c r="C1166" t="s">
        <v>24</v>
      </c>
      <c r="D1166" t="s">
        <v>252</v>
      </c>
      <c r="E1166" t="s">
        <v>56</v>
      </c>
      <c r="F1166">
        <v>477.70534077488298</v>
      </c>
      <c r="G1166">
        <v>467.66427394140101</v>
      </c>
      <c r="H1166">
        <v>21.9446915889352</v>
      </c>
      <c r="I1166">
        <v>11.723224967336</v>
      </c>
      <c r="J1166">
        <v>23.603121426797401</v>
      </c>
      <c r="K1166">
        <v>2637.3395160074001</v>
      </c>
      <c r="L1166">
        <v>16.761063713242301</v>
      </c>
      <c r="M1166">
        <v>21.0284048782427</v>
      </c>
      <c r="N1166">
        <v>5445.1763045422103</v>
      </c>
      <c r="O1166">
        <v>3554.6419816740299</v>
      </c>
      <c r="P1166">
        <v>484.56839733990802</v>
      </c>
      <c r="Q1166">
        <v>174.43809230510499</v>
      </c>
      <c r="R1166">
        <v>1042.1638410959599</v>
      </c>
      <c r="S1166">
        <v>6273.5248171868298</v>
      </c>
      <c r="T1166">
        <v>0</v>
      </c>
      <c r="U1166">
        <v>0</v>
      </c>
      <c r="V1166">
        <v>288.87906540249401</v>
      </c>
      <c r="W1166">
        <v>5859.4985024023999</v>
      </c>
    </row>
    <row r="1167" spans="1:23" x14ac:dyDescent="0.3">
      <c r="A1167" t="s">
        <v>287</v>
      </c>
      <c r="B1167" t="s">
        <v>9</v>
      </c>
      <c r="C1167" t="s">
        <v>24</v>
      </c>
      <c r="D1167" t="s">
        <v>252</v>
      </c>
      <c r="E1167" t="s">
        <v>57</v>
      </c>
      <c r="F1167">
        <v>475.63974729414298</v>
      </c>
      <c r="G1167">
        <v>465.59763035255202</v>
      </c>
      <c r="H1167">
        <v>21.126277532211901</v>
      </c>
      <c r="I1167">
        <v>11.6890322059047</v>
      </c>
      <c r="J1167">
        <v>23.9642353513687</v>
      </c>
      <c r="K1167">
        <v>2631.1794106510802</v>
      </c>
      <c r="L1167">
        <v>13.411534804218901</v>
      </c>
      <c r="M1167">
        <v>21.750864429769202</v>
      </c>
      <c r="N1167">
        <v>5453.95832882168</v>
      </c>
      <c r="O1167">
        <v>3652.5990504446299</v>
      </c>
      <c r="P1167">
        <v>483.20736945881202</v>
      </c>
      <c r="Q1167">
        <v>173.655270688559</v>
      </c>
      <c r="R1167">
        <v>1040.2329932053501</v>
      </c>
      <c r="S1167">
        <v>6273.5248171868298</v>
      </c>
      <c r="T1167">
        <v>0</v>
      </c>
      <c r="U1167">
        <v>0</v>
      </c>
      <c r="V1167">
        <v>278.48008417523101</v>
      </c>
      <c r="W1167">
        <v>5876.8566047218401</v>
      </c>
    </row>
    <row r="1168" spans="1:23" x14ac:dyDescent="0.3">
      <c r="A1168" t="s">
        <v>287</v>
      </c>
      <c r="B1168" t="s">
        <v>9</v>
      </c>
      <c r="C1168" t="s">
        <v>24</v>
      </c>
      <c r="D1168" t="s">
        <v>252</v>
      </c>
      <c r="E1168" t="s">
        <v>58</v>
      </c>
      <c r="F1168">
        <v>489.35787411311298</v>
      </c>
      <c r="G1168">
        <v>479.32632707136298</v>
      </c>
      <c r="H1168">
        <v>20.370598276950702</v>
      </c>
      <c r="I1168">
        <v>11.8182904734314</v>
      </c>
      <c r="J1168">
        <v>22.363401753692798</v>
      </c>
      <c r="K1168">
        <v>2673.3899595368698</v>
      </c>
      <c r="L1168">
        <v>17.1501753353681</v>
      </c>
      <c r="M1168">
        <v>19.045576190792101</v>
      </c>
      <c r="N1168">
        <v>5419.9479456362196</v>
      </c>
      <c r="O1168">
        <v>3252.6201939439102</v>
      </c>
      <c r="P1168">
        <v>490.04666382481798</v>
      </c>
      <c r="Q1168">
        <v>176.806435004023</v>
      </c>
      <c r="R1168">
        <v>1051.4692075896901</v>
      </c>
      <c r="S1168">
        <v>6273.5248171868298</v>
      </c>
      <c r="T1168">
        <v>0</v>
      </c>
      <c r="U1168">
        <v>0</v>
      </c>
      <c r="V1168">
        <v>268.32348069535402</v>
      </c>
      <c r="W1168">
        <v>5855.9200144210599</v>
      </c>
    </row>
    <row r="1169" spans="1:23" x14ac:dyDescent="0.3">
      <c r="A1169" t="s">
        <v>287</v>
      </c>
      <c r="B1169" t="s">
        <v>9</v>
      </c>
      <c r="C1169" t="s">
        <v>24</v>
      </c>
      <c r="D1169" t="s">
        <v>253</v>
      </c>
      <c r="E1169" t="s">
        <v>59</v>
      </c>
      <c r="F1169">
        <v>485.74142847169099</v>
      </c>
      <c r="G1169">
        <v>475.94678022095201</v>
      </c>
      <c r="H1169">
        <v>20.734574702607802</v>
      </c>
      <c r="I1169">
        <v>11.5524617941378</v>
      </c>
      <c r="J1169">
        <v>20.8493673154757</v>
      </c>
      <c r="K1169">
        <v>2463.2738924492201</v>
      </c>
      <c r="L1169">
        <v>26.1069817373353</v>
      </c>
      <c r="M1169">
        <v>16.644765460751699</v>
      </c>
      <c r="N1169">
        <v>4917.6976441494799</v>
      </c>
      <c r="O1169">
        <v>2948.72811018428</v>
      </c>
      <c r="P1169">
        <v>498.88388650544903</v>
      </c>
      <c r="Q1169">
        <v>166.33052452117099</v>
      </c>
      <c r="R1169">
        <v>1130.53965735005</v>
      </c>
      <c r="S1169">
        <v>6149.4635904597999</v>
      </c>
      <c r="T1169">
        <v>0</v>
      </c>
      <c r="U1169">
        <v>0</v>
      </c>
      <c r="V1169">
        <v>274.46764380714001</v>
      </c>
      <c r="W1169">
        <v>5675.2611285205203</v>
      </c>
    </row>
    <row r="1170" spans="1:23" x14ac:dyDescent="0.3">
      <c r="A1170" t="s">
        <v>287</v>
      </c>
      <c r="B1170" t="s">
        <v>9</v>
      </c>
      <c r="C1170" t="s">
        <v>24</v>
      </c>
      <c r="D1170" t="s">
        <v>253</v>
      </c>
      <c r="E1170" t="s">
        <v>60</v>
      </c>
      <c r="F1170">
        <v>485.05103628066303</v>
      </c>
      <c r="G1170">
        <v>475.11650044425801</v>
      </c>
      <c r="H1170">
        <v>23.708587617076802</v>
      </c>
      <c r="I1170">
        <v>12.063632287304801</v>
      </c>
      <c r="J1170">
        <v>21.007488921780499</v>
      </c>
      <c r="K1170">
        <v>2602.7888826476601</v>
      </c>
      <c r="L1170">
        <v>9.4908062306201604</v>
      </c>
      <c r="M1170">
        <v>18.904588844986002</v>
      </c>
      <c r="N1170">
        <v>4956.2422355131002</v>
      </c>
      <c r="O1170">
        <v>3333.0982242774799</v>
      </c>
      <c r="P1170">
        <v>516.77827405168205</v>
      </c>
      <c r="Q1170">
        <v>173.59789108251201</v>
      </c>
      <c r="R1170">
        <v>1161.2676493182901</v>
      </c>
      <c r="S1170">
        <v>6149.4635904597999</v>
      </c>
      <c r="T1170">
        <v>0</v>
      </c>
      <c r="U1170">
        <v>0</v>
      </c>
      <c r="V1170">
        <v>315.85294120677599</v>
      </c>
      <c r="W1170">
        <v>6103.8457564091505</v>
      </c>
    </row>
    <row r="1171" spans="1:23" x14ac:dyDescent="0.3">
      <c r="A1171" t="s">
        <v>287</v>
      </c>
      <c r="B1171" t="s">
        <v>9</v>
      </c>
      <c r="C1171" t="s">
        <v>24</v>
      </c>
      <c r="D1171" t="s">
        <v>253</v>
      </c>
      <c r="E1171" t="s">
        <v>61</v>
      </c>
      <c r="F1171">
        <v>492.66090616725398</v>
      </c>
      <c r="G1171">
        <v>482.65772301568501</v>
      </c>
      <c r="H1171">
        <v>24.311773710410499</v>
      </c>
      <c r="I1171">
        <v>12.208386578669099</v>
      </c>
      <c r="J1171">
        <v>22.089182777229301</v>
      </c>
      <c r="K1171">
        <v>2626.6273052541301</v>
      </c>
      <c r="L1171">
        <v>10.502594547145801</v>
      </c>
      <c r="M1171">
        <v>19.9266058815649</v>
      </c>
      <c r="N1171">
        <v>4970.79862043299</v>
      </c>
      <c r="O1171">
        <v>3490.0036950473</v>
      </c>
      <c r="P1171">
        <v>519.18737960298995</v>
      </c>
      <c r="Q1171">
        <v>174.84843288788301</v>
      </c>
      <c r="R1171">
        <v>1165.0242711144799</v>
      </c>
      <c r="S1171">
        <v>6149.4635904597999</v>
      </c>
      <c r="T1171">
        <v>0</v>
      </c>
      <c r="U1171">
        <v>0</v>
      </c>
      <c r="V1171">
        <v>324.027460606278</v>
      </c>
      <c r="W1171">
        <v>6183.1679908425604</v>
      </c>
    </row>
    <row r="1172" spans="1:23" x14ac:dyDescent="0.3">
      <c r="A1172" t="s">
        <v>287</v>
      </c>
      <c r="B1172" t="s">
        <v>9</v>
      </c>
      <c r="C1172" t="s">
        <v>24</v>
      </c>
      <c r="D1172" t="s">
        <v>253</v>
      </c>
      <c r="E1172" t="s">
        <v>62</v>
      </c>
      <c r="F1172">
        <v>538.37448587533697</v>
      </c>
      <c r="G1172">
        <v>528.15528273423502</v>
      </c>
      <c r="H1172">
        <v>24.335648896295101</v>
      </c>
      <c r="I1172">
        <v>13.0175585599385</v>
      </c>
      <c r="J1172">
        <v>22.145947580645601</v>
      </c>
      <c r="K1172">
        <v>2785.8171943264701</v>
      </c>
      <c r="L1172">
        <v>28.140335045136101</v>
      </c>
      <c r="M1172">
        <v>17.677710881900499</v>
      </c>
      <c r="N1172">
        <v>4946.8189212622801</v>
      </c>
      <c r="O1172">
        <v>3166.3365356456702</v>
      </c>
      <c r="P1172">
        <v>541.32183052182904</v>
      </c>
      <c r="Q1172">
        <v>185.83517235766101</v>
      </c>
      <c r="R1172">
        <v>1199.8932921767901</v>
      </c>
      <c r="S1172">
        <v>6149.4635904597999</v>
      </c>
      <c r="T1172">
        <v>0</v>
      </c>
      <c r="U1172">
        <v>0</v>
      </c>
      <c r="V1172">
        <v>324.04523821571303</v>
      </c>
      <c r="W1172">
        <v>6393.5171930856104</v>
      </c>
    </row>
    <row r="1173" spans="1:23" x14ac:dyDescent="0.3">
      <c r="A1173" t="s">
        <v>287</v>
      </c>
      <c r="B1173" t="s">
        <v>9</v>
      </c>
      <c r="C1173" t="s">
        <v>24</v>
      </c>
      <c r="D1173" t="s">
        <v>254</v>
      </c>
      <c r="E1173" t="s">
        <v>63</v>
      </c>
      <c r="F1173">
        <v>493.318649842659</v>
      </c>
      <c r="G1173">
        <v>483.53261691309302</v>
      </c>
      <c r="H1173">
        <v>23.957967720492299</v>
      </c>
      <c r="I1173">
        <v>12.415553102811399</v>
      </c>
      <c r="J1173">
        <v>19.470124788213798</v>
      </c>
      <c r="K1173">
        <v>2515.5439500145899</v>
      </c>
      <c r="L1173">
        <v>22.635394403630499</v>
      </c>
      <c r="M1173">
        <v>14.4594281031109</v>
      </c>
      <c r="N1173">
        <v>5310.7790661599402</v>
      </c>
      <c r="O1173">
        <v>2868.4551408759098</v>
      </c>
      <c r="P1173">
        <v>591.44968867399405</v>
      </c>
      <c r="Q1173">
        <v>178.63328336763601</v>
      </c>
      <c r="R1173">
        <v>1383.16972205093</v>
      </c>
      <c r="S1173">
        <v>5950.7478632510001</v>
      </c>
      <c r="T1173">
        <v>0</v>
      </c>
      <c r="U1173">
        <v>0</v>
      </c>
      <c r="V1173">
        <v>314.66192210853899</v>
      </c>
      <c r="W1173">
        <v>5791.0425273303999</v>
      </c>
    </row>
    <row r="1174" spans="1:23" x14ac:dyDescent="0.3">
      <c r="A1174" t="s">
        <v>287</v>
      </c>
      <c r="B1174" t="s">
        <v>9</v>
      </c>
      <c r="C1174" t="s">
        <v>24</v>
      </c>
      <c r="D1174" t="s">
        <v>254</v>
      </c>
      <c r="E1174" t="s">
        <v>64</v>
      </c>
      <c r="F1174">
        <v>511.23086918960001</v>
      </c>
      <c r="G1174">
        <v>501.16749338285302</v>
      </c>
      <c r="H1174">
        <v>28.486298395442901</v>
      </c>
      <c r="I1174">
        <v>13.305012597201699</v>
      </c>
      <c r="J1174">
        <v>20.957128758468698</v>
      </c>
      <c r="K1174">
        <v>2697.2506592367299</v>
      </c>
      <c r="L1174">
        <v>22.279296006762401</v>
      </c>
      <c r="M1174">
        <v>16.803737757353801</v>
      </c>
      <c r="N1174">
        <v>5350.83953148621</v>
      </c>
      <c r="O1174">
        <v>3285.1612108361801</v>
      </c>
      <c r="P1174">
        <v>617.86508666054397</v>
      </c>
      <c r="Q1174">
        <v>189.98678965226401</v>
      </c>
      <c r="R1174">
        <v>1427.1999487369601</v>
      </c>
      <c r="S1174">
        <v>5950.7478632510001</v>
      </c>
      <c r="T1174">
        <v>0</v>
      </c>
      <c r="U1174">
        <v>0</v>
      </c>
      <c r="V1174">
        <v>376.50308155973102</v>
      </c>
      <c r="W1174">
        <v>6274.4326823841002</v>
      </c>
    </row>
    <row r="1175" spans="1:23" x14ac:dyDescent="0.3">
      <c r="A1175" t="s">
        <v>287</v>
      </c>
      <c r="B1175" t="s">
        <v>9</v>
      </c>
      <c r="C1175" t="s">
        <v>24</v>
      </c>
      <c r="D1175" t="s">
        <v>254</v>
      </c>
      <c r="E1175" t="s">
        <v>65</v>
      </c>
      <c r="F1175">
        <v>505.75385830178601</v>
      </c>
      <c r="G1175">
        <v>495.73626192138801</v>
      </c>
      <c r="H1175">
        <v>30.021124021306498</v>
      </c>
      <c r="I1175">
        <v>13.173324418178799</v>
      </c>
      <c r="J1175">
        <v>20.568483797502299</v>
      </c>
      <c r="K1175">
        <v>2685.7640111759101</v>
      </c>
      <c r="L1175">
        <v>12.323150330991901</v>
      </c>
      <c r="M1175">
        <v>17.016586984788098</v>
      </c>
      <c r="N1175">
        <v>5354.3449974554096</v>
      </c>
      <c r="O1175">
        <v>3322.2737093164801</v>
      </c>
      <c r="P1175">
        <v>615.77348146678798</v>
      </c>
      <c r="Q1175">
        <v>188.43291823664799</v>
      </c>
      <c r="R1175">
        <v>1424.84990900568</v>
      </c>
      <c r="S1175">
        <v>5950.7478632510001</v>
      </c>
      <c r="T1175">
        <v>0</v>
      </c>
      <c r="U1175">
        <v>0</v>
      </c>
      <c r="V1175">
        <v>396.88742013669003</v>
      </c>
      <c r="W1175">
        <v>6282.3320611844501</v>
      </c>
    </row>
    <row r="1176" spans="1:23" x14ac:dyDescent="0.3">
      <c r="A1176" t="s">
        <v>287</v>
      </c>
      <c r="B1176" t="s">
        <v>9</v>
      </c>
      <c r="C1176" t="s">
        <v>24</v>
      </c>
      <c r="D1176" t="s">
        <v>254</v>
      </c>
      <c r="E1176" t="s">
        <v>66</v>
      </c>
      <c r="F1176">
        <v>511.845753367236</v>
      </c>
      <c r="G1176">
        <v>501.85379504217002</v>
      </c>
      <c r="H1176">
        <v>28.707977836533299</v>
      </c>
      <c r="I1176">
        <v>13.199513762250501</v>
      </c>
      <c r="J1176">
        <v>19.404975529224</v>
      </c>
      <c r="K1176">
        <v>2686.5720475080602</v>
      </c>
      <c r="L1176">
        <v>19.212938865233301</v>
      </c>
      <c r="M1176">
        <v>14.9006856472437</v>
      </c>
      <c r="N1176">
        <v>5324.7063250463998</v>
      </c>
      <c r="O1176">
        <v>2975.2210351144199</v>
      </c>
      <c r="P1176">
        <v>616.87756183860097</v>
      </c>
      <c r="Q1176">
        <v>189.16412571426</v>
      </c>
      <c r="R1176">
        <v>1426.2846204053601</v>
      </c>
      <c r="S1176">
        <v>5950.7478632510001</v>
      </c>
      <c r="T1176">
        <v>0</v>
      </c>
      <c r="U1176">
        <v>0</v>
      </c>
      <c r="V1176">
        <v>378.50287281118301</v>
      </c>
      <c r="W1176">
        <v>6187.6982196218696</v>
      </c>
    </row>
    <row r="1177" spans="1:23" x14ac:dyDescent="0.3">
      <c r="A1177" t="s">
        <v>287</v>
      </c>
      <c r="B1177" t="s">
        <v>9</v>
      </c>
      <c r="C1177" t="s">
        <v>24</v>
      </c>
      <c r="D1177" t="s">
        <v>255</v>
      </c>
      <c r="E1177" t="s">
        <v>67</v>
      </c>
      <c r="F1177">
        <v>492.65832544124402</v>
      </c>
      <c r="G1177">
        <v>482.80687352620703</v>
      </c>
      <c r="H1177">
        <v>20.753525533476299</v>
      </c>
      <c r="I1177">
        <v>13.598930230743701</v>
      </c>
      <c r="J1177">
        <v>17.761958014669599</v>
      </c>
      <c r="K1177">
        <v>2543.9131953987298</v>
      </c>
      <c r="L1177">
        <v>32.458941246582498</v>
      </c>
      <c r="M1177">
        <v>12.2935238020357</v>
      </c>
      <c r="N1177">
        <v>5649.5824530363598</v>
      </c>
      <c r="O1177">
        <v>2742.3396174913501</v>
      </c>
      <c r="P1177">
        <v>514.99588807612201</v>
      </c>
      <c r="Q1177">
        <v>164.36519425127901</v>
      </c>
      <c r="R1177">
        <v>1167.6328283865</v>
      </c>
      <c r="S1177">
        <v>5750.4005794781297</v>
      </c>
      <c r="T1177">
        <v>0</v>
      </c>
      <c r="U1177">
        <v>0</v>
      </c>
      <c r="V1177">
        <v>273.429310725969</v>
      </c>
      <c r="W1177">
        <v>5747.0419396943998</v>
      </c>
    </row>
    <row r="1178" spans="1:23" x14ac:dyDescent="0.3">
      <c r="A1178" t="s">
        <v>287</v>
      </c>
      <c r="B1178" t="s">
        <v>9</v>
      </c>
      <c r="C1178" t="s">
        <v>24</v>
      </c>
      <c r="D1178" t="s">
        <v>255</v>
      </c>
      <c r="E1178" t="s">
        <v>68</v>
      </c>
      <c r="F1178">
        <v>481.24666938596698</v>
      </c>
      <c r="G1178">
        <v>471.400627162658</v>
      </c>
      <c r="H1178">
        <v>30.780678853653601</v>
      </c>
      <c r="I1178">
        <v>13.672007624980299</v>
      </c>
      <c r="J1178">
        <v>16.8771294003976</v>
      </c>
      <c r="K1178">
        <v>2590.7302366672402</v>
      </c>
      <c r="L1178">
        <v>10.1242790144971</v>
      </c>
      <c r="M1178">
        <v>13.300161771469799</v>
      </c>
      <c r="N1178">
        <v>5669.1241586685501</v>
      </c>
      <c r="O1178">
        <v>2978.2561081311801</v>
      </c>
      <c r="P1178">
        <v>520.61824343940202</v>
      </c>
      <c r="Q1178">
        <v>165.34965941495801</v>
      </c>
      <c r="R1178">
        <v>1179.3315661909301</v>
      </c>
      <c r="S1178">
        <v>5750.4005794781297</v>
      </c>
      <c r="T1178">
        <v>0</v>
      </c>
      <c r="U1178">
        <v>0</v>
      </c>
      <c r="V1178">
        <v>408.80020100206099</v>
      </c>
      <c r="W1178">
        <v>5957.5101711282696</v>
      </c>
    </row>
    <row r="1179" spans="1:23" x14ac:dyDescent="0.3">
      <c r="A1179" t="s">
        <v>287</v>
      </c>
      <c r="B1179" t="s">
        <v>9</v>
      </c>
      <c r="C1179" t="s">
        <v>24</v>
      </c>
      <c r="D1179" t="s">
        <v>255</v>
      </c>
      <c r="E1179" t="s">
        <v>69</v>
      </c>
      <c r="F1179">
        <v>489.32625805615299</v>
      </c>
      <c r="G1179">
        <v>479.44452276886398</v>
      </c>
      <c r="H1179">
        <v>35.681327348972701</v>
      </c>
      <c r="I1179">
        <v>13.705711993579699</v>
      </c>
      <c r="J1179">
        <v>17.832893911104101</v>
      </c>
      <c r="K1179">
        <v>2589.5451349671798</v>
      </c>
      <c r="L1179">
        <v>13.2798827401589</v>
      </c>
      <c r="M1179">
        <v>13.870291526928</v>
      </c>
      <c r="N1179">
        <v>5675.6948465647902</v>
      </c>
      <c r="O1179">
        <v>3062.9938378536099</v>
      </c>
      <c r="P1179">
        <v>519.813088644294</v>
      </c>
      <c r="Q1179">
        <v>165.28455287242099</v>
      </c>
      <c r="R1179">
        <v>1177.6276163612599</v>
      </c>
      <c r="S1179">
        <v>5750.4005794781297</v>
      </c>
      <c r="T1179">
        <v>0</v>
      </c>
      <c r="U1179">
        <v>0</v>
      </c>
      <c r="V1179">
        <v>474.924641670428</v>
      </c>
      <c r="W1179">
        <v>5959.8361486795802</v>
      </c>
    </row>
    <row r="1180" spans="1:23" x14ac:dyDescent="0.3">
      <c r="A1180" t="s">
        <v>287</v>
      </c>
      <c r="B1180" t="s">
        <v>9</v>
      </c>
      <c r="C1180" t="s">
        <v>24</v>
      </c>
      <c r="D1180" t="s">
        <v>255</v>
      </c>
      <c r="E1180" t="s">
        <v>70</v>
      </c>
      <c r="F1180">
        <v>504.200265957574</v>
      </c>
      <c r="G1180">
        <v>494.249811621562</v>
      </c>
      <c r="H1180">
        <v>36.362067328680503</v>
      </c>
      <c r="I1180">
        <v>14.024457896126499</v>
      </c>
      <c r="J1180">
        <v>17.270443359301101</v>
      </c>
      <c r="K1180">
        <v>2645.1596287532502</v>
      </c>
      <c r="L1180">
        <v>20.5434569850927</v>
      </c>
      <c r="M1180">
        <v>12.392947579214299</v>
      </c>
      <c r="N1180">
        <v>5656.9477355476001</v>
      </c>
      <c r="O1180">
        <v>2794.2205431816501</v>
      </c>
      <c r="P1180">
        <v>527.908406294001</v>
      </c>
      <c r="Q1180">
        <v>169.049985975536</v>
      </c>
      <c r="R1180">
        <v>1190.6951508126599</v>
      </c>
      <c r="S1180">
        <v>5750.4005794781297</v>
      </c>
      <c r="T1180">
        <v>0</v>
      </c>
      <c r="U1180">
        <v>0</v>
      </c>
      <c r="V1180">
        <v>484.12767596008098</v>
      </c>
      <c r="W1180">
        <v>5994.3397951287698</v>
      </c>
    </row>
    <row r="1181" spans="1:23" x14ac:dyDescent="0.3">
      <c r="A1181" t="s">
        <v>287</v>
      </c>
      <c r="B1181" t="s">
        <v>9</v>
      </c>
      <c r="C1181" t="s">
        <v>24</v>
      </c>
      <c r="D1181" t="s">
        <v>256</v>
      </c>
      <c r="E1181" t="s">
        <v>71</v>
      </c>
      <c r="F1181">
        <v>475.93493325030602</v>
      </c>
      <c r="G1181">
        <v>466.34497200065601</v>
      </c>
      <c r="H1181">
        <v>42.598538774947201</v>
      </c>
      <c r="I1181">
        <v>13.8839811029333</v>
      </c>
      <c r="J1181">
        <v>17.1364903192007</v>
      </c>
      <c r="K1181">
        <v>2481.7555012887701</v>
      </c>
      <c r="L1181">
        <v>27.535485503581398</v>
      </c>
      <c r="M1181">
        <v>13.106015425661001</v>
      </c>
      <c r="N1181">
        <v>5205.6544639678996</v>
      </c>
      <c r="O1181">
        <v>2788.7825291107902</v>
      </c>
      <c r="P1181">
        <v>549.95644819316203</v>
      </c>
      <c r="Q1181">
        <v>165.47127415150399</v>
      </c>
      <c r="R1181">
        <v>1259.61967548702</v>
      </c>
      <c r="S1181">
        <v>5430.88452843498</v>
      </c>
      <c r="T1181">
        <v>0</v>
      </c>
      <c r="U1181">
        <v>0</v>
      </c>
      <c r="V1181">
        <v>578.16326200968103</v>
      </c>
      <c r="W1181">
        <v>5519.2968986495598</v>
      </c>
    </row>
    <row r="1182" spans="1:23" x14ac:dyDescent="0.3">
      <c r="A1182" t="s">
        <v>287</v>
      </c>
      <c r="B1182" t="s">
        <v>9</v>
      </c>
      <c r="C1182" t="s">
        <v>24</v>
      </c>
      <c r="D1182" t="s">
        <v>256</v>
      </c>
      <c r="E1182" t="s">
        <v>72</v>
      </c>
      <c r="F1182">
        <v>488.39449003186598</v>
      </c>
      <c r="G1182">
        <v>478.56697042211698</v>
      </c>
      <c r="H1182">
        <v>52.071829972437897</v>
      </c>
      <c r="I1182">
        <v>14.753471792841401</v>
      </c>
      <c r="J1182">
        <v>17.3916091504036</v>
      </c>
      <c r="K1182">
        <v>2659.8004848231599</v>
      </c>
      <c r="L1182">
        <v>13.714420924223999</v>
      </c>
      <c r="M1182">
        <v>15.1685730093778</v>
      </c>
      <c r="N1182">
        <v>5237.6442737376101</v>
      </c>
      <c r="O1182">
        <v>3157.1287997955401</v>
      </c>
      <c r="P1182">
        <v>575.615994288298</v>
      </c>
      <c r="Q1182">
        <v>174.87773793821299</v>
      </c>
      <c r="R1182">
        <v>1304.8773038622801</v>
      </c>
      <c r="S1182">
        <v>5430.88452843498</v>
      </c>
      <c r="T1182">
        <v>0</v>
      </c>
      <c r="U1182">
        <v>0</v>
      </c>
      <c r="V1182">
        <v>708.74581635565505</v>
      </c>
      <c r="W1182">
        <v>5994.6425801717996</v>
      </c>
    </row>
    <row r="1183" spans="1:23" x14ac:dyDescent="0.3">
      <c r="A1183" t="s">
        <v>287</v>
      </c>
      <c r="B1183" t="s">
        <v>9</v>
      </c>
      <c r="C1183" t="s">
        <v>24</v>
      </c>
      <c r="D1183" t="s">
        <v>256</v>
      </c>
      <c r="E1183" t="s">
        <v>73</v>
      </c>
      <c r="F1183">
        <v>491.69955670795503</v>
      </c>
      <c r="G1183">
        <v>481.85087060474098</v>
      </c>
      <c r="H1183">
        <v>56.365875203838399</v>
      </c>
      <c r="I1183">
        <v>14.7651962213818</v>
      </c>
      <c r="J1183">
        <v>18.036592003983699</v>
      </c>
      <c r="K1183">
        <v>2659.4213374277901</v>
      </c>
      <c r="L1183">
        <v>14.326975251334099</v>
      </c>
      <c r="M1183">
        <v>15.856682276571</v>
      </c>
      <c r="N1183">
        <v>5244.9922878520401</v>
      </c>
      <c r="O1183">
        <v>3253.9289279057798</v>
      </c>
      <c r="P1183">
        <v>575.05482997487002</v>
      </c>
      <c r="Q1183">
        <v>174.76583773071499</v>
      </c>
      <c r="R1183">
        <v>1303.79124694402</v>
      </c>
      <c r="S1183">
        <v>5430.88452843498</v>
      </c>
      <c r="T1183">
        <v>0</v>
      </c>
      <c r="U1183">
        <v>0</v>
      </c>
      <c r="V1183">
        <v>767.61991567490702</v>
      </c>
      <c r="W1183">
        <v>6009.1684515463003</v>
      </c>
    </row>
    <row r="1184" spans="1:23" x14ac:dyDescent="0.3">
      <c r="A1184" t="s">
        <v>287</v>
      </c>
      <c r="B1184" t="s">
        <v>9</v>
      </c>
      <c r="C1184" t="s">
        <v>24</v>
      </c>
      <c r="D1184" t="s">
        <v>256</v>
      </c>
      <c r="E1184" t="s">
        <v>74</v>
      </c>
      <c r="F1184">
        <v>490.60697624902002</v>
      </c>
      <c r="G1184">
        <v>480.83224792848301</v>
      </c>
      <c r="H1184">
        <v>54.318071081586297</v>
      </c>
      <c r="I1184">
        <v>14.5818878885479</v>
      </c>
      <c r="J1184">
        <v>17.1301250584483</v>
      </c>
      <c r="K1184">
        <v>2617.1006278190198</v>
      </c>
      <c r="L1184">
        <v>22.803881793910801</v>
      </c>
      <c r="M1184">
        <v>13.6388016875806</v>
      </c>
      <c r="N1184">
        <v>5218.3676477058498</v>
      </c>
      <c r="O1184">
        <v>2914.8649354071699</v>
      </c>
      <c r="P1184">
        <v>569.79332477670005</v>
      </c>
      <c r="Q1184">
        <v>173.07519893903199</v>
      </c>
      <c r="R1184">
        <v>1294.07224747224</v>
      </c>
      <c r="S1184">
        <v>5430.88452843498</v>
      </c>
      <c r="T1184">
        <v>0</v>
      </c>
      <c r="U1184">
        <v>0</v>
      </c>
      <c r="V1184">
        <v>738.63158116235195</v>
      </c>
      <c r="W1184">
        <v>5834.2491907999001</v>
      </c>
    </row>
    <row r="1185" spans="1:23" x14ac:dyDescent="0.3">
      <c r="A1185" t="s">
        <v>287</v>
      </c>
      <c r="B1185" t="s">
        <v>9</v>
      </c>
      <c r="C1185" t="s">
        <v>24</v>
      </c>
      <c r="D1185" t="s">
        <v>257</v>
      </c>
      <c r="E1185" t="s">
        <v>75</v>
      </c>
      <c r="F1185">
        <v>458.74347836026698</v>
      </c>
      <c r="G1185">
        <v>449.53426167242498</v>
      </c>
      <c r="H1185">
        <v>54.470423489385901</v>
      </c>
      <c r="I1185">
        <v>14.306857996416401</v>
      </c>
      <c r="J1185">
        <v>15.5874806490349</v>
      </c>
      <c r="K1185">
        <v>2393.3751794109698</v>
      </c>
      <c r="L1185">
        <v>27.343577126240699</v>
      </c>
      <c r="M1185">
        <v>9.7307672726341803</v>
      </c>
      <c r="N1185">
        <v>5158.4897088755097</v>
      </c>
      <c r="O1185">
        <v>2649.8881442317202</v>
      </c>
      <c r="P1185">
        <v>543.31576951400598</v>
      </c>
      <c r="Q1185">
        <v>156.65000861693599</v>
      </c>
      <c r="R1185">
        <v>1290.59110005313</v>
      </c>
      <c r="S1185">
        <v>4981.4498606183497</v>
      </c>
      <c r="T1185">
        <v>0</v>
      </c>
      <c r="U1185">
        <v>0</v>
      </c>
      <c r="V1185">
        <v>736.95342710519196</v>
      </c>
      <c r="W1185">
        <v>5248.97312879529</v>
      </c>
    </row>
    <row r="1186" spans="1:23" x14ac:dyDescent="0.3">
      <c r="A1186" t="s">
        <v>287</v>
      </c>
      <c r="B1186" t="s">
        <v>9</v>
      </c>
      <c r="C1186" t="s">
        <v>24</v>
      </c>
      <c r="D1186" t="s">
        <v>257</v>
      </c>
      <c r="E1186" t="s">
        <v>76</v>
      </c>
      <c r="F1186">
        <v>466.487540012458</v>
      </c>
      <c r="G1186">
        <v>457.02743452767902</v>
      </c>
      <c r="H1186">
        <v>65.340999434895707</v>
      </c>
      <c r="I1186">
        <v>15.290170670428701</v>
      </c>
      <c r="J1186">
        <v>15.2414427320501</v>
      </c>
      <c r="K1186">
        <v>2580.9044940622598</v>
      </c>
      <c r="L1186">
        <v>11.670507108975601</v>
      </c>
      <c r="M1186">
        <v>10.963441977167699</v>
      </c>
      <c r="N1186">
        <v>5187.84882733621</v>
      </c>
      <c r="O1186">
        <v>3024.50093290327</v>
      </c>
      <c r="P1186">
        <v>569.04997822962196</v>
      </c>
      <c r="Q1186">
        <v>166.16659741534099</v>
      </c>
      <c r="R1186">
        <v>1335.75613595755</v>
      </c>
      <c r="S1186">
        <v>4981.4498606183497</v>
      </c>
      <c r="T1186">
        <v>0</v>
      </c>
      <c r="U1186">
        <v>0</v>
      </c>
      <c r="V1186">
        <v>885.604750369253</v>
      </c>
      <c r="W1186">
        <v>5753.36184416175</v>
      </c>
    </row>
    <row r="1187" spans="1:23" x14ac:dyDescent="0.3">
      <c r="A1187" t="s">
        <v>287</v>
      </c>
      <c r="B1187" t="s">
        <v>9</v>
      </c>
      <c r="C1187" t="s">
        <v>24</v>
      </c>
      <c r="D1187" t="s">
        <v>257</v>
      </c>
      <c r="E1187" t="s">
        <v>77</v>
      </c>
      <c r="F1187">
        <v>476.71398194228402</v>
      </c>
      <c r="G1187">
        <v>467.209979602678</v>
      </c>
      <c r="H1187">
        <v>67.736915892524294</v>
      </c>
      <c r="I1187">
        <v>15.347009786508799</v>
      </c>
      <c r="J1187">
        <v>16.271245912960701</v>
      </c>
      <c r="K1187">
        <v>2582.55046597509</v>
      </c>
      <c r="L1187">
        <v>16.747095890069001</v>
      </c>
      <c r="M1187">
        <v>11.422331499879199</v>
      </c>
      <c r="N1187">
        <v>5192.8316069016901</v>
      </c>
      <c r="O1187">
        <v>3095.2710099045698</v>
      </c>
      <c r="P1187">
        <v>568.68563906423105</v>
      </c>
      <c r="Q1187">
        <v>166.43118675773499</v>
      </c>
      <c r="R1187">
        <v>1334.5759815679401</v>
      </c>
      <c r="S1187">
        <v>4981.4498606183497</v>
      </c>
      <c r="T1187">
        <v>0</v>
      </c>
      <c r="U1187">
        <v>0</v>
      </c>
      <c r="V1187">
        <v>918.31625790630505</v>
      </c>
      <c r="W1187">
        <v>5754.0533827551799</v>
      </c>
    </row>
    <row r="1188" spans="1:23" x14ac:dyDescent="0.3">
      <c r="A1188" t="s">
        <v>287</v>
      </c>
      <c r="B1188" t="s">
        <v>9</v>
      </c>
      <c r="C1188" t="s">
        <v>24</v>
      </c>
      <c r="D1188" t="s">
        <v>257</v>
      </c>
      <c r="E1188" t="s">
        <v>78</v>
      </c>
      <c r="F1188">
        <v>483.96013773292202</v>
      </c>
      <c r="G1188">
        <v>474.41142665910598</v>
      </c>
      <c r="H1188">
        <v>63.772877893849298</v>
      </c>
      <c r="I1188">
        <v>15.5788576439175</v>
      </c>
      <c r="J1188">
        <v>15.6737120556972</v>
      </c>
      <c r="K1188">
        <v>2615.4395057934098</v>
      </c>
      <c r="L1188">
        <v>23.137306644977599</v>
      </c>
      <c r="M1188">
        <v>10.1465635823971</v>
      </c>
      <c r="N1188">
        <v>5177.0616593443301</v>
      </c>
      <c r="O1188">
        <v>2845.3018376833702</v>
      </c>
      <c r="P1188">
        <v>573.94456382363398</v>
      </c>
      <c r="Q1188">
        <v>168.83928763167799</v>
      </c>
      <c r="R1188">
        <v>1343.03947786402</v>
      </c>
      <c r="S1188">
        <v>4981.4498606183497</v>
      </c>
      <c r="T1188">
        <v>0</v>
      </c>
      <c r="U1188">
        <v>0</v>
      </c>
      <c r="V1188">
        <v>864.00552383717002</v>
      </c>
      <c r="W1188">
        <v>5752.5046082102699</v>
      </c>
    </row>
    <row r="1189" spans="1:23" x14ac:dyDescent="0.3">
      <c r="A1189" t="s">
        <v>287</v>
      </c>
      <c r="B1189" t="s">
        <v>9</v>
      </c>
      <c r="C1189" t="s">
        <v>24</v>
      </c>
      <c r="D1189" t="s">
        <v>258</v>
      </c>
      <c r="E1189" t="s">
        <v>79</v>
      </c>
      <c r="F1189">
        <v>467.53744257406498</v>
      </c>
      <c r="G1189">
        <v>458.34707498015399</v>
      </c>
      <c r="H1189">
        <v>63.957299822322298</v>
      </c>
      <c r="I1189">
        <v>15.8578989176637</v>
      </c>
      <c r="J1189">
        <v>14.846028984083899</v>
      </c>
      <c r="K1189">
        <v>2400.8700028053699</v>
      </c>
      <c r="L1189">
        <v>21.701323309152201</v>
      </c>
      <c r="M1189">
        <v>9.1964956427068092</v>
      </c>
      <c r="N1189">
        <v>5235.9599892353999</v>
      </c>
      <c r="O1189">
        <v>2634.70583169879</v>
      </c>
      <c r="P1189">
        <v>575.84616160882501</v>
      </c>
      <c r="Q1189">
        <v>159.016448142662</v>
      </c>
      <c r="R1189">
        <v>1384.90851665993</v>
      </c>
      <c r="S1189">
        <v>4572.3355691746501</v>
      </c>
      <c r="T1189">
        <v>0</v>
      </c>
      <c r="U1189">
        <v>0</v>
      </c>
      <c r="V1189">
        <v>872.19693091092699</v>
      </c>
      <c r="W1189">
        <v>5536.1383467632304</v>
      </c>
    </row>
    <row r="1190" spans="1:23" x14ac:dyDescent="0.3">
      <c r="A1190" t="s">
        <v>287</v>
      </c>
      <c r="B1190" t="s">
        <v>9</v>
      </c>
      <c r="C1190" t="s">
        <v>24</v>
      </c>
      <c r="D1190" t="s">
        <v>258</v>
      </c>
      <c r="E1190" t="s">
        <v>80</v>
      </c>
      <c r="F1190">
        <v>488.94838871706298</v>
      </c>
      <c r="G1190">
        <v>479.497849170655</v>
      </c>
      <c r="H1190">
        <v>82.140533006312907</v>
      </c>
      <c r="I1190">
        <v>16.725259050223301</v>
      </c>
      <c r="J1190">
        <v>15.928940318707101</v>
      </c>
      <c r="K1190">
        <v>2537.72913366378</v>
      </c>
      <c r="L1190">
        <v>18.5934290461926</v>
      </c>
      <c r="M1190">
        <v>10.5409438668944</v>
      </c>
      <c r="N1190">
        <v>5260.7965923064403</v>
      </c>
      <c r="O1190">
        <v>2967.34979809777</v>
      </c>
      <c r="P1190">
        <v>594.46297787317303</v>
      </c>
      <c r="Q1190">
        <v>166.30227943505699</v>
      </c>
      <c r="R1190">
        <v>1416.9492103943801</v>
      </c>
      <c r="S1190">
        <v>4572.3355691746501</v>
      </c>
      <c r="T1190">
        <v>0</v>
      </c>
      <c r="U1190">
        <v>0</v>
      </c>
      <c r="V1190">
        <v>1122.3553294350199</v>
      </c>
      <c r="W1190">
        <v>5901.5233394557199</v>
      </c>
    </row>
    <row r="1191" spans="1:23" x14ac:dyDescent="0.3">
      <c r="A1191" t="s">
        <v>287</v>
      </c>
      <c r="B1191" t="s">
        <v>9</v>
      </c>
      <c r="C1191" t="s">
        <v>24</v>
      </c>
      <c r="D1191" t="s">
        <v>258</v>
      </c>
      <c r="E1191" t="s">
        <v>140</v>
      </c>
      <c r="F1191">
        <v>484.409347354766</v>
      </c>
      <c r="G1191">
        <v>475.03320564875997</v>
      </c>
      <c r="H1191">
        <v>96.335585649967001</v>
      </c>
      <c r="I1191">
        <v>16.428161977703599</v>
      </c>
      <c r="J1191">
        <v>16.0836861692563</v>
      </c>
      <c r="K1191">
        <v>2498.23699519908</v>
      </c>
      <c r="L1191">
        <v>12.544635285908599</v>
      </c>
      <c r="M1191">
        <v>10.939671037064199</v>
      </c>
      <c r="N1191">
        <v>5265.4894597559896</v>
      </c>
      <c r="O1191">
        <v>3052.1910429597401</v>
      </c>
      <c r="P1191">
        <v>588.19613620522898</v>
      </c>
      <c r="Q1191">
        <v>163.46673803296201</v>
      </c>
      <c r="R1191">
        <v>1406.89185864154</v>
      </c>
      <c r="S1191">
        <v>4572.3355691746501</v>
      </c>
      <c r="T1191">
        <v>0</v>
      </c>
      <c r="U1191">
        <v>0</v>
      </c>
      <c r="V1191">
        <v>1317.4743124506999</v>
      </c>
      <c r="W1191">
        <v>5847.0885589095997</v>
      </c>
    </row>
    <row r="1192" spans="1:23" x14ac:dyDescent="0.3">
      <c r="A1192" t="s">
        <v>287</v>
      </c>
      <c r="B1192" t="s">
        <v>9</v>
      </c>
      <c r="C1192" t="s">
        <v>24</v>
      </c>
      <c r="D1192" t="s">
        <v>258</v>
      </c>
      <c r="E1192" t="s">
        <v>141</v>
      </c>
      <c r="F1192">
        <v>502.42955396877397</v>
      </c>
      <c r="G1192">
        <v>492.90698146743699</v>
      </c>
      <c r="H1192">
        <v>86.431779785026805</v>
      </c>
      <c r="I1192">
        <v>16.944225724109099</v>
      </c>
      <c r="J1192">
        <v>16.429182688310402</v>
      </c>
      <c r="K1192">
        <v>2559.5233710464199</v>
      </c>
      <c r="L1192">
        <v>28.9379910758846</v>
      </c>
      <c r="M1192">
        <v>9.9942922826570406</v>
      </c>
      <c r="N1192">
        <v>5253.31764442853</v>
      </c>
      <c r="O1192">
        <v>2840.99786418351</v>
      </c>
      <c r="P1192">
        <v>597.64049232443904</v>
      </c>
      <c r="Q1192">
        <v>168.21147902578099</v>
      </c>
      <c r="R1192">
        <v>1421.38954596692</v>
      </c>
      <c r="S1192">
        <v>4572.3355691746501</v>
      </c>
      <c r="T1192">
        <v>0</v>
      </c>
      <c r="U1192">
        <v>0</v>
      </c>
      <c r="V1192">
        <v>1181.1670641841799</v>
      </c>
      <c r="W1192">
        <v>5892.4487269670499</v>
      </c>
    </row>
    <row r="1193" spans="1:23" x14ac:dyDescent="0.3">
      <c r="A1193" t="s">
        <v>287</v>
      </c>
      <c r="B1193" t="s">
        <v>9</v>
      </c>
      <c r="C1193" t="s">
        <v>24</v>
      </c>
      <c r="D1193" t="s">
        <v>259</v>
      </c>
      <c r="E1193" t="s">
        <v>154</v>
      </c>
      <c r="F1193">
        <v>458.75084395894299</v>
      </c>
      <c r="G1193">
        <v>449.75795958961999</v>
      </c>
      <c r="H1193">
        <v>101.889195680603</v>
      </c>
      <c r="I1193">
        <v>16.653758059279401</v>
      </c>
      <c r="J1193">
        <v>16.340461031062201</v>
      </c>
      <c r="K1193">
        <v>2245.0715599785499</v>
      </c>
      <c r="L1193">
        <v>23.183949413388302</v>
      </c>
      <c r="M1193">
        <v>9.6543407078232093</v>
      </c>
      <c r="N1193">
        <v>5180.4376724611402</v>
      </c>
      <c r="O1193">
        <v>2587.40914107648</v>
      </c>
      <c r="P1193">
        <v>608.09430830650797</v>
      </c>
      <c r="Q1193">
        <v>155.68866474025799</v>
      </c>
      <c r="R1193">
        <v>1511.7743364970199</v>
      </c>
      <c r="S1193">
        <v>4122.1055747427299</v>
      </c>
      <c r="T1193">
        <v>0</v>
      </c>
      <c r="U1193">
        <v>0</v>
      </c>
      <c r="V1193">
        <v>1404.6970618641601</v>
      </c>
      <c r="W1193">
        <v>5346.5929792589804</v>
      </c>
    </row>
    <row r="1194" spans="1:23" x14ac:dyDescent="0.3">
      <c r="A1194" t="s">
        <v>287</v>
      </c>
      <c r="B1194" t="s">
        <v>9</v>
      </c>
      <c r="C1194" t="s">
        <v>24</v>
      </c>
      <c r="D1194" t="s">
        <v>259</v>
      </c>
      <c r="E1194" t="s">
        <v>156</v>
      </c>
      <c r="F1194">
        <v>486.16584009336901</v>
      </c>
      <c r="G1194">
        <v>476.75149716045502</v>
      </c>
      <c r="H1194">
        <v>116.029196105895</v>
      </c>
      <c r="I1194">
        <v>18.186523598584198</v>
      </c>
      <c r="J1194">
        <v>16.886021590930799</v>
      </c>
      <c r="K1194">
        <v>2460.3123967627198</v>
      </c>
      <c r="L1194">
        <v>16.6396645506704</v>
      </c>
      <c r="M1194">
        <v>10.8550712921807</v>
      </c>
      <c r="N1194">
        <v>5208.1646293788699</v>
      </c>
      <c r="O1194">
        <v>2931.3380736048498</v>
      </c>
      <c r="P1194">
        <v>639.52819598592396</v>
      </c>
      <c r="Q1194">
        <v>167.34917423841199</v>
      </c>
      <c r="R1194">
        <v>1566.6637499435001</v>
      </c>
      <c r="S1194">
        <v>4122.1055747427299</v>
      </c>
      <c r="T1194">
        <v>0</v>
      </c>
      <c r="U1194">
        <v>0</v>
      </c>
      <c r="V1194">
        <v>1600.6709492314601</v>
      </c>
      <c r="W1194">
        <v>5907.3857935755505</v>
      </c>
    </row>
    <row r="1195" spans="1:23" x14ac:dyDescent="0.3">
      <c r="A1195" t="s">
        <v>287</v>
      </c>
      <c r="B1195" t="s">
        <v>9</v>
      </c>
      <c r="C1195" t="s">
        <v>24</v>
      </c>
      <c r="D1195" t="s">
        <v>259</v>
      </c>
      <c r="E1195" t="s">
        <v>157</v>
      </c>
      <c r="F1195">
        <v>495.346902654281</v>
      </c>
      <c r="G1195">
        <v>485.83932942098198</v>
      </c>
      <c r="H1195">
        <v>113.296626717908</v>
      </c>
      <c r="I1195">
        <v>18.5201951322117</v>
      </c>
      <c r="J1195">
        <v>17.057712447132499</v>
      </c>
      <c r="K1195">
        <v>2510.1368645283301</v>
      </c>
      <c r="L1195">
        <v>12.194926296799601</v>
      </c>
      <c r="M1195">
        <v>11.1407584791106</v>
      </c>
      <c r="N1195">
        <v>5215.5470883584103</v>
      </c>
      <c r="O1195">
        <v>3021.1521169667099</v>
      </c>
      <c r="P1195">
        <v>646.37191138675303</v>
      </c>
      <c r="Q1195">
        <v>169.66865305059801</v>
      </c>
      <c r="R1195">
        <v>1579.0423742187299</v>
      </c>
      <c r="S1195">
        <v>4122.1055747427299</v>
      </c>
      <c r="T1195">
        <v>0</v>
      </c>
      <c r="U1195">
        <v>0</v>
      </c>
      <c r="V1195">
        <v>1562.8636356310201</v>
      </c>
      <c r="W1195">
        <v>6041.5394414293896</v>
      </c>
    </row>
    <row r="1196" spans="1:23" x14ac:dyDescent="0.3">
      <c r="A1196" t="s">
        <v>287</v>
      </c>
      <c r="B1196" t="s">
        <v>9</v>
      </c>
      <c r="C1196" t="s">
        <v>24</v>
      </c>
      <c r="D1196" t="s">
        <v>259</v>
      </c>
      <c r="E1196" t="s">
        <v>159</v>
      </c>
      <c r="F1196">
        <v>514.91959584873803</v>
      </c>
      <c r="G1196">
        <v>505.27795321155298</v>
      </c>
      <c r="H1196">
        <v>122.843299060886</v>
      </c>
      <c r="I1196">
        <v>18.916415361494298</v>
      </c>
      <c r="J1196">
        <v>18.0959639873813</v>
      </c>
      <c r="K1196">
        <v>2543.9087399917698</v>
      </c>
      <c r="L1196">
        <v>33.699744907403797</v>
      </c>
      <c r="M1196">
        <v>10.329994716128301</v>
      </c>
      <c r="N1196">
        <v>5201.84630764761</v>
      </c>
      <c r="O1196">
        <v>2795.7758994972301</v>
      </c>
      <c r="P1196">
        <v>651.80510402396203</v>
      </c>
      <c r="Q1196">
        <v>173.17282744769901</v>
      </c>
      <c r="R1196">
        <v>1586.11447006353</v>
      </c>
      <c r="S1196">
        <v>4122.1055747427299</v>
      </c>
      <c r="T1196">
        <v>0</v>
      </c>
      <c r="U1196">
        <v>0</v>
      </c>
      <c r="V1196">
        <v>1695.0636404110201</v>
      </c>
      <c r="W1196">
        <v>6014.4888034734504</v>
      </c>
    </row>
    <row r="1197" spans="1:23" x14ac:dyDescent="0.3">
      <c r="A1197" t="s">
        <v>287</v>
      </c>
      <c r="B1197" t="s">
        <v>9</v>
      </c>
      <c r="C1197" t="s">
        <v>24</v>
      </c>
      <c r="D1197" t="s">
        <v>260</v>
      </c>
      <c r="E1197" t="s">
        <v>160</v>
      </c>
      <c r="F1197">
        <v>438.97304463967902</v>
      </c>
      <c r="G1197">
        <v>430.08825554083302</v>
      </c>
      <c r="H1197">
        <v>121.864960998904</v>
      </c>
      <c r="I1197">
        <v>18.475455194739599</v>
      </c>
      <c r="J1197">
        <v>14.2605804648333</v>
      </c>
      <c r="K1197">
        <v>2181.58164945215</v>
      </c>
      <c r="L1197">
        <v>3.6103130198673701</v>
      </c>
      <c r="M1197">
        <v>9.7301973167222808</v>
      </c>
      <c r="N1197">
        <v>4246.95207591705</v>
      </c>
      <c r="O1197">
        <v>2511.4606965097</v>
      </c>
      <c r="P1197">
        <v>647.89504257927695</v>
      </c>
      <c r="Q1197">
        <v>157.53239239012299</v>
      </c>
      <c r="R1197">
        <v>1630.18046500935</v>
      </c>
      <c r="S1197">
        <v>3589.4972192245</v>
      </c>
      <c r="T1197">
        <v>0</v>
      </c>
      <c r="U1197">
        <v>0</v>
      </c>
      <c r="V1197">
        <v>1671.65698738685</v>
      </c>
      <c r="W1197">
        <v>5662.4186272280504</v>
      </c>
    </row>
    <row r="1198" spans="1:23" x14ac:dyDescent="0.3">
      <c r="A1198" t="s">
        <v>287</v>
      </c>
      <c r="B1198" t="s">
        <v>9</v>
      </c>
      <c r="C1198" t="s">
        <v>24</v>
      </c>
      <c r="D1198" t="s">
        <v>260</v>
      </c>
      <c r="E1198" t="s">
        <v>164</v>
      </c>
      <c r="F1198">
        <v>478.02292350173502</v>
      </c>
      <c r="G1198">
        <v>468.65812235871402</v>
      </c>
      <c r="H1198">
        <v>131.783716967488</v>
      </c>
      <c r="I1198">
        <v>20.164215011369201</v>
      </c>
      <c r="J1198">
        <v>15.4209623494148</v>
      </c>
      <c r="K1198">
        <v>2383.49060307024</v>
      </c>
      <c r="L1198">
        <v>2.2806106389754</v>
      </c>
      <c r="M1198">
        <v>11.1856611747766</v>
      </c>
      <c r="N1198">
        <v>4275.8221954928604</v>
      </c>
      <c r="O1198">
        <v>2872.2256573741201</v>
      </c>
      <c r="P1198">
        <v>678.25834617897306</v>
      </c>
      <c r="Q1198">
        <v>168.55366283297701</v>
      </c>
      <c r="R1198">
        <v>1683.4398528930101</v>
      </c>
      <c r="S1198">
        <v>3589.4972192245</v>
      </c>
      <c r="T1198">
        <v>0</v>
      </c>
      <c r="U1198">
        <v>0</v>
      </c>
      <c r="V1198">
        <v>1820.2576976056</v>
      </c>
      <c r="W1198">
        <v>6213.8320238915003</v>
      </c>
    </row>
    <row r="1199" spans="1:23" x14ac:dyDescent="0.3">
      <c r="A1199" t="s">
        <v>287</v>
      </c>
      <c r="B1199" t="s">
        <v>9</v>
      </c>
      <c r="C1199" t="s">
        <v>24</v>
      </c>
      <c r="D1199" t="s">
        <v>260</v>
      </c>
      <c r="E1199" t="s">
        <v>167</v>
      </c>
      <c r="F1199">
        <v>479.09928699159099</v>
      </c>
      <c r="G1199">
        <v>469.74430472155598</v>
      </c>
      <c r="H1199">
        <v>135.66605218684001</v>
      </c>
      <c r="I1199">
        <v>20.098107772534</v>
      </c>
      <c r="J1199">
        <v>15.695946110306901</v>
      </c>
      <c r="K1199">
        <v>2376.01025443049</v>
      </c>
      <c r="L1199">
        <v>3.8454066449707498</v>
      </c>
      <c r="M1199">
        <v>11.270821368705899</v>
      </c>
      <c r="N1199">
        <v>4279.1458300951899</v>
      </c>
      <c r="O1199">
        <v>2930.9978778723198</v>
      </c>
      <c r="P1199">
        <v>676.69846506438103</v>
      </c>
      <c r="Q1199">
        <v>167.99266713000401</v>
      </c>
      <c r="R1199">
        <v>1680.67663820805</v>
      </c>
      <c r="S1199">
        <v>3589.4972192245</v>
      </c>
      <c r="T1199">
        <v>0</v>
      </c>
      <c r="U1199">
        <v>0</v>
      </c>
      <c r="V1199">
        <v>1878.1588672090199</v>
      </c>
      <c r="W1199">
        <v>6204.3669238607499</v>
      </c>
    </row>
    <row r="1200" spans="1:23" x14ac:dyDescent="0.3">
      <c r="A1200" t="s">
        <v>287</v>
      </c>
      <c r="B1200" t="s">
        <v>9</v>
      </c>
      <c r="C1200" t="s">
        <v>24</v>
      </c>
      <c r="D1200" t="s">
        <v>260</v>
      </c>
      <c r="E1200" t="s">
        <v>168</v>
      </c>
      <c r="F1200">
        <v>468.97857933152</v>
      </c>
      <c r="G1200">
        <v>459.72266131564902</v>
      </c>
      <c r="H1200">
        <v>148.82342901852499</v>
      </c>
      <c r="I1200">
        <v>19.793133648395902</v>
      </c>
      <c r="J1200">
        <v>15.044299279319</v>
      </c>
      <c r="K1200">
        <v>2336.9515774909</v>
      </c>
      <c r="L1200">
        <v>5.2006591551826</v>
      </c>
      <c r="M1200">
        <v>10.2980094623654</v>
      </c>
      <c r="N1200">
        <v>4261.95656773679</v>
      </c>
      <c r="O1200">
        <v>2673.4164370850199</v>
      </c>
      <c r="P1200">
        <v>671.675909926033</v>
      </c>
      <c r="Q1200">
        <v>166.304213484305</v>
      </c>
      <c r="R1200">
        <v>1671.68993363561</v>
      </c>
      <c r="S1200">
        <v>3589.4972192245</v>
      </c>
      <c r="T1200">
        <v>0</v>
      </c>
      <c r="U1200">
        <v>0</v>
      </c>
      <c r="V1200">
        <v>2049.1602595352001</v>
      </c>
      <c r="W1200">
        <v>6061.2021756604499</v>
      </c>
    </row>
    <row r="1201" spans="1:23" x14ac:dyDescent="0.3">
      <c r="A1201" t="s">
        <v>287</v>
      </c>
      <c r="B1201" t="s">
        <v>9</v>
      </c>
      <c r="C1201" t="s">
        <v>24</v>
      </c>
      <c r="D1201" t="s">
        <v>261</v>
      </c>
      <c r="E1201" t="s">
        <v>185</v>
      </c>
      <c r="F1201">
        <v>423.30322148119501</v>
      </c>
      <c r="G1201">
        <v>414.561022288755</v>
      </c>
      <c r="H1201">
        <v>134.18541421501899</v>
      </c>
      <c r="I1201">
        <v>19.824087293512601</v>
      </c>
      <c r="J1201">
        <v>14.8548699158367</v>
      </c>
      <c r="K1201">
        <v>2019.2612063963099</v>
      </c>
      <c r="L1201">
        <v>4.17951450412653</v>
      </c>
      <c r="M1201">
        <v>11.1486369123265</v>
      </c>
      <c r="N1201">
        <v>4176.5231665136298</v>
      </c>
      <c r="O1201">
        <v>2450.5355714566099</v>
      </c>
      <c r="P1201">
        <v>621.04965879072404</v>
      </c>
      <c r="Q1201">
        <v>150.13280204616399</v>
      </c>
      <c r="R1201">
        <v>1547.90700845428</v>
      </c>
      <c r="S1201">
        <v>3072.87970201592</v>
      </c>
      <c r="T1201">
        <v>0</v>
      </c>
      <c r="U1201">
        <v>0</v>
      </c>
      <c r="V1201">
        <v>1837.9294026795301</v>
      </c>
      <c r="W1201">
        <v>5463.6934877414296</v>
      </c>
    </row>
    <row r="1202" spans="1:23" x14ac:dyDescent="0.3">
      <c r="A1202" t="s">
        <v>287</v>
      </c>
      <c r="B1202" t="s">
        <v>9</v>
      </c>
      <c r="C1202" t="s">
        <v>24</v>
      </c>
      <c r="D1202" t="s">
        <v>261</v>
      </c>
      <c r="E1202" t="s">
        <v>189</v>
      </c>
      <c r="F1202">
        <v>475.32869306508297</v>
      </c>
      <c r="G1202">
        <v>465.86621726481098</v>
      </c>
      <c r="H1202">
        <v>163.675614263315</v>
      </c>
      <c r="I1202">
        <v>22.386753603774501</v>
      </c>
      <c r="J1202">
        <v>16.325228330554999</v>
      </c>
      <c r="K1202">
        <v>2282.5074161511102</v>
      </c>
      <c r="L1202">
        <v>2.8541118933275502</v>
      </c>
      <c r="M1202">
        <v>13.055327209565601</v>
      </c>
      <c r="N1202">
        <v>4209.3655904145799</v>
      </c>
      <c r="O1202">
        <v>2839.56351269589</v>
      </c>
      <c r="P1202">
        <v>664.04828393973196</v>
      </c>
      <c r="Q1202">
        <v>165.19879331550899</v>
      </c>
      <c r="R1202">
        <v>1623.98786048534</v>
      </c>
      <c r="S1202">
        <v>3072.87970201592</v>
      </c>
      <c r="T1202">
        <v>0</v>
      </c>
      <c r="U1202">
        <v>0</v>
      </c>
      <c r="V1202">
        <v>2257.5530298211402</v>
      </c>
      <c r="W1202">
        <v>6192.5228382686601</v>
      </c>
    </row>
    <row r="1203" spans="1:23" x14ac:dyDescent="0.3">
      <c r="A1203" t="s">
        <v>287</v>
      </c>
      <c r="B1203" t="s">
        <v>9</v>
      </c>
      <c r="C1203" t="s">
        <v>24</v>
      </c>
      <c r="D1203" t="s">
        <v>261</v>
      </c>
      <c r="E1203" t="s">
        <v>190</v>
      </c>
      <c r="F1203">
        <v>479.30051646459202</v>
      </c>
      <c r="G1203">
        <v>469.813634007666</v>
      </c>
      <c r="H1203">
        <v>151.96774062664699</v>
      </c>
      <c r="I1203">
        <v>22.417181498240701</v>
      </c>
      <c r="J1203">
        <v>16.9089163527149</v>
      </c>
      <c r="K1203">
        <v>2286.82377870543</v>
      </c>
      <c r="L1203">
        <v>4.5194255963394898</v>
      </c>
      <c r="M1203">
        <v>13.4117183592421</v>
      </c>
      <c r="N1203">
        <v>4216.6544841186796</v>
      </c>
      <c r="O1203">
        <v>2958.2501544141001</v>
      </c>
      <c r="P1203">
        <v>664.170736638584</v>
      </c>
      <c r="Q1203">
        <v>165.29928177270801</v>
      </c>
      <c r="R1203">
        <v>1624.11229885439</v>
      </c>
      <c r="S1203">
        <v>3072.87970201592</v>
      </c>
      <c r="T1203">
        <v>0</v>
      </c>
      <c r="U1203">
        <v>0</v>
      </c>
      <c r="V1203">
        <v>2100.0207496867502</v>
      </c>
      <c r="W1203">
        <v>6221.4403146144996</v>
      </c>
    </row>
    <row r="1204" spans="1:23" x14ac:dyDescent="0.3">
      <c r="A1204" t="s">
        <v>287</v>
      </c>
      <c r="B1204" t="s">
        <v>9</v>
      </c>
      <c r="C1204" t="s">
        <v>24</v>
      </c>
      <c r="D1204" t="s">
        <v>261</v>
      </c>
      <c r="E1204" t="s">
        <v>195</v>
      </c>
      <c r="F1204">
        <v>459.053785918465</v>
      </c>
      <c r="G1204">
        <v>449.82191757421498</v>
      </c>
      <c r="H1204">
        <v>156.655351953728</v>
      </c>
      <c r="I1204">
        <v>21.551837422215101</v>
      </c>
      <c r="J1204">
        <v>15.9911330481003</v>
      </c>
      <c r="K1204">
        <v>2194.8775686782501</v>
      </c>
      <c r="L1204">
        <v>5.9146352814718099</v>
      </c>
      <c r="M1204">
        <v>11.9066290365184</v>
      </c>
      <c r="N1204">
        <v>4194.84082690791</v>
      </c>
      <c r="O1204">
        <v>2660.0589015407199</v>
      </c>
      <c r="P1204">
        <v>650.03372047811501</v>
      </c>
      <c r="Q1204">
        <v>160.46464530809601</v>
      </c>
      <c r="R1204">
        <v>1598.9416709432301</v>
      </c>
      <c r="S1204">
        <v>3072.87970201592</v>
      </c>
      <c r="T1204">
        <v>0</v>
      </c>
      <c r="U1204">
        <v>0</v>
      </c>
      <c r="V1204">
        <v>2152.5407144771898</v>
      </c>
      <c r="W1204">
        <v>5939.9405626443004</v>
      </c>
    </row>
    <row r="1205" spans="1:23" x14ac:dyDescent="0.3">
      <c r="A1205" t="s">
        <v>287</v>
      </c>
      <c r="B1205" t="s">
        <v>9</v>
      </c>
      <c r="C1205" t="s">
        <v>24</v>
      </c>
      <c r="D1205" t="s">
        <v>262</v>
      </c>
      <c r="E1205" t="s">
        <v>196</v>
      </c>
      <c r="F1205">
        <v>441.42410696344001</v>
      </c>
      <c r="G1205">
        <v>432.81189645969198</v>
      </c>
      <c r="H1205">
        <v>127.847600978674</v>
      </c>
      <c r="I1205">
        <v>20.920016417284302</v>
      </c>
      <c r="J1205">
        <v>14.804700518827</v>
      </c>
      <c r="K1205">
        <v>1867.8487526389299</v>
      </c>
      <c r="L1205">
        <v>3.88889863075863</v>
      </c>
      <c r="M1205">
        <v>9.9133370891613808</v>
      </c>
      <c r="N1205">
        <v>4686.48315646231</v>
      </c>
      <c r="O1205">
        <v>2414.2097881663999</v>
      </c>
      <c r="P1205">
        <v>614.19353387533897</v>
      </c>
      <c r="Q1205">
        <v>146.30606934803799</v>
      </c>
      <c r="R1205">
        <v>1535.7225417130401</v>
      </c>
      <c r="S1205">
        <v>2653.8745386399</v>
      </c>
      <c r="T1205">
        <v>0</v>
      </c>
      <c r="U1205">
        <v>0</v>
      </c>
      <c r="V1205">
        <v>1747.3350414676599</v>
      </c>
      <c r="W1205">
        <v>5726.9050551313003</v>
      </c>
    </row>
    <row r="1206" spans="1:23" x14ac:dyDescent="0.3">
      <c r="A1206" t="s">
        <v>287</v>
      </c>
      <c r="B1206" t="s">
        <v>9</v>
      </c>
      <c r="C1206" t="s">
        <v>24</v>
      </c>
      <c r="D1206" t="s">
        <v>262</v>
      </c>
      <c r="E1206" t="s">
        <v>197</v>
      </c>
      <c r="F1206">
        <v>495.98183068847698</v>
      </c>
      <c r="G1206">
        <v>486.61316888465598</v>
      </c>
      <c r="H1206">
        <v>155.68761453428399</v>
      </c>
      <c r="I1206">
        <v>23.624694290698201</v>
      </c>
      <c r="J1206">
        <v>16.222974219494901</v>
      </c>
      <c r="K1206">
        <v>2110.77817977109</v>
      </c>
      <c r="L1206">
        <v>2.5485228906550601</v>
      </c>
      <c r="M1206">
        <v>11.4244567863608</v>
      </c>
      <c r="N1206">
        <v>4718.1222483224401</v>
      </c>
      <c r="O1206">
        <v>2792.07788888702</v>
      </c>
      <c r="P1206">
        <v>656.40264354827104</v>
      </c>
      <c r="Q1206">
        <v>160.88540243951601</v>
      </c>
      <c r="R1206">
        <v>1610.64214354622</v>
      </c>
      <c r="S1206">
        <v>2653.8745386399</v>
      </c>
      <c r="T1206">
        <v>0</v>
      </c>
      <c r="U1206">
        <v>0</v>
      </c>
      <c r="V1206">
        <v>2143.19508757527</v>
      </c>
      <c r="W1206">
        <v>6490.0095433656797</v>
      </c>
    </row>
    <row r="1207" spans="1:23" x14ac:dyDescent="0.3">
      <c r="A1207" t="s">
        <v>287</v>
      </c>
      <c r="B1207" t="s">
        <v>9</v>
      </c>
      <c r="C1207" t="s">
        <v>24</v>
      </c>
      <c r="D1207" t="s">
        <v>262</v>
      </c>
      <c r="E1207" t="s">
        <v>198</v>
      </c>
      <c r="F1207">
        <v>499.90907147832002</v>
      </c>
      <c r="G1207">
        <v>490.51610613149899</v>
      </c>
      <c r="H1207">
        <v>144.09680077378499</v>
      </c>
      <c r="I1207">
        <v>23.655559303838299</v>
      </c>
      <c r="J1207">
        <v>16.798842595132701</v>
      </c>
      <c r="K1207">
        <v>2115.1342355552201</v>
      </c>
      <c r="L1207">
        <v>4.1806806747222902</v>
      </c>
      <c r="M1207">
        <v>11.7563419044537</v>
      </c>
      <c r="N1207">
        <v>4725.3455157264398</v>
      </c>
      <c r="O1207">
        <v>2911.0010251743902</v>
      </c>
      <c r="P1207">
        <v>656.52442757830397</v>
      </c>
      <c r="Q1207">
        <v>160.985450420776</v>
      </c>
      <c r="R1207">
        <v>1610.7659644323101</v>
      </c>
      <c r="S1207">
        <v>2653.8745386399</v>
      </c>
      <c r="T1207">
        <v>0</v>
      </c>
      <c r="U1207">
        <v>0</v>
      </c>
      <c r="V1207">
        <v>1987.3368662929499</v>
      </c>
      <c r="W1207">
        <v>6518.7990136546996</v>
      </c>
    </row>
    <row r="1208" spans="1:23" x14ac:dyDescent="0.3">
      <c r="A1208" t="s">
        <v>287</v>
      </c>
      <c r="B1208" t="s">
        <v>9</v>
      </c>
      <c r="C1208" t="s">
        <v>24</v>
      </c>
      <c r="D1208" t="s">
        <v>262</v>
      </c>
      <c r="E1208" t="s">
        <v>200</v>
      </c>
      <c r="F1208">
        <v>478.828324331403</v>
      </c>
      <c r="G1208">
        <v>469.70015935442899</v>
      </c>
      <c r="H1208">
        <v>149.992093783131</v>
      </c>
      <c r="I1208">
        <v>22.7439128519311</v>
      </c>
      <c r="J1208">
        <v>15.969769020414301</v>
      </c>
      <c r="K1208">
        <v>2030.6697033651999</v>
      </c>
      <c r="L1208">
        <v>5.5621267920636903</v>
      </c>
      <c r="M1208">
        <v>10.698657141995</v>
      </c>
      <c r="N1208">
        <v>4704.9427368011402</v>
      </c>
      <c r="O1208">
        <v>2624.8052711355899</v>
      </c>
      <c r="P1208">
        <v>642.65467328936097</v>
      </c>
      <c r="Q1208">
        <v>156.317305532538</v>
      </c>
      <c r="R1208">
        <v>1585.98650304067</v>
      </c>
      <c r="S1208">
        <v>2653.8745386399</v>
      </c>
      <c r="T1208">
        <v>0</v>
      </c>
      <c r="U1208">
        <v>0</v>
      </c>
      <c r="V1208">
        <v>2056.7628500574701</v>
      </c>
      <c r="W1208">
        <v>6226.0448905245503</v>
      </c>
    </row>
    <row r="1209" spans="1:23" x14ac:dyDescent="0.3">
      <c r="A1209" t="s">
        <v>287</v>
      </c>
      <c r="B1209" t="s">
        <v>9</v>
      </c>
      <c r="C1209" t="s">
        <v>24</v>
      </c>
      <c r="D1209" t="s">
        <v>263</v>
      </c>
      <c r="E1209" t="s">
        <v>202</v>
      </c>
      <c r="F1209">
        <v>457.19528935204801</v>
      </c>
      <c r="G1209">
        <v>448.273136093022</v>
      </c>
      <c r="H1209">
        <v>159.72091097189201</v>
      </c>
      <c r="I1209">
        <v>22.948142331698801</v>
      </c>
      <c r="J1209">
        <v>15.992552127778399</v>
      </c>
      <c r="K1209">
        <v>1836.99860547873</v>
      </c>
      <c r="L1209">
        <v>3.8699418413048599</v>
      </c>
      <c r="M1209">
        <v>10.523916249883399</v>
      </c>
      <c r="N1209">
        <v>4793.9914208275204</v>
      </c>
      <c r="O1209">
        <v>2479.2629710162601</v>
      </c>
      <c r="P1209">
        <v>635.46929679718801</v>
      </c>
      <c r="Q1209">
        <v>146.70341618737501</v>
      </c>
      <c r="R1209">
        <v>1593.2550242690199</v>
      </c>
      <c r="S1209">
        <v>2393.1040815473398</v>
      </c>
      <c r="T1209">
        <v>0</v>
      </c>
      <c r="U1209">
        <v>0</v>
      </c>
      <c r="V1209">
        <v>2191.5025286330101</v>
      </c>
      <c r="W1209">
        <v>5932.6380239529099</v>
      </c>
    </row>
    <row r="1210" spans="1:23" x14ac:dyDescent="0.3">
      <c r="A1210" t="s">
        <v>287</v>
      </c>
      <c r="B1210" t="s">
        <v>9</v>
      </c>
      <c r="C1210" t="s">
        <v>24</v>
      </c>
      <c r="D1210" t="s">
        <v>263</v>
      </c>
      <c r="E1210" t="s">
        <v>204</v>
      </c>
      <c r="F1210">
        <v>456.35499051473897</v>
      </c>
      <c r="G1210">
        <v>447.46040184818901</v>
      </c>
      <c r="H1210">
        <v>157.597040691194</v>
      </c>
      <c r="I1210">
        <v>22.8721370021164</v>
      </c>
      <c r="J1210">
        <v>15.727438551483599</v>
      </c>
      <c r="K1210">
        <v>1832.47448277123</v>
      </c>
      <c r="L1210">
        <v>2.4669325305824499</v>
      </c>
      <c r="M1210">
        <v>10.699152222579199</v>
      </c>
      <c r="N1210">
        <v>4798.9746727121601</v>
      </c>
      <c r="O1210">
        <v>2563.4903180450101</v>
      </c>
      <c r="P1210">
        <v>634.09697253018703</v>
      </c>
      <c r="Q1210">
        <v>145.96535514886301</v>
      </c>
      <c r="R1210">
        <v>1591.1458429546699</v>
      </c>
      <c r="S1210">
        <v>2393.1040815473398</v>
      </c>
      <c r="T1210">
        <v>0</v>
      </c>
      <c r="U1210">
        <v>0</v>
      </c>
      <c r="V1210">
        <v>2173.3168974867799</v>
      </c>
      <c r="W1210">
        <v>5938.7630132677396</v>
      </c>
    </row>
    <row r="1211" spans="1:23" x14ac:dyDescent="0.3">
      <c r="A1211" t="s">
        <v>287</v>
      </c>
      <c r="B1211" t="s">
        <v>9</v>
      </c>
      <c r="C1211" t="s">
        <v>24</v>
      </c>
      <c r="D1211" t="s">
        <v>263</v>
      </c>
      <c r="E1211" t="s">
        <v>205</v>
      </c>
      <c r="F1211">
        <v>484.59702503811002</v>
      </c>
      <c r="G1211">
        <v>475.31926616987602</v>
      </c>
      <c r="H1211">
        <v>156.493305241206</v>
      </c>
      <c r="I1211">
        <v>24.1567707024535</v>
      </c>
      <c r="J1211">
        <v>17.253948233442198</v>
      </c>
      <c r="K1211">
        <v>1937.7269899837199</v>
      </c>
      <c r="L1211">
        <v>4.0950628746469198</v>
      </c>
      <c r="M1211">
        <v>11.7296957489114</v>
      </c>
      <c r="N1211">
        <v>4820.94478447243</v>
      </c>
      <c r="O1211">
        <v>2859.7980078563201</v>
      </c>
      <c r="P1211">
        <v>652.80898807720598</v>
      </c>
      <c r="Q1211">
        <v>152.379988758309</v>
      </c>
      <c r="R1211">
        <v>1624.39606140205</v>
      </c>
      <c r="S1211">
        <v>2393.1040815473398</v>
      </c>
      <c r="T1211">
        <v>0</v>
      </c>
      <c r="U1211">
        <v>0</v>
      </c>
      <c r="V1211">
        <v>2162.1893206371101</v>
      </c>
      <c r="W1211">
        <v>6300.0939630448702</v>
      </c>
    </row>
    <row r="1212" spans="1:23" x14ac:dyDescent="0.3">
      <c r="A1212" t="s">
        <v>287</v>
      </c>
      <c r="B1212" t="s">
        <v>9</v>
      </c>
      <c r="C1212" t="s">
        <v>24</v>
      </c>
      <c r="D1212" t="s">
        <v>263</v>
      </c>
      <c r="E1212" t="s">
        <v>207</v>
      </c>
      <c r="F1212">
        <v>490.02040425026001</v>
      </c>
      <c r="G1212">
        <v>480.609180894487</v>
      </c>
      <c r="H1212">
        <v>126.53968870917799</v>
      </c>
      <c r="I1212">
        <v>24.7365699259922</v>
      </c>
      <c r="J1212">
        <v>16.533151565588799</v>
      </c>
      <c r="K1212">
        <v>1978.72979787022</v>
      </c>
      <c r="L1212">
        <v>5.4818794729648603</v>
      </c>
      <c r="M1212">
        <v>10.8846549608052</v>
      </c>
      <c r="N1212">
        <v>4803.0081885441105</v>
      </c>
      <c r="O1212">
        <v>2540.7427367732198</v>
      </c>
      <c r="P1212">
        <v>662.03867564339305</v>
      </c>
      <c r="Q1212">
        <v>155.56352866278601</v>
      </c>
      <c r="R1212">
        <v>1640.7665420609201</v>
      </c>
      <c r="S1212">
        <v>2393.1040815473398</v>
      </c>
      <c r="T1212">
        <v>0</v>
      </c>
      <c r="U1212">
        <v>0</v>
      </c>
      <c r="V1212">
        <v>1737.1078879587801</v>
      </c>
      <c r="W1212">
        <v>6368.9005900947604</v>
      </c>
    </row>
    <row r="1213" spans="1:23" x14ac:dyDescent="0.3">
      <c r="A1213" t="s">
        <v>287</v>
      </c>
      <c r="B1213" t="s">
        <v>9</v>
      </c>
      <c r="C1213" t="s">
        <v>24</v>
      </c>
      <c r="D1213" t="s">
        <v>264</v>
      </c>
      <c r="E1213" t="s">
        <v>208</v>
      </c>
      <c r="F1213">
        <v>453.15562521304099</v>
      </c>
      <c r="G1213">
        <v>444.52829444362499</v>
      </c>
      <c r="H1213">
        <v>149.68604699960699</v>
      </c>
      <c r="I1213">
        <v>23.109550233562601</v>
      </c>
      <c r="J1213">
        <v>15.4623734755935</v>
      </c>
      <c r="K1213">
        <v>1660.3516054510501</v>
      </c>
      <c r="L1213">
        <v>3.8652134909106199</v>
      </c>
      <c r="M1213">
        <v>10.2189997563256</v>
      </c>
      <c r="N1213">
        <v>4819.1498068412602</v>
      </c>
      <c r="O1213">
        <v>2249.7745945377901</v>
      </c>
      <c r="P1213">
        <v>686.47792403755102</v>
      </c>
      <c r="Q1213">
        <v>143.51286563389499</v>
      </c>
      <c r="R1213">
        <v>1791.3150590585001</v>
      </c>
      <c r="S1213">
        <v>2070.3535002057502</v>
      </c>
      <c r="T1213">
        <v>0</v>
      </c>
      <c r="U1213">
        <v>0</v>
      </c>
      <c r="V1213">
        <v>2065.8111537824998</v>
      </c>
      <c r="W1213">
        <v>5878.6996484507499</v>
      </c>
    </row>
    <row r="1214" spans="1:23" x14ac:dyDescent="0.3">
      <c r="A1214" t="s">
        <v>287</v>
      </c>
      <c r="B1214" t="s">
        <v>9</v>
      </c>
      <c r="C1214" t="s">
        <v>24</v>
      </c>
      <c r="D1214" t="s">
        <v>264</v>
      </c>
      <c r="E1214" t="s">
        <v>209</v>
      </c>
      <c r="F1214">
        <v>518.45009404041105</v>
      </c>
      <c r="G1214">
        <v>508.854676187574</v>
      </c>
      <c r="H1214">
        <v>151.424059011949</v>
      </c>
      <c r="I1214">
        <v>26.5636395534458</v>
      </c>
      <c r="J1214">
        <v>17.346423963152599</v>
      </c>
      <c r="K1214">
        <v>1909.67600197303</v>
      </c>
      <c r="L1214">
        <v>2.5972998896494</v>
      </c>
      <c r="M1214">
        <v>11.8987202105895</v>
      </c>
      <c r="N1214">
        <v>4854.10352827115</v>
      </c>
      <c r="O1214">
        <v>2672.4210405981898</v>
      </c>
      <c r="P1214">
        <v>734.846794525056</v>
      </c>
      <c r="Q1214">
        <v>158.88899807594001</v>
      </c>
      <c r="R1214">
        <v>1878.7500891592699</v>
      </c>
      <c r="S1214">
        <v>2070.3535002057502</v>
      </c>
      <c r="T1214">
        <v>0</v>
      </c>
      <c r="U1214">
        <v>0</v>
      </c>
      <c r="V1214">
        <v>2100.7369593960598</v>
      </c>
      <c r="W1214">
        <v>6787.0512055991703</v>
      </c>
    </row>
    <row r="1215" spans="1:23" x14ac:dyDescent="0.3">
      <c r="A1215" t="s">
        <v>287</v>
      </c>
      <c r="B1215" t="s">
        <v>9</v>
      </c>
      <c r="C1215" t="s">
        <v>24</v>
      </c>
      <c r="D1215" t="s">
        <v>264</v>
      </c>
      <c r="E1215" t="s">
        <v>212</v>
      </c>
      <c r="F1215">
        <v>510.99951270143799</v>
      </c>
      <c r="G1215">
        <v>501.564389443121</v>
      </c>
      <c r="H1215">
        <v>176.41728589262499</v>
      </c>
      <c r="I1215">
        <v>25.892906698838001</v>
      </c>
      <c r="J1215">
        <v>17.969624389980002</v>
      </c>
      <c r="K1215">
        <v>1865.60942684971</v>
      </c>
      <c r="L1215">
        <v>4.1574491375109401</v>
      </c>
      <c r="M1215">
        <v>12.391630882649601</v>
      </c>
      <c r="N1215">
        <v>4862.69177272258</v>
      </c>
      <c r="O1215">
        <v>2834.7356806253601</v>
      </c>
      <c r="P1215">
        <v>724.96644993031498</v>
      </c>
      <c r="Q1215">
        <v>155.836019480712</v>
      </c>
      <c r="R1215">
        <v>1860.76402469856</v>
      </c>
      <c r="S1215">
        <v>2070.3535002057502</v>
      </c>
      <c r="T1215">
        <v>0</v>
      </c>
      <c r="U1215">
        <v>0</v>
      </c>
      <c r="V1215">
        <v>2451.4563375682201</v>
      </c>
      <c r="W1215">
        <v>6661.6413598073595</v>
      </c>
    </row>
    <row r="1216" spans="1:23" x14ac:dyDescent="0.3">
      <c r="A1216" t="s">
        <v>287</v>
      </c>
      <c r="B1216" t="s">
        <v>9</v>
      </c>
      <c r="C1216" t="s">
        <v>24</v>
      </c>
      <c r="D1216" t="s">
        <v>264</v>
      </c>
      <c r="E1216" t="s">
        <v>214</v>
      </c>
      <c r="F1216">
        <v>489.06780170379</v>
      </c>
      <c r="G1216">
        <v>479.91263738687701</v>
      </c>
      <c r="H1216">
        <v>177.07453668065099</v>
      </c>
      <c r="I1216">
        <v>24.949380437229902</v>
      </c>
      <c r="J1216">
        <v>16.900892887199301</v>
      </c>
      <c r="K1216">
        <v>1794.1997383299499</v>
      </c>
      <c r="L1216">
        <v>5.4909413580861504</v>
      </c>
      <c r="M1216">
        <v>11.4890782288981</v>
      </c>
      <c r="N1216">
        <v>4839.56698778186</v>
      </c>
      <c r="O1216">
        <v>2495.0568315123001</v>
      </c>
      <c r="P1216">
        <v>712.13274915931697</v>
      </c>
      <c r="Q1216">
        <v>151.84968317446501</v>
      </c>
      <c r="R1216">
        <v>1837.4384356609801</v>
      </c>
      <c r="S1216">
        <v>2070.3535002057502</v>
      </c>
      <c r="T1216">
        <v>0</v>
      </c>
      <c r="U1216">
        <v>0</v>
      </c>
      <c r="V1216">
        <v>2449.4571800717599</v>
      </c>
      <c r="W1216">
        <v>6357.3982211173197</v>
      </c>
    </row>
    <row r="1217" spans="1:23" x14ac:dyDescent="0.3">
      <c r="A1217" t="s">
        <v>287</v>
      </c>
      <c r="B1217" t="s">
        <v>9</v>
      </c>
      <c r="C1217" t="s">
        <v>24</v>
      </c>
      <c r="D1217" t="s">
        <v>265</v>
      </c>
      <c r="E1217" t="s">
        <v>215</v>
      </c>
      <c r="F1217">
        <v>426.70784974669101</v>
      </c>
      <c r="G1217">
        <v>418.54922709297199</v>
      </c>
      <c r="H1217">
        <v>164.03413008657901</v>
      </c>
      <c r="I1217">
        <v>21.798741557131901</v>
      </c>
      <c r="J1217">
        <v>13.7867407507128</v>
      </c>
      <c r="K1217">
        <v>1554.4519033353299</v>
      </c>
      <c r="L1217">
        <v>2.9048978366919198</v>
      </c>
      <c r="M1217">
        <v>9.8102923554989996</v>
      </c>
      <c r="N1217">
        <v>4811.4564592428596</v>
      </c>
      <c r="O1217">
        <v>2186.5425615270101</v>
      </c>
      <c r="P1217">
        <v>665.631620834091</v>
      </c>
      <c r="Q1217">
        <v>136.94052645583901</v>
      </c>
      <c r="R1217">
        <v>1753.5459970321499</v>
      </c>
      <c r="S1217">
        <v>2070.3535002057502</v>
      </c>
      <c r="T1217">
        <v>0</v>
      </c>
      <c r="U1217">
        <v>0</v>
      </c>
      <c r="V1217">
        <v>2260.7782556062198</v>
      </c>
      <c r="W1217">
        <v>5516.3019283294898</v>
      </c>
    </row>
    <row r="1218" spans="1:23" x14ac:dyDescent="0.3">
      <c r="A1218" t="s">
        <v>287</v>
      </c>
      <c r="B1218" t="s">
        <v>9</v>
      </c>
      <c r="C1218" t="s">
        <v>24</v>
      </c>
      <c r="D1218" t="s">
        <v>265</v>
      </c>
      <c r="E1218" t="s">
        <v>216</v>
      </c>
      <c r="F1218">
        <v>426.92962211563298</v>
      </c>
      <c r="G1218">
        <v>418.80753297899599</v>
      </c>
      <c r="H1218">
        <v>191.598448183594</v>
      </c>
      <c r="I1218">
        <v>21.582319145587299</v>
      </c>
      <c r="J1218">
        <v>14.5302558213388</v>
      </c>
      <c r="K1218">
        <v>1548.22766550949</v>
      </c>
      <c r="L1218">
        <v>1.9345898572228999</v>
      </c>
      <c r="M1218">
        <v>10.3660731870751</v>
      </c>
      <c r="N1218">
        <v>4823.7320161746602</v>
      </c>
      <c r="O1218">
        <v>2393.5876429104401</v>
      </c>
      <c r="P1218">
        <v>663.25756944474597</v>
      </c>
      <c r="Q1218">
        <v>135.933385048177</v>
      </c>
      <c r="R1218">
        <v>1749.58231055904</v>
      </c>
      <c r="S1218">
        <v>2070.3535002057502</v>
      </c>
      <c r="T1218">
        <v>0</v>
      </c>
      <c r="U1218">
        <v>0</v>
      </c>
      <c r="V1218">
        <v>2656.5047418551899</v>
      </c>
      <c r="W1218">
        <v>5537.9426048201703</v>
      </c>
    </row>
    <row r="1219" spans="1:23" x14ac:dyDescent="0.3">
      <c r="A1219" t="s">
        <v>287</v>
      </c>
      <c r="B1219" t="s">
        <v>9</v>
      </c>
      <c r="C1219" t="s">
        <v>24</v>
      </c>
      <c r="D1219" t="s">
        <v>265</v>
      </c>
      <c r="E1219" t="s">
        <v>217</v>
      </c>
      <c r="F1219">
        <v>431.31908874878002</v>
      </c>
      <c r="G1219">
        <v>423.15599509457599</v>
      </c>
      <c r="H1219">
        <v>195.61126301505001</v>
      </c>
      <c r="I1219">
        <v>21.6859421728477</v>
      </c>
      <c r="J1219">
        <v>15.013984940737799</v>
      </c>
      <c r="K1219">
        <v>1555.50759773145</v>
      </c>
      <c r="L1219">
        <v>3.03881438684577</v>
      </c>
      <c r="M1219">
        <v>10.846546547258599</v>
      </c>
      <c r="N1219">
        <v>4830.8503275787398</v>
      </c>
      <c r="O1219">
        <v>2500.7369792934901</v>
      </c>
      <c r="P1219">
        <v>663.89802250979801</v>
      </c>
      <c r="Q1219">
        <v>136.18488559298299</v>
      </c>
      <c r="R1219">
        <v>1750.65557457965</v>
      </c>
      <c r="S1219">
        <v>2070.3535002057502</v>
      </c>
      <c r="T1219">
        <v>0</v>
      </c>
      <c r="U1219">
        <v>0</v>
      </c>
      <c r="V1219">
        <v>2716.7015484632998</v>
      </c>
      <c r="W1219">
        <v>5572.9255293364304</v>
      </c>
    </row>
    <row r="1220" spans="1:23" x14ac:dyDescent="0.3">
      <c r="A1220" t="s">
        <v>287</v>
      </c>
      <c r="B1220" t="s">
        <v>9</v>
      </c>
      <c r="C1220" t="s">
        <v>24</v>
      </c>
      <c r="D1220" t="s">
        <v>265</v>
      </c>
      <c r="E1220" t="s">
        <v>226</v>
      </c>
      <c r="F1220">
        <v>438.57875760766598</v>
      </c>
      <c r="G1220">
        <v>430.25091758851102</v>
      </c>
      <c r="H1220">
        <v>179.25214589485699</v>
      </c>
      <c r="I1220">
        <v>22.350348609414699</v>
      </c>
      <c r="J1220">
        <v>14.609651342908499</v>
      </c>
      <c r="K1220">
        <v>1594.0990846438599</v>
      </c>
      <c r="L1220">
        <v>4.0129800581607302</v>
      </c>
      <c r="M1220">
        <v>10.6415844742604</v>
      </c>
      <c r="N1220">
        <v>4822.85075730056</v>
      </c>
      <c r="O1220">
        <v>2343.6756305787399</v>
      </c>
      <c r="P1220">
        <v>672.67011281119699</v>
      </c>
      <c r="Q1220">
        <v>139.281988599427</v>
      </c>
      <c r="R1220">
        <v>1766.1077227210501</v>
      </c>
      <c r="S1220">
        <v>2070.3535002057502</v>
      </c>
      <c r="T1220">
        <v>0</v>
      </c>
      <c r="U1220">
        <v>0</v>
      </c>
      <c r="V1220">
        <v>2476.03364355957</v>
      </c>
      <c r="W1220">
        <v>5666.7340963180704</v>
      </c>
    </row>
    <row r="1221" spans="1:23" x14ac:dyDescent="0.3">
      <c r="A1221" t="s">
        <v>287</v>
      </c>
      <c r="B1221" t="s">
        <v>9</v>
      </c>
      <c r="C1221" t="s">
        <v>24</v>
      </c>
      <c r="D1221" t="s">
        <v>266</v>
      </c>
      <c r="E1221" t="s">
        <v>227</v>
      </c>
      <c r="F1221">
        <v>419.63642023004797</v>
      </c>
      <c r="G1221">
        <v>411.59479741062199</v>
      </c>
      <c r="H1221">
        <v>178.67796465025901</v>
      </c>
      <c r="I1221">
        <v>21.351078873872599</v>
      </c>
      <c r="J1221">
        <v>13.844982778257901</v>
      </c>
      <c r="K1221">
        <v>1523.40182516662</v>
      </c>
      <c r="L1221">
        <v>2.8916681664375701</v>
      </c>
      <c r="M1221">
        <v>9.8372826807180704</v>
      </c>
      <c r="N1221">
        <v>4812.68189414264</v>
      </c>
      <c r="O1221">
        <v>2224.75979351259</v>
      </c>
      <c r="P1221">
        <v>659.24379739855101</v>
      </c>
      <c r="Q1221">
        <v>134.93407663781801</v>
      </c>
      <c r="R1221">
        <v>1741.9714245002299</v>
      </c>
      <c r="S1221">
        <v>2070.3535002057502</v>
      </c>
      <c r="T1221">
        <v>0</v>
      </c>
      <c r="U1221">
        <v>0</v>
      </c>
      <c r="V1221">
        <v>2463.82455386118</v>
      </c>
      <c r="W1221">
        <v>5420.0360089761898</v>
      </c>
    </row>
    <row r="1222" spans="1:23" x14ac:dyDescent="0.3">
      <c r="A1222" t="s">
        <v>288</v>
      </c>
      <c r="B1222" t="s">
        <v>10</v>
      </c>
      <c r="C1222" t="s">
        <v>29</v>
      </c>
      <c r="D1222" t="s">
        <v>251</v>
      </c>
      <c r="E1222" t="s">
        <v>51</v>
      </c>
      <c r="F1222">
        <v>509.57821944905697</v>
      </c>
      <c r="G1222">
        <v>434.233693568099</v>
      </c>
      <c r="H1222">
        <v>12.5453111910962</v>
      </c>
      <c r="I1222">
        <v>6.6836666311269397</v>
      </c>
      <c r="J1222">
        <v>26.174412722837499</v>
      </c>
      <c r="K1222">
        <v>2194.2550716401001</v>
      </c>
      <c r="L1222">
        <v>1.1494178094206799</v>
      </c>
      <c r="M1222">
        <v>48.466353362763897</v>
      </c>
      <c r="N1222">
        <v>1784.80610666294</v>
      </c>
      <c r="O1222">
        <v>2564.7933233696699</v>
      </c>
      <c r="P1222">
        <v>333.30162690319202</v>
      </c>
      <c r="Q1222">
        <v>117.972165093881</v>
      </c>
      <c r="R1222">
        <v>587.89382364498601</v>
      </c>
      <c r="S1222">
        <v>71670.031667470103</v>
      </c>
      <c r="T1222">
        <v>1170.4389999999901</v>
      </c>
      <c r="U1222">
        <v>0</v>
      </c>
      <c r="V1222">
        <v>176.02550540636699</v>
      </c>
      <c r="W1222">
        <v>5311.7627370729997</v>
      </c>
    </row>
    <row r="1223" spans="1:23" x14ac:dyDescent="0.3">
      <c r="A1223" t="s">
        <v>288</v>
      </c>
      <c r="B1223" t="s">
        <v>10</v>
      </c>
      <c r="C1223" t="s">
        <v>29</v>
      </c>
      <c r="D1223" t="s">
        <v>251</v>
      </c>
      <c r="E1223" t="s">
        <v>52</v>
      </c>
      <c r="F1223">
        <v>545.86342203815695</v>
      </c>
      <c r="G1223">
        <v>470.23782306748899</v>
      </c>
      <c r="H1223">
        <v>22.561019194234099</v>
      </c>
      <c r="I1223">
        <v>7.4339793348317604</v>
      </c>
      <c r="J1223">
        <v>29.1115635524359</v>
      </c>
      <c r="K1223">
        <v>2425.04076146749</v>
      </c>
      <c r="L1223">
        <v>1.1585409499110899</v>
      </c>
      <c r="M1223">
        <v>55.369642661465903</v>
      </c>
      <c r="N1223">
        <v>1840.04049887322</v>
      </c>
      <c r="O1223">
        <v>2916.1134442166499</v>
      </c>
      <c r="P1223">
        <v>368.21629016779701</v>
      </c>
      <c r="Q1223">
        <v>130.105821991472</v>
      </c>
      <c r="R1223">
        <v>649.74330001900205</v>
      </c>
      <c r="S1223">
        <v>71670.031667470103</v>
      </c>
      <c r="T1223">
        <v>1170.4389999999901</v>
      </c>
      <c r="U1223">
        <v>0</v>
      </c>
      <c r="V1223">
        <v>310.63570590025199</v>
      </c>
      <c r="W1223">
        <v>5944.59700148515</v>
      </c>
    </row>
    <row r="1224" spans="1:23" x14ac:dyDescent="0.3">
      <c r="A1224" t="s">
        <v>288</v>
      </c>
      <c r="B1224" t="s">
        <v>10</v>
      </c>
      <c r="C1224" t="s">
        <v>29</v>
      </c>
      <c r="D1224" t="s">
        <v>251</v>
      </c>
      <c r="E1224" t="s">
        <v>53</v>
      </c>
      <c r="F1224">
        <v>533.12074575910697</v>
      </c>
      <c r="G1224">
        <v>457.519471784291</v>
      </c>
      <c r="H1224">
        <v>24.206747500132</v>
      </c>
      <c r="I1224">
        <v>7.2898572194362199</v>
      </c>
      <c r="J1224">
        <v>29.6068265784095</v>
      </c>
      <c r="K1224">
        <v>2343.1256867268598</v>
      </c>
      <c r="L1224">
        <v>1.1586500741260399</v>
      </c>
      <c r="M1224">
        <v>57.0587018671566</v>
      </c>
      <c r="N1224">
        <v>1844.9681529760601</v>
      </c>
      <c r="O1224">
        <v>2967.9876779810802</v>
      </c>
      <c r="P1224">
        <v>353.60192912150001</v>
      </c>
      <c r="Q1224">
        <v>125.144492100427</v>
      </c>
      <c r="R1224">
        <v>623.715722695414</v>
      </c>
      <c r="S1224">
        <v>71670.031667470103</v>
      </c>
      <c r="T1224">
        <v>1170.4389999999901</v>
      </c>
      <c r="U1224">
        <v>0</v>
      </c>
      <c r="V1224">
        <v>333.68534906116503</v>
      </c>
      <c r="W1224">
        <v>5850.8252712667199</v>
      </c>
    </row>
    <row r="1225" spans="1:23" x14ac:dyDescent="0.3">
      <c r="A1225" t="s">
        <v>288</v>
      </c>
      <c r="B1225" t="s">
        <v>10</v>
      </c>
      <c r="C1225" t="s">
        <v>29</v>
      </c>
      <c r="D1225" t="s">
        <v>251</v>
      </c>
      <c r="E1225" t="s">
        <v>54</v>
      </c>
      <c r="F1225">
        <v>524.43739258682797</v>
      </c>
      <c r="G1225">
        <v>448.94467552909703</v>
      </c>
      <c r="H1225">
        <v>22.059840308585301</v>
      </c>
      <c r="I1225">
        <v>7.1512726369522897</v>
      </c>
      <c r="J1225">
        <v>27.041397909587101</v>
      </c>
      <c r="K1225">
        <v>2360.17422809045</v>
      </c>
      <c r="L1225">
        <v>1.20624750931831</v>
      </c>
      <c r="M1225">
        <v>50.313217015937802</v>
      </c>
      <c r="N1225">
        <v>1806.78049983353</v>
      </c>
      <c r="O1225">
        <v>2686.06920078336</v>
      </c>
      <c r="P1225">
        <v>361.39883551441801</v>
      </c>
      <c r="Q1225">
        <v>127.62218261779699</v>
      </c>
      <c r="R1225">
        <v>637.80188729450401</v>
      </c>
      <c r="S1225">
        <v>71670.031667470103</v>
      </c>
      <c r="T1225">
        <v>1170.4389999999901</v>
      </c>
      <c r="U1225">
        <v>0</v>
      </c>
      <c r="V1225">
        <v>303.42824969022001</v>
      </c>
      <c r="W1225">
        <v>5685.8705102712802</v>
      </c>
    </row>
    <row r="1226" spans="1:23" x14ac:dyDescent="0.3">
      <c r="A1226" t="s">
        <v>288</v>
      </c>
      <c r="B1226" t="s">
        <v>10</v>
      </c>
      <c r="C1226" t="s">
        <v>29</v>
      </c>
      <c r="D1226" t="s">
        <v>252</v>
      </c>
      <c r="E1226" t="s">
        <v>55</v>
      </c>
      <c r="F1226">
        <v>453.58063146435097</v>
      </c>
      <c r="G1226">
        <v>383.19643138188201</v>
      </c>
      <c r="H1226">
        <v>18.412386430171001</v>
      </c>
      <c r="I1226">
        <v>6.7524264583537796</v>
      </c>
      <c r="J1226">
        <v>19.873883726697201</v>
      </c>
      <c r="K1226">
        <v>1880.2265265993899</v>
      </c>
      <c r="L1226">
        <v>1.11899297950162</v>
      </c>
      <c r="M1226">
        <v>39.824464629216301</v>
      </c>
      <c r="N1226">
        <v>1667.6538761618399</v>
      </c>
      <c r="O1226">
        <v>2154.6398917882998</v>
      </c>
      <c r="P1226">
        <v>304.412337834406</v>
      </c>
      <c r="Q1226">
        <v>104.61227598033101</v>
      </c>
      <c r="R1226">
        <v>540.61187285356505</v>
      </c>
      <c r="S1226">
        <v>67062.141826658393</v>
      </c>
      <c r="T1226">
        <v>976.19649999999001</v>
      </c>
      <c r="U1226">
        <v>0</v>
      </c>
      <c r="V1226">
        <v>252.41531481873599</v>
      </c>
      <c r="W1226">
        <v>4890.6286067050596</v>
      </c>
    </row>
    <row r="1227" spans="1:23" x14ac:dyDescent="0.3">
      <c r="A1227" t="s">
        <v>288</v>
      </c>
      <c r="B1227" t="s">
        <v>10</v>
      </c>
      <c r="C1227" t="s">
        <v>29</v>
      </c>
      <c r="D1227" t="s">
        <v>252</v>
      </c>
      <c r="E1227" t="s">
        <v>56</v>
      </c>
      <c r="F1227">
        <v>488.98661011494897</v>
      </c>
      <c r="G1227">
        <v>418.337837551299</v>
      </c>
      <c r="H1227">
        <v>23.4036897934057</v>
      </c>
      <c r="I1227">
        <v>7.4176816134409496</v>
      </c>
      <c r="J1227">
        <v>23.026736051068902</v>
      </c>
      <c r="K1227">
        <v>2041.5428948807401</v>
      </c>
      <c r="L1227">
        <v>1.04784365229095</v>
      </c>
      <c r="M1227">
        <v>47.046267392835198</v>
      </c>
      <c r="N1227">
        <v>1718.42851960809</v>
      </c>
      <c r="O1227">
        <v>2498.3107361028301</v>
      </c>
      <c r="P1227">
        <v>327.79364345141602</v>
      </c>
      <c r="Q1227">
        <v>112.567445361529</v>
      </c>
      <c r="R1227">
        <v>582.22954398120999</v>
      </c>
      <c r="S1227">
        <v>67062.141826658393</v>
      </c>
      <c r="T1227">
        <v>976.19649999999001</v>
      </c>
      <c r="U1227">
        <v>0</v>
      </c>
      <c r="V1227">
        <v>321.026156931711</v>
      </c>
      <c r="W1227">
        <v>5426.8027357637602</v>
      </c>
    </row>
    <row r="1228" spans="1:23" x14ac:dyDescent="0.3">
      <c r="A1228" t="s">
        <v>288</v>
      </c>
      <c r="B1228" t="s">
        <v>10</v>
      </c>
      <c r="C1228" t="s">
        <v>29</v>
      </c>
      <c r="D1228" t="s">
        <v>252</v>
      </c>
      <c r="E1228" t="s">
        <v>57</v>
      </c>
      <c r="F1228">
        <v>491.10033152993799</v>
      </c>
      <c r="G1228">
        <v>420.41659752344998</v>
      </c>
      <c r="H1228">
        <v>23.4063382157705</v>
      </c>
      <c r="I1228">
        <v>7.4713784354569697</v>
      </c>
      <c r="J1228">
        <v>23.767156944037499</v>
      </c>
      <c r="K1228">
        <v>2043.60099492414</v>
      </c>
      <c r="L1228">
        <v>1.0595044961164399</v>
      </c>
      <c r="M1228">
        <v>48.834935977752203</v>
      </c>
      <c r="N1228">
        <v>1728.8543284412999</v>
      </c>
      <c r="O1228">
        <v>2573.3424344590198</v>
      </c>
      <c r="P1228">
        <v>327.00783605306498</v>
      </c>
      <c r="Q1228">
        <v>112.368405459824</v>
      </c>
      <c r="R1228">
        <v>580.750027619609</v>
      </c>
      <c r="S1228">
        <v>67062.141826658393</v>
      </c>
      <c r="T1228">
        <v>976.19649999999001</v>
      </c>
      <c r="U1228">
        <v>0</v>
      </c>
      <c r="V1228">
        <v>321.88365151339002</v>
      </c>
      <c r="W1228">
        <v>5486.0686535053901</v>
      </c>
    </row>
    <row r="1229" spans="1:23" x14ac:dyDescent="0.3">
      <c r="A1229" t="s">
        <v>288</v>
      </c>
      <c r="B1229" t="s">
        <v>10</v>
      </c>
      <c r="C1229" t="s">
        <v>29</v>
      </c>
      <c r="D1229" t="s">
        <v>252</v>
      </c>
      <c r="E1229" t="s">
        <v>58</v>
      </c>
      <c r="F1229">
        <v>488.046856339925</v>
      </c>
      <c r="G1229">
        <v>417.47583937159698</v>
      </c>
      <c r="H1229">
        <v>21.5959041836106</v>
      </c>
      <c r="I1229">
        <v>7.33268184610598</v>
      </c>
      <c r="J1229">
        <v>21.054212587529602</v>
      </c>
      <c r="K1229">
        <v>2055.6486259173198</v>
      </c>
      <c r="L1229">
        <v>1.1599927052057399</v>
      </c>
      <c r="M1229">
        <v>41.958068284637299</v>
      </c>
      <c r="N1229">
        <v>1688.27012621886</v>
      </c>
      <c r="O1229">
        <v>2278.4141650813999</v>
      </c>
      <c r="P1229">
        <v>333.38262666607801</v>
      </c>
      <c r="Q1229">
        <v>114.28326255897601</v>
      </c>
      <c r="R1229">
        <v>592.39745267646697</v>
      </c>
      <c r="S1229">
        <v>67062.141826658393</v>
      </c>
      <c r="T1229">
        <v>976.19649999999001</v>
      </c>
      <c r="U1229">
        <v>0</v>
      </c>
      <c r="V1229">
        <v>296.762393299302</v>
      </c>
      <c r="W1229">
        <v>5278.5121279709001</v>
      </c>
    </row>
    <row r="1230" spans="1:23" x14ac:dyDescent="0.3">
      <c r="A1230" t="s">
        <v>288</v>
      </c>
      <c r="B1230" t="s">
        <v>10</v>
      </c>
      <c r="C1230" t="s">
        <v>29</v>
      </c>
      <c r="D1230" t="s">
        <v>253</v>
      </c>
      <c r="E1230" t="s">
        <v>59</v>
      </c>
      <c r="F1230">
        <v>478.92723695067002</v>
      </c>
      <c r="G1230">
        <v>412.44229662549202</v>
      </c>
      <c r="H1230">
        <v>19.4781248594681</v>
      </c>
      <c r="I1230">
        <v>7.4517661871324101</v>
      </c>
      <c r="J1230">
        <v>18.603780427984901</v>
      </c>
      <c r="K1230">
        <v>1838.7874131011899</v>
      </c>
      <c r="L1230">
        <v>1.2604984883455701</v>
      </c>
      <c r="M1230">
        <v>37.135019063404002</v>
      </c>
      <c r="N1230">
        <v>1546.3140640317899</v>
      </c>
      <c r="O1230">
        <v>2000.0529101478101</v>
      </c>
      <c r="P1230">
        <v>293.52730641963899</v>
      </c>
      <c r="Q1230">
        <v>100.43730602183599</v>
      </c>
      <c r="R1230">
        <v>521.379462233656</v>
      </c>
      <c r="S1230">
        <v>63304.0831836047</v>
      </c>
      <c r="T1230">
        <v>685.23324999998999</v>
      </c>
      <c r="U1230">
        <v>0</v>
      </c>
      <c r="V1230">
        <v>268.08714964225999</v>
      </c>
      <c r="W1230">
        <v>5011.3259611489202</v>
      </c>
    </row>
    <row r="1231" spans="1:23" x14ac:dyDescent="0.3">
      <c r="A1231" t="s">
        <v>288</v>
      </c>
      <c r="B1231" t="s">
        <v>10</v>
      </c>
      <c r="C1231" t="s">
        <v>29</v>
      </c>
      <c r="D1231" t="s">
        <v>253</v>
      </c>
      <c r="E1231" t="s">
        <v>60</v>
      </c>
      <c r="F1231">
        <v>500.84802126367902</v>
      </c>
      <c r="G1231">
        <v>434.136864882824</v>
      </c>
      <c r="H1231">
        <v>23.6140258342683</v>
      </c>
      <c r="I1231">
        <v>8.0387341770878695</v>
      </c>
      <c r="J1231">
        <v>21.127692511484799</v>
      </c>
      <c r="K1231">
        <v>1964.8426288947101</v>
      </c>
      <c r="L1231">
        <v>0.98828588859532596</v>
      </c>
      <c r="M1231">
        <v>43.238970177487502</v>
      </c>
      <c r="N1231">
        <v>1588.5402369798101</v>
      </c>
      <c r="O1231">
        <v>2282.5368903772201</v>
      </c>
      <c r="P1231">
        <v>312.29522456335002</v>
      </c>
      <c r="Q1231">
        <v>106.744352966807</v>
      </c>
      <c r="R1231">
        <v>554.85303433504805</v>
      </c>
      <c r="S1231">
        <v>63304.0831836047</v>
      </c>
      <c r="T1231">
        <v>685.23324999998999</v>
      </c>
      <c r="U1231">
        <v>0</v>
      </c>
      <c r="V1231">
        <v>326.05555115641999</v>
      </c>
      <c r="W1231">
        <v>5479.1977826870198</v>
      </c>
    </row>
    <row r="1232" spans="1:23" x14ac:dyDescent="0.3">
      <c r="A1232" t="s">
        <v>288</v>
      </c>
      <c r="B1232" t="s">
        <v>10</v>
      </c>
      <c r="C1232" t="s">
        <v>29</v>
      </c>
      <c r="D1232" t="s">
        <v>253</v>
      </c>
      <c r="E1232" t="s">
        <v>61</v>
      </c>
      <c r="F1232">
        <v>504.38202947211403</v>
      </c>
      <c r="G1232">
        <v>437.609022664897</v>
      </c>
      <c r="H1232">
        <v>24.1131240707868</v>
      </c>
      <c r="I1232">
        <v>8.1669235126674309</v>
      </c>
      <c r="J1232">
        <v>22.123415812711499</v>
      </c>
      <c r="K1232">
        <v>1983.66927729031</v>
      </c>
      <c r="L1232">
        <v>1.0355625107081301</v>
      </c>
      <c r="M1232">
        <v>45.570125771125099</v>
      </c>
      <c r="N1232">
        <v>1603.82320201573</v>
      </c>
      <c r="O1232">
        <v>2388.1145518418898</v>
      </c>
      <c r="P1232">
        <v>314.34306633846001</v>
      </c>
      <c r="Q1232">
        <v>107.482213355876</v>
      </c>
      <c r="R1232">
        <v>558.44699022585803</v>
      </c>
      <c r="S1232">
        <v>63304.0831836047</v>
      </c>
      <c r="T1232">
        <v>685.23324999998999</v>
      </c>
      <c r="U1232">
        <v>0</v>
      </c>
      <c r="V1232">
        <v>332.87859279078202</v>
      </c>
      <c r="W1232">
        <v>5607.0983204575496</v>
      </c>
    </row>
    <row r="1233" spans="1:23" x14ac:dyDescent="0.3">
      <c r="A1233" t="s">
        <v>288</v>
      </c>
      <c r="B1233" t="s">
        <v>10</v>
      </c>
      <c r="C1233" t="s">
        <v>29</v>
      </c>
      <c r="D1233" t="s">
        <v>253</v>
      </c>
      <c r="E1233" t="s">
        <v>62</v>
      </c>
      <c r="F1233">
        <v>515.82196562790205</v>
      </c>
      <c r="G1233">
        <v>449.071127170127</v>
      </c>
      <c r="H1233">
        <v>22.778978285713102</v>
      </c>
      <c r="I1233">
        <v>8.3366903615786399</v>
      </c>
      <c r="J1233">
        <v>19.724967084014001</v>
      </c>
      <c r="K1233">
        <v>2067.3773902846601</v>
      </c>
      <c r="L1233">
        <v>1.30491421750104</v>
      </c>
      <c r="M1233">
        <v>39.160906638038902</v>
      </c>
      <c r="N1233">
        <v>1570.25149875644</v>
      </c>
      <c r="O1233">
        <v>2144.17579388382</v>
      </c>
      <c r="P1233">
        <v>332.73159328220601</v>
      </c>
      <c r="Q1233">
        <v>113.41262564732099</v>
      </c>
      <c r="R1233">
        <v>591.53554493365903</v>
      </c>
      <c r="S1233">
        <v>63304.0831836047</v>
      </c>
      <c r="T1233">
        <v>685.23324999998999</v>
      </c>
      <c r="U1233">
        <v>0</v>
      </c>
      <c r="V1233">
        <v>313.98628562657802</v>
      </c>
      <c r="W1233">
        <v>5568.7503923778704</v>
      </c>
    </row>
    <row r="1234" spans="1:23" x14ac:dyDescent="0.3">
      <c r="A1234" t="s">
        <v>288</v>
      </c>
      <c r="B1234" t="s">
        <v>10</v>
      </c>
      <c r="C1234" t="s">
        <v>29</v>
      </c>
      <c r="D1234" t="s">
        <v>254</v>
      </c>
      <c r="E1234" t="s">
        <v>63</v>
      </c>
      <c r="F1234">
        <v>504.177649581791</v>
      </c>
      <c r="G1234">
        <v>437.96215685314598</v>
      </c>
      <c r="H1234">
        <v>25.391166374530801</v>
      </c>
      <c r="I1234">
        <v>8.6674636797306697</v>
      </c>
      <c r="J1234">
        <v>17.689175850718701</v>
      </c>
      <c r="K1234">
        <v>1924.96049629613</v>
      </c>
      <c r="L1234">
        <v>0.94032920962743205</v>
      </c>
      <c r="M1234">
        <v>32.793885172576204</v>
      </c>
      <c r="N1234">
        <v>1527.2119467827199</v>
      </c>
      <c r="O1234">
        <v>1879.7139735652099</v>
      </c>
      <c r="P1234">
        <v>350.35079903734299</v>
      </c>
      <c r="Q1234">
        <v>110.691856571435</v>
      </c>
      <c r="R1234">
        <v>635.23581076940604</v>
      </c>
      <c r="S1234">
        <v>62997.007929696199</v>
      </c>
      <c r="T1234">
        <v>426.31</v>
      </c>
      <c r="U1234">
        <v>0</v>
      </c>
      <c r="V1234">
        <v>349.63811390728102</v>
      </c>
      <c r="W1234">
        <v>5220.2396524896203</v>
      </c>
    </row>
    <row r="1235" spans="1:23" x14ac:dyDescent="0.3">
      <c r="A1235" t="s">
        <v>288</v>
      </c>
      <c r="B1235" t="s">
        <v>10</v>
      </c>
      <c r="C1235" t="s">
        <v>29</v>
      </c>
      <c r="D1235" t="s">
        <v>254</v>
      </c>
      <c r="E1235" t="s">
        <v>64</v>
      </c>
      <c r="F1235">
        <v>527.26888691015301</v>
      </c>
      <c r="G1235">
        <v>460.799012715711</v>
      </c>
      <c r="H1235">
        <v>31.783710121130699</v>
      </c>
      <c r="I1235">
        <v>9.3834929983726507</v>
      </c>
      <c r="J1235">
        <v>19.997522149150502</v>
      </c>
      <c r="K1235">
        <v>2067.8578739620398</v>
      </c>
      <c r="L1235">
        <v>0.94960856638730795</v>
      </c>
      <c r="M1235">
        <v>38.684063327525003</v>
      </c>
      <c r="N1235">
        <v>1567.9027122310499</v>
      </c>
      <c r="O1235">
        <v>2159.6279112704901</v>
      </c>
      <c r="P1235">
        <v>375.79143990064199</v>
      </c>
      <c r="Q1235">
        <v>118.606516508265</v>
      </c>
      <c r="R1235">
        <v>681.50964658013004</v>
      </c>
      <c r="S1235">
        <v>62997.007929696199</v>
      </c>
      <c r="T1235">
        <v>426.31</v>
      </c>
      <c r="U1235">
        <v>0</v>
      </c>
      <c r="V1235">
        <v>438.35074470377799</v>
      </c>
      <c r="W1235">
        <v>5741.7238631574301</v>
      </c>
    </row>
    <row r="1236" spans="1:23" x14ac:dyDescent="0.3">
      <c r="A1236" t="s">
        <v>288</v>
      </c>
      <c r="B1236" t="s">
        <v>10</v>
      </c>
      <c r="C1236" t="s">
        <v>29</v>
      </c>
      <c r="D1236" t="s">
        <v>254</v>
      </c>
      <c r="E1236" t="s">
        <v>65</v>
      </c>
      <c r="F1236">
        <v>520.79284477794602</v>
      </c>
      <c r="G1236">
        <v>454.31842218723199</v>
      </c>
      <c r="H1236">
        <v>33.076350656147703</v>
      </c>
      <c r="I1236">
        <v>9.3874881290228398</v>
      </c>
      <c r="J1236">
        <v>20.122153815224401</v>
      </c>
      <c r="K1236">
        <v>2062.7017294463299</v>
      </c>
      <c r="L1236">
        <v>0.967456068111892</v>
      </c>
      <c r="M1236">
        <v>39.272057570679699</v>
      </c>
      <c r="N1236">
        <v>1572.0175179011801</v>
      </c>
      <c r="O1236">
        <v>2187.18737987963</v>
      </c>
      <c r="P1236">
        <v>375.38457175923998</v>
      </c>
      <c r="Q1236">
        <v>118.48237111432699</v>
      </c>
      <c r="R1236">
        <v>680.76667483383505</v>
      </c>
      <c r="S1236">
        <v>62997.007929696199</v>
      </c>
      <c r="T1236">
        <v>426.31</v>
      </c>
      <c r="U1236">
        <v>0</v>
      </c>
      <c r="V1236">
        <v>455.64251505355003</v>
      </c>
      <c r="W1236">
        <v>5770.2080730071102</v>
      </c>
    </row>
    <row r="1237" spans="1:23" x14ac:dyDescent="0.3">
      <c r="A1237" t="s">
        <v>288</v>
      </c>
      <c r="B1237" t="s">
        <v>10</v>
      </c>
      <c r="C1237" t="s">
        <v>29</v>
      </c>
      <c r="D1237" t="s">
        <v>254</v>
      </c>
      <c r="E1237" t="s">
        <v>66</v>
      </c>
      <c r="F1237">
        <v>510.99177046110498</v>
      </c>
      <c r="G1237">
        <v>444.61820384985703</v>
      </c>
      <c r="H1237">
        <v>30.424505184314299</v>
      </c>
      <c r="I1237">
        <v>9.2334861724656392</v>
      </c>
      <c r="J1237">
        <v>17.9776730660105</v>
      </c>
      <c r="K1237">
        <v>2046.13974960824</v>
      </c>
      <c r="L1237">
        <v>0.95835725192451304</v>
      </c>
      <c r="M1237">
        <v>33.767007572941097</v>
      </c>
      <c r="N1237">
        <v>1538.9589583459101</v>
      </c>
      <c r="O1237">
        <v>1954.84629943246</v>
      </c>
      <c r="P1237">
        <v>375.67103473577902</v>
      </c>
      <c r="Q1237">
        <v>118.414320883543</v>
      </c>
      <c r="R1237">
        <v>681.47475195505604</v>
      </c>
      <c r="S1237">
        <v>62997.007929696199</v>
      </c>
      <c r="T1237">
        <v>426.31</v>
      </c>
      <c r="U1237">
        <v>0</v>
      </c>
      <c r="V1237">
        <v>418.67453931493202</v>
      </c>
      <c r="W1237">
        <v>5537.8381697146597</v>
      </c>
    </row>
    <row r="1238" spans="1:23" x14ac:dyDescent="0.3">
      <c r="A1238" t="s">
        <v>288</v>
      </c>
      <c r="B1238" t="s">
        <v>10</v>
      </c>
      <c r="C1238" t="s">
        <v>29</v>
      </c>
      <c r="D1238" t="s">
        <v>255</v>
      </c>
      <c r="E1238" t="s">
        <v>67</v>
      </c>
      <c r="F1238">
        <v>459.44698120956201</v>
      </c>
      <c r="G1238">
        <v>391.46400607720898</v>
      </c>
      <c r="H1238">
        <v>25.455373410837701</v>
      </c>
      <c r="I1238">
        <v>9.5544728774329801</v>
      </c>
      <c r="J1238">
        <v>13.3283692281576</v>
      </c>
      <c r="K1238">
        <v>1819.6699333353499</v>
      </c>
      <c r="L1238">
        <v>0.85171605905555003</v>
      </c>
      <c r="M1238">
        <v>28.487857592106199</v>
      </c>
      <c r="N1238">
        <v>1387.78001512027</v>
      </c>
      <c r="O1238">
        <v>1537.0960060114701</v>
      </c>
      <c r="P1238">
        <v>309.53728738767597</v>
      </c>
      <c r="Q1238">
        <v>97.239157090342403</v>
      </c>
      <c r="R1238">
        <v>560.31069707001598</v>
      </c>
      <c r="S1238">
        <v>64679.570481444302</v>
      </c>
      <c r="T1238">
        <v>398.27499999999998</v>
      </c>
      <c r="U1238">
        <v>0</v>
      </c>
      <c r="V1238">
        <v>354.76577327512001</v>
      </c>
      <c r="W1238">
        <v>4876.8619679650601</v>
      </c>
    </row>
    <row r="1239" spans="1:23" x14ac:dyDescent="0.3">
      <c r="A1239" t="s">
        <v>288</v>
      </c>
      <c r="B1239" t="s">
        <v>10</v>
      </c>
      <c r="C1239" t="s">
        <v>29</v>
      </c>
      <c r="D1239" t="s">
        <v>255</v>
      </c>
      <c r="E1239" t="s">
        <v>68</v>
      </c>
      <c r="F1239">
        <v>468.26914914849402</v>
      </c>
      <c r="G1239">
        <v>400.16415557090897</v>
      </c>
      <c r="H1239">
        <v>35.919054528039403</v>
      </c>
      <c r="I1239">
        <v>9.9003201831973993</v>
      </c>
      <c r="J1239">
        <v>14.4129731282964</v>
      </c>
      <c r="K1239">
        <v>1875.12774699222</v>
      </c>
      <c r="L1239">
        <v>0.83624968981593595</v>
      </c>
      <c r="M1239">
        <v>32.290587242722196</v>
      </c>
      <c r="N1239">
        <v>1405.92491808675</v>
      </c>
      <c r="O1239">
        <v>1684.74246020182</v>
      </c>
      <c r="P1239">
        <v>318.01649745353399</v>
      </c>
      <c r="Q1239">
        <v>99.890101954464598</v>
      </c>
      <c r="R1239">
        <v>575.67432455640801</v>
      </c>
      <c r="S1239">
        <v>64679.570481444302</v>
      </c>
      <c r="T1239">
        <v>398.27499999999998</v>
      </c>
      <c r="U1239">
        <v>0</v>
      </c>
      <c r="V1239">
        <v>497.72697463077702</v>
      </c>
      <c r="W1239">
        <v>5124.0005998479701</v>
      </c>
    </row>
    <row r="1240" spans="1:23" x14ac:dyDescent="0.3">
      <c r="A1240" t="s">
        <v>288</v>
      </c>
      <c r="B1240" t="s">
        <v>10</v>
      </c>
      <c r="C1240" t="s">
        <v>29</v>
      </c>
      <c r="D1240" t="s">
        <v>255</v>
      </c>
      <c r="E1240" t="s">
        <v>69</v>
      </c>
      <c r="F1240">
        <v>466.89661893452802</v>
      </c>
      <c r="G1240">
        <v>398.78609263723598</v>
      </c>
      <c r="H1240">
        <v>39.3045966931804</v>
      </c>
      <c r="I1240">
        <v>9.8978774654341297</v>
      </c>
      <c r="J1240">
        <v>14.6336888395423</v>
      </c>
      <c r="K1240">
        <v>1869.9952022965699</v>
      </c>
      <c r="L1240">
        <v>0.87181767272696797</v>
      </c>
      <c r="M1240">
        <v>33.252327111709299</v>
      </c>
      <c r="N1240">
        <v>1410.5415800809801</v>
      </c>
      <c r="O1240">
        <v>1722.5442547298601</v>
      </c>
      <c r="P1240">
        <v>316.79972137035702</v>
      </c>
      <c r="Q1240">
        <v>99.540990553514604</v>
      </c>
      <c r="R1240">
        <v>573.43257696452099</v>
      </c>
      <c r="S1240">
        <v>64679.570481444302</v>
      </c>
      <c r="T1240">
        <v>398.27499999999998</v>
      </c>
      <c r="U1240">
        <v>0</v>
      </c>
      <c r="V1240">
        <v>543.27750133819495</v>
      </c>
      <c r="W1240">
        <v>5159.28463497351</v>
      </c>
    </row>
    <row r="1241" spans="1:23" x14ac:dyDescent="0.3">
      <c r="A1241" t="s">
        <v>288</v>
      </c>
      <c r="B1241" t="s">
        <v>10</v>
      </c>
      <c r="C1241" t="s">
        <v>29</v>
      </c>
      <c r="D1241" t="s">
        <v>255</v>
      </c>
      <c r="E1241" t="s">
        <v>70</v>
      </c>
      <c r="F1241">
        <v>473.552098986033</v>
      </c>
      <c r="G1241">
        <v>405.45523198298503</v>
      </c>
      <c r="H1241">
        <v>37.1189782001629</v>
      </c>
      <c r="I1241">
        <v>9.9640224330844696</v>
      </c>
      <c r="J1241">
        <v>13.519842029877401</v>
      </c>
      <c r="K1241">
        <v>1898.6870050088301</v>
      </c>
      <c r="L1241">
        <v>0.897247221184725</v>
      </c>
      <c r="M1241">
        <v>28.787727714020399</v>
      </c>
      <c r="N1241">
        <v>1392.41653044131</v>
      </c>
      <c r="O1241">
        <v>1572.9218430236001</v>
      </c>
      <c r="P1241">
        <v>323.62593864035</v>
      </c>
      <c r="Q1241">
        <v>101.527641108354</v>
      </c>
      <c r="R1241">
        <v>585.97566144398002</v>
      </c>
      <c r="S1241">
        <v>64679.570481444302</v>
      </c>
      <c r="T1241">
        <v>398.27499999999998</v>
      </c>
      <c r="U1241">
        <v>0</v>
      </c>
      <c r="V1241">
        <v>512.58826564958804</v>
      </c>
      <c r="W1241">
        <v>5062.2016762406502</v>
      </c>
    </row>
    <row r="1242" spans="1:23" x14ac:dyDescent="0.3">
      <c r="A1242" t="s">
        <v>288</v>
      </c>
      <c r="B1242" t="s">
        <v>10</v>
      </c>
      <c r="C1242" t="s">
        <v>29</v>
      </c>
      <c r="D1242" t="s">
        <v>256</v>
      </c>
      <c r="E1242" t="s">
        <v>71</v>
      </c>
      <c r="F1242">
        <v>451.96810857417699</v>
      </c>
      <c r="G1242">
        <v>384.13861851409001</v>
      </c>
      <c r="H1242">
        <v>35.979390305850302</v>
      </c>
      <c r="I1242">
        <v>10.2425156774966</v>
      </c>
      <c r="J1242">
        <v>12.0439605821495</v>
      </c>
      <c r="K1242">
        <v>1769.8268604295599</v>
      </c>
      <c r="L1242">
        <v>0.74783690056095697</v>
      </c>
      <c r="M1242">
        <v>25.427689556236601</v>
      </c>
      <c r="N1242">
        <v>1275.23660531578</v>
      </c>
      <c r="O1242">
        <v>1486.4275376522501</v>
      </c>
      <c r="P1242">
        <v>336.192860907637</v>
      </c>
      <c r="Q1242">
        <v>99.409644623536707</v>
      </c>
      <c r="R1242">
        <v>618.08868516481402</v>
      </c>
      <c r="S1242">
        <v>64465.602509250602</v>
      </c>
      <c r="T1242">
        <v>312.39</v>
      </c>
      <c r="U1242">
        <v>0</v>
      </c>
      <c r="V1242">
        <v>499.11194819494</v>
      </c>
      <c r="W1242">
        <v>4704.6758644144002</v>
      </c>
    </row>
    <row r="1243" spans="1:23" x14ac:dyDescent="0.3">
      <c r="A1243" t="s">
        <v>288</v>
      </c>
      <c r="B1243" t="s">
        <v>10</v>
      </c>
      <c r="C1243" t="s">
        <v>29</v>
      </c>
      <c r="D1243" t="s">
        <v>256</v>
      </c>
      <c r="E1243" t="s">
        <v>72</v>
      </c>
      <c r="F1243">
        <v>471.73000902832803</v>
      </c>
      <c r="G1243">
        <v>403.63786041857998</v>
      </c>
      <c r="H1243">
        <v>44.156591649335198</v>
      </c>
      <c r="I1243">
        <v>11.0840821191827</v>
      </c>
      <c r="J1243">
        <v>13.4597978183431</v>
      </c>
      <c r="K1243">
        <v>1906.5951296446201</v>
      </c>
      <c r="L1243">
        <v>0.75807915802515402</v>
      </c>
      <c r="M1243">
        <v>29.678041313647501</v>
      </c>
      <c r="N1243">
        <v>1298.8797218549801</v>
      </c>
      <c r="O1243">
        <v>1687.4870751283199</v>
      </c>
      <c r="P1243">
        <v>362.36085616456802</v>
      </c>
      <c r="Q1243">
        <v>106.973568133965</v>
      </c>
      <c r="R1243">
        <v>666.40514080726905</v>
      </c>
      <c r="S1243">
        <v>64465.602509250602</v>
      </c>
      <c r="T1243">
        <v>312.39</v>
      </c>
      <c r="U1243">
        <v>0</v>
      </c>
      <c r="V1243">
        <v>612.07270469216996</v>
      </c>
      <c r="W1243">
        <v>5165.5282696077602</v>
      </c>
    </row>
    <row r="1244" spans="1:23" x14ac:dyDescent="0.3">
      <c r="A1244" t="s">
        <v>288</v>
      </c>
      <c r="B1244" t="s">
        <v>10</v>
      </c>
      <c r="C1244" t="s">
        <v>29</v>
      </c>
      <c r="D1244" t="s">
        <v>256</v>
      </c>
      <c r="E1244" t="s">
        <v>73</v>
      </c>
      <c r="F1244">
        <v>469.65563879285401</v>
      </c>
      <c r="G1244">
        <v>401.55182727520997</v>
      </c>
      <c r="H1244">
        <v>47.628619375835498</v>
      </c>
      <c r="I1244">
        <v>11.0934680614168</v>
      </c>
      <c r="J1244">
        <v>13.787499004221599</v>
      </c>
      <c r="K1244">
        <v>1904.45791015029</v>
      </c>
      <c r="L1244">
        <v>0.77466330501562297</v>
      </c>
      <c r="M1244">
        <v>30.936480318408901</v>
      </c>
      <c r="N1244">
        <v>1304.5996591614801</v>
      </c>
      <c r="O1244">
        <v>1734.85299513935</v>
      </c>
      <c r="P1244">
        <v>361.68986436480998</v>
      </c>
      <c r="Q1244">
        <v>106.80433316110199</v>
      </c>
      <c r="R1244">
        <v>665.136725745587</v>
      </c>
      <c r="S1244">
        <v>64465.602509250602</v>
      </c>
      <c r="T1244">
        <v>312.39</v>
      </c>
      <c r="U1244">
        <v>0</v>
      </c>
      <c r="V1244">
        <v>659.49900459546302</v>
      </c>
      <c r="W1244">
        <v>5212.8822429655102</v>
      </c>
    </row>
    <row r="1245" spans="1:23" x14ac:dyDescent="0.3">
      <c r="A1245" t="s">
        <v>288</v>
      </c>
      <c r="B1245" t="s">
        <v>10</v>
      </c>
      <c r="C1245" t="s">
        <v>29</v>
      </c>
      <c r="D1245" t="s">
        <v>256</v>
      </c>
      <c r="E1245" t="s">
        <v>74</v>
      </c>
      <c r="F1245">
        <v>460.007678564473</v>
      </c>
      <c r="G1245">
        <v>392.01947109307503</v>
      </c>
      <c r="H1245">
        <v>45.3591324654072</v>
      </c>
      <c r="I1245">
        <v>10.809710881751499</v>
      </c>
      <c r="J1245">
        <v>12.344342088666499</v>
      </c>
      <c r="K1245">
        <v>1862.9119219399699</v>
      </c>
      <c r="L1245">
        <v>0.75614176220446805</v>
      </c>
      <c r="M1245">
        <v>26.357898802242602</v>
      </c>
      <c r="N1245">
        <v>1283.3349342709901</v>
      </c>
      <c r="O1245">
        <v>1555.1106365199901</v>
      </c>
      <c r="P1245">
        <v>355.60183154295498</v>
      </c>
      <c r="Q1245">
        <v>104.927680955745</v>
      </c>
      <c r="R1245">
        <v>654.03515296358398</v>
      </c>
      <c r="S1245">
        <v>64465.602509250602</v>
      </c>
      <c r="T1245">
        <v>312.39</v>
      </c>
      <c r="U1245">
        <v>0</v>
      </c>
      <c r="V1245">
        <v>627.772474623383</v>
      </c>
      <c r="W1245">
        <v>4960.6568708061805</v>
      </c>
    </row>
    <row r="1246" spans="1:23" x14ac:dyDescent="0.3">
      <c r="A1246" t="s">
        <v>288</v>
      </c>
      <c r="B1246" t="s">
        <v>10</v>
      </c>
      <c r="C1246" t="s">
        <v>29</v>
      </c>
      <c r="D1246" t="s">
        <v>257</v>
      </c>
      <c r="E1246" t="s">
        <v>75</v>
      </c>
      <c r="F1246">
        <v>416.67951209636999</v>
      </c>
      <c r="G1246">
        <v>343.64147911138599</v>
      </c>
      <c r="H1246">
        <v>42.132950005570898</v>
      </c>
      <c r="I1246">
        <v>9.9366357697033898</v>
      </c>
      <c r="J1246">
        <v>11.094844416476199</v>
      </c>
      <c r="K1246">
        <v>1558.42907619018</v>
      </c>
      <c r="L1246">
        <v>0.74335047341420402</v>
      </c>
      <c r="M1246">
        <v>21.0347637067654</v>
      </c>
      <c r="N1246">
        <v>1165.0845712989999</v>
      </c>
      <c r="O1246">
        <v>1308.7368685567001</v>
      </c>
      <c r="P1246">
        <v>293.55766339671601</v>
      </c>
      <c r="Q1246">
        <v>85.990445002743698</v>
      </c>
      <c r="R1246">
        <v>539.35966082284097</v>
      </c>
      <c r="S1246">
        <v>69833.843862350695</v>
      </c>
      <c r="T1246">
        <v>260.32499999999999</v>
      </c>
      <c r="U1246">
        <v>0</v>
      </c>
      <c r="V1246">
        <v>580.91138787644604</v>
      </c>
      <c r="W1246">
        <v>4147.6434836604703</v>
      </c>
    </row>
    <row r="1247" spans="1:23" x14ac:dyDescent="0.3">
      <c r="A1247" t="s">
        <v>288</v>
      </c>
      <c r="B1247" t="s">
        <v>10</v>
      </c>
      <c r="C1247" t="s">
        <v>29</v>
      </c>
      <c r="D1247" t="s">
        <v>257</v>
      </c>
      <c r="E1247" t="s">
        <v>76</v>
      </c>
      <c r="F1247">
        <v>438.66402030551399</v>
      </c>
      <c r="G1247">
        <v>365.34028877447599</v>
      </c>
      <c r="H1247">
        <v>50.729009387528798</v>
      </c>
      <c r="I1247">
        <v>10.8680852095908</v>
      </c>
      <c r="J1247">
        <v>12.4828602909396</v>
      </c>
      <c r="K1247">
        <v>1694.3990969531901</v>
      </c>
      <c r="L1247">
        <v>0.73573868692413202</v>
      </c>
      <c r="M1247">
        <v>24.715821374812901</v>
      </c>
      <c r="N1247">
        <v>1187.65251080804</v>
      </c>
      <c r="O1247">
        <v>1502.5406939918901</v>
      </c>
      <c r="P1247">
        <v>319.10237928164503</v>
      </c>
      <c r="Q1247">
        <v>93.2951323911755</v>
      </c>
      <c r="R1247">
        <v>586.50427612027397</v>
      </c>
      <c r="S1247">
        <v>69833.843862350695</v>
      </c>
      <c r="T1247">
        <v>260.32499999999999</v>
      </c>
      <c r="U1247">
        <v>0</v>
      </c>
      <c r="V1247">
        <v>698.782361688077</v>
      </c>
      <c r="W1247">
        <v>4607.9560664540604</v>
      </c>
    </row>
    <row r="1248" spans="1:23" x14ac:dyDescent="0.3">
      <c r="A1248" t="s">
        <v>288</v>
      </c>
      <c r="B1248" t="s">
        <v>10</v>
      </c>
      <c r="C1248" t="s">
        <v>29</v>
      </c>
      <c r="D1248" t="s">
        <v>257</v>
      </c>
      <c r="E1248" t="s">
        <v>77</v>
      </c>
      <c r="F1248">
        <v>436.61042039581002</v>
      </c>
      <c r="G1248">
        <v>363.28174575622802</v>
      </c>
      <c r="H1248">
        <v>52.475180990459101</v>
      </c>
      <c r="I1248">
        <v>10.861255820991801</v>
      </c>
      <c r="J1248">
        <v>12.724035166756799</v>
      </c>
      <c r="K1248">
        <v>1689.8308396037201</v>
      </c>
      <c r="L1248">
        <v>0.76973510089917196</v>
      </c>
      <c r="M1248">
        <v>25.481421453312102</v>
      </c>
      <c r="N1248">
        <v>1191.33288647981</v>
      </c>
      <c r="O1248">
        <v>1533.4379310577499</v>
      </c>
      <c r="P1248">
        <v>318.07207185739497</v>
      </c>
      <c r="Q1248">
        <v>93.025573062005094</v>
      </c>
      <c r="R1248">
        <v>584.57304966472304</v>
      </c>
      <c r="S1248">
        <v>69833.843862350695</v>
      </c>
      <c r="T1248">
        <v>260.32499999999999</v>
      </c>
      <c r="U1248">
        <v>0</v>
      </c>
      <c r="V1248">
        <v>722.47766505940501</v>
      </c>
      <c r="W1248">
        <v>4637.9096163152799</v>
      </c>
    </row>
    <row r="1249" spans="1:23" x14ac:dyDescent="0.3">
      <c r="A1249" t="s">
        <v>288</v>
      </c>
      <c r="B1249" t="s">
        <v>10</v>
      </c>
      <c r="C1249" t="s">
        <v>29</v>
      </c>
      <c r="D1249" t="s">
        <v>257</v>
      </c>
      <c r="E1249" t="s">
        <v>78</v>
      </c>
      <c r="F1249">
        <v>434.031474135586</v>
      </c>
      <c r="G1249">
        <v>360.73736680974798</v>
      </c>
      <c r="H1249">
        <v>48.636983906020397</v>
      </c>
      <c r="I1249">
        <v>10.8505545663484</v>
      </c>
      <c r="J1249">
        <v>11.5907679787425</v>
      </c>
      <c r="K1249">
        <v>1698.6751115237601</v>
      </c>
      <c r="L1249">
        <v>0.76122661871060704</v>
      </c>
      <c r="M1249">
        <v>22.063155495969799</v>
      </c>
      <c r="N1249">
        <v>1175.80079796416</v>
      </c>
      <c r="O1249">
        <v>1402.62039952953</v>
      </c>
      <c r="P1249">
        <v>322.13890489953502</v>
      </c>
      <c r="Q1249">
        <v>94.055168475567697</v>
      </c>
      <c r="R1249">
        <v>592.23677100856298</v>
      </c>
      <c r="S1249">
        <v>69833.843862350695</v>
      </c>
      <c r="T1249">
        <v>260.32499999999999</v>
      </c>
      <c r="U1249">
        <v>0</v>
      </c>
      <c r="V1249">
        <v>669.84159387545003</v>
      </c>
      <c r="W1249">
        <v>4522.2782112033501</v>
      </c>
    </row>
    <row r="1250" spans="1:23" x14ac:dyDescent="0.3">
      <c r="A1250" t="s">
        <v>288</v>
      </c>
      <c r="B1250" t="s">
        <v>10</v>
      </c>
      <c r="C1250" t="s">
        <v>29</v>
      </c>
      <c r="D1250" t="s">
        <v>258</v>
      </c>
      <c r="E1250" t="s">
        <v>79</v>
      </c>
      <c r="F1250">
        <v>418.30930105706102</v>
      </c>
      <c r="G1250">
        <v>338.73437572623902</v>
      </c>
      <c r="H1250">
        <v>54.431618927141599</v>
      </c>
      <c r="I1250">
        <v>10.641159789906601</v>
      </c>
      <c r="J1250">
        <v>12.2981627625078</v>
      </c>
      <c r="K1250">
        <v>1465.22872568252</v>
      </c>
      <c r="L1250">
        <v>0.67121124041277103</v>
      </c>
      <c r="M1250">
        <v>23.858095184321002</v>
      </c>
      <c r="N1250">
        <v>1179.67690919558</v>
      </c>
      <c r="O1250">
        <v>1345.7549926271699</v>
      </c>
      <c r="P1250">
        <v>304.47427285298602</v>
      </c>
      <c r="Q1250">
        <v>85.036192062761899</v>
      </c>
      <c r="R1250">
        <v>564.37669198171204</v>
      </c>
      <c r="S1250">
        <v>76202.409429146399</v>
      </c>
      <c r="T1250">
        <v>208.26</v>
      </c>
      <c r="U1250">
        <v>0</v>
      </c>
      <c r="V1250">
        <v>757.70577860250205</v>
      </c>
      <c r="W1250">
        <v>4182.3879565164298</v>
      </c>
    </row>
    <row r="1251" spans="1:23" x14ac:dyDescent="0.3">
      <c r="A1251" t="s">
        <v>288</v>
      </c>
      <c r="B1251" t="s">
        <v>10</v>
      </c>
      <c r="C1251" t="s">
        <v>29</v>
      </c>
      <c r="D1251" t="s">
        <v>258</v>
      </c>
      <c r="E1251" t="s">
        <v>80</v>
      </c>
      <c r="F1251">
        <v>436.52636143368102</v>
      </c>
      <c r="G1251">
        <v>356.73009834910403</v>
      </c>
      <c r="H1251">
        <v>69.637318646082406</v>
      </c>
      <c r="I1251">
        <v>11.3105072046678</v>
      </c>
      <c r="J1251">
        <v>13.8681873640563</v>
      </c>
      <c r="K1251">
        <v>1554.1671853036</v>
      </c>
      <c r="L1251">
        <v>0.699368900189836</v>
      </c>
      <c r="M1251">
        <v>28.234137138812301</v>
      </c>
      <c r="N1251">
        <v>1201.96654847739</v>
      </c>
      <c r="O1251">
        <v>1538.7653733529201</v>
      </c>
      <c r="P1251">
        <v>321.838530055908</v>
      </c>
      <c r="Q1251">
        <v>89.859256037307105</v>
      </c>
      <c r="R1251">
        <v>596.59464115503602</v>
      </c>
      <c r="S1251">
        <v>76202.409429146399</v>
      </c>
      <c r="T1251">
        <v>208.26</v>
      </c>
      <c r="U1251">
        <v>0</v>
      </c>
      <c r="V1251">
        <v>967.64111308799795</v>
      </c>
      <c r="W1251">
        <v>4539.6387080390396</v>
      </c>
    </row>
    <row r="1252" spans="1:23" x14ac:dyDescent="0.3">
      <c r="A1252" t="s">
        <v>288</v>
      </c>
      <c r="B1252" t="s">
        <v>10</v>
      </c>
      <c r="C1252" t="s">
        <v>29</v>
      </c>
      <c r="D1252" t="s">
        <v>258</v>
      </c>
      <c r="E1252" t="s">
        <v>140</v>
      </c>
      <c r="F1252">
        <v>435.320805452375</v>
      </c>
      <c r="G1252">
        <v>355.54780986156101</v>
      </c>
      <c r="H1252">
        <v>78.792760299616504</v>
      </c>
      <c r="I1252">
        <v>11.187943348747501</v>
      </c>
      <c r="J1252">
        <v>14.1971847946062</v>
      </c>
      <c r="K1252">
        <v>1535.38451770093</v>
      </c>
      <c r="L1252">
        <v>0.720084325362783</v>
      </c>
      <c r="M1252">
        <v>29.324561786583899</v>
      </c>
      <c r="N1252">
        <v>1206.91164449911</v>
      </c>
      <c r="O1252">
        <v>1581.8029462571701</v>
      </c>
      <c r="P1252">
        <v>317.04818684244202</v>
      </c>
      <c r="Q1252">
        <v>88.632301380817907</v>
      </c>
      <c r="R1252">
        <v>587.58370996473002</v>
      </c>
      <c r="S1252">
        <v>76202.409429146399</v>
      </c>
      <c r="T1252">
        <v>208.26</v>
      </c>
      <c r="U1252">
        <v>0</v>
      </c>
      <c r="V1252">
        <v>1093.16698187161</v>
      </c>
      <c r="W1252">
        <v>4557.0554740635898</v>
      </c>
    </row>
    <row r="1253" spans="1:23" x14ac:dyDescent="0.3">
      <c r="A1253" t="s">
        <v>288</v>
      </c>
      <c r="B1253" t="s">
        <v>10</v>
      </c>
      <c r="C1253" t="s">
        <v>29</v>
      </c>
      <c r="D1253" t="s">
        <v>258</v>
      </c>
      <c r="E1253" t="s">
        <v>141</v>
      </c>
      <c r="F1253">
        <v>434.68779083535799</v>
      </c>
      <c r="G1253">
        <v>354.91103431686702</v>
      </c>
      <c r="H1253">
        <v>69.772420090153204</v>
      </c>
      <c r="I1253">
        <v>11.315328557746</v>
      </c>
      <c r="J1253">
        <v>13.125893626504901</v>
      </c>
      <c r="K1253">
        <v>1554.2839006945401</v>
      </c>
      <c r="L1253">
        <v>0.71836723368036803</v>
      </c>
      <c r="M1253">
        <v>25.6080403395896</v>
      </c>
      <c r="N1253">
        <v>1190.96676983968</v>
      </c>
      <c r="O1253">
        <v>1444.5407374378599</v>
      </c>
      <c r="P1253">
        <v>323.392695452255</v>
      </c>
      <c r="Q1253">
        <v>90.207164316877396</v>
      </c>
      <c r="R1253">
        <v>599.57758171232297</v>
      </c>
      <c r="S1253">
        <v>76202.409429146399</v>
      </c>
      <c r="T1253">
        <v>208.26</v>
      </c>
      <c r="U1253">
        <v>0</v>
      </c>
      <c r="V1253">
        <v>968.33606234049705</v>
      </c>
      <c r="W1253">
        <v>4467.5371536379498</v>
      </c>
    </row>
    <row r="1254" spans="1:23" x14ac:dyDescent="0.3">
      <c r="A1254" t="s">
        <v>288</v>
      </c>
      <c r="B1254" t="s">
        <v>10</v>
      </c>
      <c r="C1254" t="s">
        <v>29</v>
      </c>
      <c r="D1254" t="s">
        <v>259</v>
      </c>
      <c r="E1254" t="s">
        <v>154</v>
      </c>
      <c r="F1254">
        <v>403.82556401091398</v>
      </c>
      <c r="G1254">
        <v>318.33434132905398</v>
      </c>
      <c r="H1254">
        <v>65.553255806904801</v>
      </c>
      <c r="I1254">
        <v>11.077690159459101</v>
      </c>
      <c r="J1254">
        <v>12.1976486583842</v>
      </c>
      <c r="K1254">
        <v>1319.28059031827</v>
      </c>
      <c r="L1254">
        <v>0.90899791945809405</v>
      </c>
      <c r="M1254">
        <v>19.9897445638756</v>
      </c>
      <c r="N1254">
        <v>1058.4087704312799</v>
      </c>
      <c r="O1254">
        <v>1214.2205123542401</v>
      </c>
      <c r="P1254">
        <v>298.43093044348598</v>
      </c>
      <c r="Q1254">
        <v>81.110195582290999</v>
      </c>
      <c r="R1254">
        <v>555.89039839787802</v>
      </c>
      <c r="S1254">
        <v>82057.905627167798</v>
      </c>
      <c r="T1254">
        <v>156.19499999999999</v>
      </c>
      <c r="U1254">
        <v>0</v>
      </c>
      <c r="V1254">
        <v>911.91384007200998</v>
      </c>
      <c r="W1254">
        <v>3890.7414848785302</v>
      </c>
    </row>
    <row r="1255" spans="1:23" x14ac:dyDescent="0.3">
      <c r="A1255" t="s">
        <v>288</v>
      </c>
      <c r="B1255" t="s">
        <v>10</v>
      </c>
      <c r="C1255" t="s">
        <v>29</v>
      </c>
      <c r="D1255" t="s">
        <v>259</v>
      </c>
      <c r="E1255" t="s">
        <v>156</v>
      </c>
      <c r="F1255">
        <v>426.23740205973797</v>
      </c>
      <c r="G1255">
        <v>340.41324433269398</v>
      </c>
      <c r="H1255">
        <v>74.616320631029694</v>
      </c>
      <c r="I1255">
        <v>12.2006293913915</v>
      </c>
      <c r="J1255">
        <v>13.4603682556258</v>
      </c>
      <c r="K1255">
        <v>1447.42216985141</v>
      </c>
      <c r="L1255">
        <v>0.95241109105761401</v>
      </c>
      <c r="M1255">
        <v>22.798468550549298</v>
      </c>
      <c r="N1255">
        <v>1077.7856232238501</v>
      </c>
      <c r="O1255">
        <v>1379.5749061491699</v>
      </c>
      <c r="P1255">
        <v>328.20787572577802</v>
      </c>
      <c r="Q1255">
        <v>88.9516244743877</v>
      </c>
      <c r="R1255">
        <v>611.65428965416299</v>
      </c>
      <c r="S1255">
        <v>82057.905627167798</v>
      </c>
      <c r="T1255">
        <v>156.19499999999999</v>
      </c>
      <c r="U1255">
        <v>0</v>
      </c>
      <c r="V1255">
        <v>1037.65935137425</v>
      </c>
      <c r="W1255">
        <v>4340.9382353087803</v>
      </c>
    </row>
    <row r="1256" spans="1:23" x14ac:dyDescent="0.3">
      <c r="A1256" t="s">
        <v>288</v>
      </c>
      <c r="B1256" t="s">
        <v>10</v>
      </c>
      <c r="C1256" t="s">
        <v>29</v>
      </c>
      <c r="D1256" t="s">
        <v>259</v>
      </c>
      <c r="E1256" t="s">
        <v>157</v>
      </c>
      <c r="F1256">
        <v>432.44137535884403</v>
      </c>
      <c r="G1256">
        <v>346.538750649679</v>
      </c>
      <c r="H1256">
        <v>72.869533261372794</v>
      </c>
      <c r="I1256">
        <v>12.4725816985028</v>
      </c>
      <c r="J1256">
        <v>13.688926139080399</v>
      </c>
      <c r="K1256">
        <v>1478.0999349029601</v>
      </c>
      <c r="L1256">
        <v>0.97998249141355298</v>
      </c>
      <c r="M1256">
        <v>23.5070123310451</v>
      </c>
      <c r="N1256">
        <v>1083.04425969764</v>
      </c>
      <c r="O1256">
        <v>1422.8379467602699</v>
      </c>
      <c r="P1256">
        <v>335.23489468111802</v>
      </c>
      <c r="Q1256">
        <v>90.809384667708997</v>
      </c>
      <c r="R1256">
        <v>624.80529662258596</v>
      </c>
      <c r="S1256">
        <v>82057.905627167798</v>
      </c>
      <c r="T1256">
        <v>156.19499999999999</v>
      </c>
      <c r="U1256">
        <v>0</v>
      </c>
      <c r="V1256">
        <v>1013.51110114244</v>
      </c>
      <c r="W1256">
        <v>4453.0295953843797</v>
      </c>
    </row>
    <row r="1257" spans="1:23" x14ac:dyDescent="0.3">
      <c r="A1257" t="s">
        <v>288</v>
      </c>
      <c r="B1257" t="s">
        <v>10</v>
      </c>
      <c r="C1257" t="s">
        <v>29</v>
      </c>
      <c r="D1257" t="s">
        <v>259</v>
      </c>
      <c r="E1257" t="s">
        <v>159</v>
      </c>
      <c r="F1257">
        <v>434.29005175900102</v>
      </c>
      <c r="G1257">
        <v>348.41255203299602</v>
      </c>
      <c r="H1257">
        <v>79.087785070781393</v>
      </c>
      <c r="I1257">
        <v>12.478320434226299</v>
      </c>
      <c r="J1257">
        <v>12.7372922773871</v>
      </c>
      <c r="K1257">
        <v>1482.7375711422101</v>
      </c>
      <c r="L1257">
        <v>0.97759625327186295</v>
      </c>
      <c r="M1257">
        <v>20.812559577557501</v>
      </c>
      <c r="N1257">
        <v>1068.6850028824399</v>
      </c>
      <c r="O1257">
        <v>1298.02394175321</v>
      </c>
      <c r="P1257">
        <v>337.25311817897</v>
      </c>
      <c r="Q1257">
        <v>91.245579552144306</v>
      </c>
      <c r="R1257">
        <v>628.69791796910795</v>
      </c>
      <c r="S1257">
        <v>82057.905627167798</v>
      </c>
      <c r="T1257">
        <v>156.19499999999999</v>
      </c>
      <c r="U1257">
        <v>0</v>
      </c>
      <c r="V1257">
        <v>1099.9440193805899</v>
      </c>
      <c r="W1257">
        <v>4304.0455394836799</v>
      </c>
    </row>
    <row r="1258" spans="1:23" x14ac:dyDescent="0.3">
      <c r="A1258" t="s">
        <v>288</v>
      </c>
      <c r="B1258" t="s">
        <v>10</v>
      </c>
      <c r="C1258" t="s">
        <v>29</v>
      </c>
      <c r="D1258" t="s">
        <v>260</v>
      </c>
      <c r="E1258" t="s">
        <v>160</v>
      </c>
      <c r="F1258">
        <v>396.33412373262303</v>
      </c>
      <c r="G1258">
        <v>310.855568094452</v>
      </c>
      <c r="H1258">
        <v>88.097785952971805</v>
      </c>
      <c r="I1258">
        <v>12.035478712641501</v>
      </c>
      <c r="J1258">
        <v>14.268333461000299</v>
      </c>
      <c r="K1258">
        <v>1247.5094674469599</v>
      </c>
      <c r="L1258">
        <v>0.61861067713621998</v>
      </c>
      <c r="M1258">
        <v>25.202589262151299</v>
      </c>
      <c r="N1258">
        <v>1064.8049613708099</v>
      </c>
      <c r="O1258">
        <v>1300.2220870042499</v>
      </c>
      <c r="P1258">
        <v>313.091067418455</v>
      </c>
      <c r="Q1258">
        <v>82.460350848468096</v>
      </c>
      <c r="R1258">
        <v>586.39985601169803</v>
      </c>
      <c r="S1258">
        <v>81785.510442412706</v>
      </c>
      <c r="T1258">
        <v>104.13</v>
      </c>
      <c r="U1258">
        <v>0</v>
      </c>
      <c r="V1258">
        <v>1231.2193157146201</v>
      </c>
      <c r="W1258">
        <v>3847.6160401381098</v>
      </c>
    </row>
    <row r="1259" spans="1:23" x14ac:dyDescent="0.3">
      <c r="A1259" t="s">
        <v>288</v>
      </c>
      <c r="B1259" t="s">
        <v>10</v>
      </c>
      <c r="C1259" t="s">
        <v>29</v>
      </c>
      <c r="D1259" t="s">
        <v>260</v>
      </c>
      <c r="E1259" t="s">
        <v>164</v>
      </c>
      <c r="F1259">
        <v>419.213792822389</v>
      </c>
      <c r="G1259">
        <v>333.38799318446797</v>
      </c>
      <c r="H1259">
        <v>98.30214638308</v>
      </c>
      <c r="I1259">
        <v>13.169335397900999</v>
      </c>
      <c r="J1259">
        <v>15.938761252288399</v>
      </c>
      <c r="K1259">
        <v>1362.8681569353</v>
      </c>
      <c r="L1259">
        <v>0.62338614184091301</v>
      </c>
      <c r="M1259">
        <v>29.768641458328201</v>
      </c>
      <c r="N1259">
        <v>1090.25887538753</v>
      </c>
      <c r="O1259">
        <v>1515.13650180582</v>
      </c>
      <c r="P1259">
        <v>341.59495003705001</v>
      </c>
      <c r="Q1259">
        <v>89.774112608202302</v>
      </c>
      <c r="R1259">
        <v>640.01497198394895</v>
      </c>
      <c r="S1259">
        <v>81785.510442412706</v>
      </c>
      <c r="T1259">
        <v>104.13</v>
      </c>
      <c r="U1259">
        <v>0</v>
      </c>
      <c r="V1259">
        <v>1373.3645878417699</v>
      </c>
      <c r="W1259">
        <v>4285.2874630442102</v>
      </c>
    </row>
    <row r="1260" spans="1:23" x14ac:dyDescent="0.3">
      <c r="A1260" t="s">
        <v>288</v>
      </c>
      <c r="B1260" t="s">
        <v>10</v>
      </c>
      <c r="C1260" t="s">
        <v>29</v>
      </c>
      <c r="D1260" t="s">
        <v>260</v>
      </c>
      <c r="E1260" t="s">
        <v>167</v>
      </c>
      <c r="F1260">
        <v>420.38871393952098</v>
      </c>
      <c r="G1260">
        <v>334.57690976472202</v>
      </c>
      <c r="H1260">
        <v>99.973598168326006</v>
      </c>
      <c r="I1260">
        <v>13.1268952561914</v>
      </c>
      <c r="J1260">
        <v>15.8405889105962</v>
      </c>
      <c r="K1260">
        <v>1357.8952184499799</v>
      </c>
      <c r="L1260">
        <v>0.63402337869514502</v>
      </c>
      <c r="M1260">
        <v>29.846201243088402</v>
      </c>
      <c r="N1260">
        <v>1092.0731782953801</v>
      </c>
      <c r="O1260">
        <v>1529.0478303316299</v>
      </c>
      <c r="P1260">
        <v>340.115380254206</v>
      </c>
      <c r="Q1260">
        <v>89.408238642703907</v>
      </c>
      <c r="R1260">
        <v>637.21555625773306</v>
      </c>
      <c r="S1260">
        <v>81785.510442412706</v>
      </c>
      <c r="T1260">
        <v>104.13</v>
      </c>
      <c r="U1260">
        <v>0</v>
      </c>
      <c r="V1260">
        <v>1396.30430651242</v>
      </c>
      <c r="W1260">
        <v>4314.9661429924499</v>
      </c>
    </row>
    <row r="1261" spans="1:23" x14ac:dyDescent="0.3">
      <c r="A1261" t="s">
        <v>288</v>
      </c>
      <c r="B1261" t="s">
        <v>10</v>
      </c>
      <c r="C1261" t="s">
        <v>29</v>
      </c>
      <c r="D1261" t="s">
        <v>260</v>
      </c>
      <c r="E1261" t="s">
        <v>168</v>
      </c>
      <c r="F1261">
        <v>410.83373247281202</v>
      </c>
      <c r="G1261">
        <v>325.124109115164</v>
      </c>
      <c r="H1261">
        <v>105.980591630257</v>
      </c>
      <c r="I1261">
        <v>12.874995408195</v>
      </c>
      <c r="J1261">
        <v>14.5753261451326</v>
      </c>
      <c r="K1261">
        <v>1329.7745808837101</v>
      </c>
      <c r="L1261">
        <v>0.62776687485595195</v>
      </c>
      <c r="M1261">
        <v>26.496633327449</v>
      </c>
      <c r="N1261">
        <v>1075.10883991475</v>
      </c>
      <c r="O1261">
        <v>1379.75230632014</v>
      </c>
      <c r="P1261">
        <v>335.05271417538398</v>
      </c>
      <c r="Q1261">
        <v>88.008187406542007</v>
      </c>
      <c r="R1261">
        <v>627.81268702045895</v>
      </c>
      <c r="S1261">
        <v>81785.510442412706</v>
      </c>
      <c r="T1261">
        <v>104.13</v>
      </c>
      <c r="U1261">
        <v>0</v>
      </c>
      <c r="V1261">
        <v>1479.93280694123</v>
      </c>
      <c r="W1261">
        <v>4109.5340522073602</v>
      </c>
    </row>
    <row r="1262" spans="1:23" x14ac:dyDescent="0.3">
      <c r="A1262" t="s">
        <v>288</v>
      </c>
      <c r="B1262" t="s">
        <v>10</v>
      </c>
      <c r="C1262" t="s">
        <v>29</v>
      </c>
      <c r="D1262" t="s">
        <v>261</v>
      </c>
      <c r="E1262" t="s">
        <v>185</v>
      </c>
      <c r="F1262">
        <v>389.556567140916</v>
      </c>
      <c r="G1262">
        <v>305.90967624514798</v>
      </c>
      <c r="H1262">
        <v>80.795559719390099</v>
      </c>
      <c r="I1262">
        <v>12.7049380022988</v>
      </c>
      <c r="J1262">
        <v>13.008164442632101</v>
      </c>
      <c r="K1262">
        <v>1144.4570594762199</v>
      </c>
      <c r="L1262">
        <v>0.877476589557592</v>
      </c>
      <c r="M1262">
        <v>19.8904796723664</v>
      </c>
      <c r="N1262">
        <v>1050.4525778304101</v>
      </c>
      <c r="O1262">
        <v>1096.2176250985699</v>
      </c>
      <c r="P1262">
        <v>318.26828239904597</v>
      </c>
      <c r="Q1262">
        <v>81.804349053959896</v>
      </c>
      <c r="R1262">
        <v>598.64652644560601</v>
      </c>
      <c r="S1262">
        <v>79863.7887207655</v>
      </c>
      <c r="T1262">
        <v>52.064999999999898</v>
      </c>
      <c r="U1262">
        <v>0</v>
      </c>
      <c r="V1262">
        <v>1125.60628701563</v>
      </c>
      <c r="W1262">
        <v>3763.5405688904698</v>
      </c>
    </row>
    <row r="1263" spans="1:23" x14ac:dyDescent="0.3">
      <c r="A1263" t="s">
        <v>288</v>
      </c>
      <c r="B1263" t="s">
        <v>10</v>
      </c>
      <c r="C1263" t="s">
        <v>29</v>
      </c>
      <c r="D1263" t="s">
        <v>261</v>
      </c>
      <c r="E1263" t="s">
        <v>189</v>
      </c>
      <c r="F1263">
        <v>419.44077146108901</v>
      </c>
      <c r="G1263">
        <v>335.30885113745001</v>
      </c>
      <c r="H1263">
        <v>98.829363478731693</v>
      </c>
      <c r="I1263">
        <v>14.3562663530723</v>
      </c>
      <c r="J1263">
        <v>14.702000689607599</v>
      </c>
      <c r="K1263">
        <v>1287.7703735364</v>
      </c>
      <c r="L1263">
        <v>0.93757188424441995</v>
      </c>
      <c r="M1263">
        <v>23.0575798327021</v>
      </c>
      <c r="N1263">
        <v>1071.38295991166</v>
      </c>
      <c r="O1263">
        <v>1272.3197043766099</v>
      </c>
      <c r="P1263">
        <v>359.31642904702397</v>
      </c>
      <c r="Q1263">
        <v>92.009089270048307</v>
      </c>
      <c r="R1263">
        <v>676.26603309523</v>
      </c>
      <c r="S1263">
        <v>79863.7887207655</v>
      </c>
      <c r="T1263">
        <v>52.064999999999898</v>
      </c>
      <c r="U1263">
        <v>0</v>
      </c>
      <c r="V1263">
        <v>1374.9905889397101</v>
      </c>
      <c r="W1263">
        <v>4302.8568905484599</v>
      </c>
    </row>
    <row r="1264" spans="1:23" x14ac:dyDescent="0.3">
      <c r="A1264" t="s">
        <v>288</v>
      </c>
      <c r="B1264" t="s">
        <v>10</v>
      </c>
      <c r="C1264" t="s">
        <v>29</v>
      </c>
      <c r="D1264" t="s">
        <v>261</v>
      </c>
      <c r="E1264" t="s">
        <v>190</v>
      </c>
      <c r="F1264">
        <v>424.72330400922601</v>
      </c>
      <c r="G1264">
        <v>340.56791724241202</v>
      </c>
      <c r="H1264">
        <v>91.895156095869893</v>
      </c>
      <c r="I1264">
        <v>14.390565065615</v>
      </c>
      <c r="J1264">
        <v>15.2154751307342</v>
      </c>
      <c r="K1264">
        <v>1292.6107985204401</v>
      </c>
      <c r="L1264">
        <v>0.96542602692169899</v>
      </c>
      <c r="M1264">
        <v>24.2868019433635</v>
      </c>
      <c r="N1264">
        <v>1077.97407770209</v>
      </c>
      <c r="O1264">
        <v>1332.1908310501601</v>
      </c>
      <c r="P1264">
        <v>359.40710859961598</v>
      </c>
      <c r="Q1264">
        <v>92.099265138164796</v>
      </c>
      <c r="R1264">
        <v>676.357216332299</v>
      </c>
      <c r="S1264">
        <v>79863.7887207655</v>
      </c>
      <c r="T1264">
        <v>52.064999999999898</v>
      </c>
      <c r="U1264">
        <v>0</v>
      </c>
      <c r="V1264">
        <v>1278.8397753059601</v>
      </c>
      <c r="W1264">
        <v>4389.4973445328096</v>
      </c>
    </row>
    <row r="1265" spans="1:23" x14ac:dyDescent="0.3">
      <c r="A1265" t="s">
        <v>288</v>
      </c>
      <c r="B1265" t="s">
        <v>10</v>
      </c>
      <c r="C1265" t="s">
        <v>29</v>
      </c>
      <c r="D1265" t="s">
        <v>261</v>
      </c>
      <c r="E1265" t="s">
        <v>195</v>
      </c>
      <c r="F1265">
        <v>408.87234263298001</v>
      </c>
      <c r="G1265">
        <v>324.90938855983001</v>
      </c>
      <c r="H1265">
        <v>94.579417690873797</v>
      </c>
      <c r="I1265">
        <v>13.7987949757953</v>
      </c>
      <c r="J1265">
        <v>13.943560135662199</v>
      </c>
      <c r="K1265">
        <v>1238.57622648504</v>
      </c>
      <c r="L1265">
        <v>0.93052710498847802</v>
      </c>
      <c r="M1265">
        <v>21.404050268432002</v>
      </c>
      <c r="N1265">
        <v>1061.57188196886</v>
      </c>
      <c r="O1265">
        <v>1187.7090299040899</v>
      </c>
      <c r="P1265">
        <v>345.61890122432601</v>
      </c>
      <c r="Q1265">
        <v>88.592864819472396</v>
      </c>
      <c r="R1265">
        <v>650.37788404382502</v>
      </c>
      <c r="S1265">
        <v>79863.7887207655</v>
      </c>
      <c r="T1265">
        <v>52.064999999999898</v>
      </c>
      <c r="U1265">
        <v>0</v>
      </c>
      <c r="V1265">
        <v>1316.4005464428999</v>
      </c>
      <c r="W1265">
        <v>4094.2046320010099</v>
      </c>
    </row>
    <row r="1266" spans="1:23" x14ac:dyDescent="0.3">
      <c r="A1266" t="s">
        <v>288</v>
      </c>
      <c r="B1266" t="s">
        <v>10</v>
      </c>
      <c r="C1266" t="s">
        <v>29</v>
      </c>
      <c r="D1266" t="s">
        <v>262</v>
      </c>
      <c r="E1266" t="s">
        <v>196</v>
      </c>
      <c r="F1266">
        <v>397.24594478449802</v>
      </c>
      <c r="G1266">
        <v>316.42170208956298</v>
      </c>
      <c r="H1266">
        <v>79.0881429171869</v>
      </c>
      <c r="I1266">
        <v>12.987880636091001</v>
      </c>
      <c r="J1266">
        <v>13.5758782680018</v>
      </c>
      <c r="K1266">
        <v>1010.64391353436</v>
      </c>
      <c r="L1266">
        <v>0.70906489143231999</v>
      </c>
      <c r="M1266">
        <v>21.063344274316002</v>
      </c>
      <c r="N1266">
        <v>952.97916496391804</v>
      </c>
      <c r="O1266">
        <v>1102.34615553612</v>
      </c>
      <c r="P1266">
        <v>311.43058514349099</v>
      </c>
      <c r="Q1266">
        <v>78.9496067374875</v>
      </c>
      <c r="R1266">
        <v>586.97848568970301</v>
      </c>
      <c r="S1266">
        <v>77002.329734866493</v>
      </c>
      <c r="T1266">
        <v>0</v>
      </c>
      <c r="U1266">
        <v>0</v>
      </c>
      <c r="V1266">
        <v>1105.14125320945</v>
      </c>
      <c r="W1266">
        <v>3908.9811758742899</v>
      </c>
    </row>
    <row r="1267" spans="1:23" x14ac:dyDescent="0.3">
      <c r="A1267" t="s">
        <v>288</v>
      </c>
      <c r="B1267" t="s">
        <v>10</v>
      </c>
      <c r="C1267" t="s">
        <v>29</v>
      </c>
      <c r="D1267" t="s">
        <v>262</v>
      </c>
      <c r="E1267" t="s">
        <v>197</v>
      </c>
      <c r="F1267">
        <v>428.16056363460598</v>
      </c>
      <c r="G1267">
        <v>346.83948933631802</v>
      </c>
      <c r="H1267">
        <v>96.612384276070301</v>
      </c>
      <c r="I1267">
        <v>14.678213064969899</v>
      </c>
      <c r="J1267">
        <v>15.3220750429955</v>
      </c>
      <c r="K1267">
        <v>1136.1536358948599</v>
      </c>
      <c r="L1267">
        <v>0.76953091281667196</v>
      </c>
      <c r="M1267">
        <v>24.445491122600501</v>
      </c>
      <c r="N1267">
        <v>975.17611077638503</v>
      </c>
      <c r="O1267">
        <v>1282.78964172629</v>
      </c>
      <c r="P1267">
        <v>351.58061548438297</v>
      </c>
      <c r="Q1267">
        <v>88.775762375150293</v>
      </c>
      <c r="R1267">
        <v>663.06981536080798</v>
      </c>
      <c r="S1267">
        <v>77002.329734866493</v>
      </c>
      <c r="T1267">
        <v>0</v>
      </c>
      <c r="U1267">
        <v>0</v>
      </c>
      <c r="V1267">
        <v>1347.6119614875399</v>
      </c>
      <c r="W1267">
        <v>4472.9887576301599</v>
      </c>
    </row>
    <row r="1268" spans="1:23" x14ac:dyDescent="0.3">
      <c r="A1268" t="s">
        <v>288</v>
      </c>
      <c r="B1268" t="s">
        <v>10</v>
      </c>
      <c r="C1268" t="s">
        <v>29</v>
      </c>
      <c r="D1268" t="s">
        <v>262</v>
      </c>
      <c r="E1268" t="s">
        <v>198</v>
      </c>
      <c r="F1268">
        <v>433.66628264529697</v>
      </c>
      <c r="G1268">
        <v>352.32209893490602</v>
      </c>
      <c r="H1268">
        <v>89.814022126920705</v>
      </c>
      <c r="I1268">
        <v>14.709927583628501</v>
      </c>
      <c r="J1268">
        <v>15.8472559236723</v>
      </c>
      <c r="K1268">
        <v>1140.91991706719</v>
      </c>
      <c r="L1268">
        <v>0.79786923657431297</v>
      </c>
      <c r="M1268">
        <v>25.722960049474501</v>
      </c>
      <c r="N1268">
        <v>982.11175444247499</v>
      </c>
      <c r="O1268">
        <v>1346.7437407923801</v>
      </c>
      <c r="P1268">
        <v>351.66586543723298</v>
      </c>
      <c r="Q1268">
        <v>88.860536715980302</v>
      </c>
      <c r="R1268">
        <v>663.15554092567697</v>
      </c>
      <c r="S1268">
        <v>77002.329734866493</v>
      </c>
      <c r="T1268">
        <v>0</v>
      </c>
      <c r="U1268">
        <v>0</v>
      </c>
      <c r="V1268">
        <v>1252.7927803707</v>
      </c>
      <c r="W1268">
        <v>4569.8133535996503</v>
      </c>
    </row>
    <row r="1269" spans="1:23" x14ac:dyDescent="0.3">
      <c r="A1269" t="s">
        <v>288</v>
      </c>
      <c r="B1269" t="s">
        <v>10</v>
      </c>
      <c r="C1269" t="s">
        <v>29</v>
      </c>
      <c r="D1269" t="s">
        <v>262</v>
      </c>
      <c r="E1269" t="s">
        <v>200</v>
      </c>
      <c r="F1269">
        <v>416.83096347403199</v>
      </c>
      <c r="G1269">
        <v>335.68667360733502</v>
      </c>
      <c r="H1269">
        <v>92.148506311069298</v>
      </c>
      <c r="I1269">
        <v>14.0960424168851</v>
      </c>
      <c r="J1269">
        <v>14.518174691270101</v>
      </c>
      <c r="K1269">
        <v>1092.3421088367299</v>
      </c>
      <c r="L1269">
        <v>0.75466540413307504</v>
      </c>
      <c r="M1269">
        <v>22.645725453810201</v>
      </c>
      <c r="N1269">
        <v>964.59416960430895</v>
      </c>
      <c r="O1269">
        <v>1193.3569894484699</v>
      </c>
      <c r="P1269">
        <v>338.176462023819</v>
      </c>
      <c r="Q1269">
        <v>85.479725686335897</v>
      </c>
      <c r="R1269">
        <v>637.68507025283202</v>
      </c>
      <c r="S1269">
        <v>77002.329734866493</v>
      </c>
      <c r="T1269">
        <v>0</v>
      </c>
      <c r="U1269">
        <v>0</v>
      </c>
      <c r="V1269">
        <v>1285.2142967694101</v>
      </c>
      <c r="W1269">
        <v>4252.71136505504</v>
      </c>
    </row>
    <row r="1270" spans="1:23" x14ac:dyDescent="0.3">
      <c r="A1270" t="s">
        <v>288</v>
      </c>
      <c r="B1270" t="s">
        <v>10</v>
      </c>
      <c r="C1270" t="s">
        <v>29</v>
      </c>
      <c r="D1270" t="s">
        <v>263</v>
      </c>
      <c r="E1270" t="s">
        <v>202</v>
      </c>
      <c r="F1270">
        <v>372.786979837557</v>
      </c>
      <c r="G1270">
        <v>295.20284315038901</v>
      </c>
      <c r="H1270">
        <v>89.508577809206798</v>
      </c>
      <c r="I1270">
        <v>12.7483729290244</v>
      </c>
      <c r="J1270">
        <v>13.657369155585799</v>
      </c>
      <c r="K1270">
        <v>894.14147914315902</v>
      </c>
      <c r="L1270">
        <v>0.68621186840897797</v>
      </c>
      <c r="M1270">
        <v>19.4560662876072</v>
      </c>
      <c r="N1270">
        <v>936.95626052223804</v>
      </c>
      <c r="O1270">
        <v>1017.87905803207</v>
      </c>
      <c r="P1270">
        <v>295.74033315787898</v>
      </c>
      <c r="Q1270">
        <v>74.360789228898199</v>
      </c>
      <c r="R1270">
        <v>558.24533387805297</v>
      </c>
      <c r="S1270">
        <v>73823.411524620504</v>
      </c>
      <c r="T1270">
        <v>0</v>
      </c>
      <c r="U1270">
        <v>0</v>
      </c>
      <c r="V1270">
        <v>1251.88931202821</v>
      </c>
      <c r="W1270">
        <v>3638.44953029306</v>
      </c>
    </row>
    <row r="1271" spans="1:23" x14ac:dyDescent="0.3">
      <c r="A1271" t="s">
        <v>288</v>
      </c>
      <c r="B1271" t="s">
        <v>10</v>
      </c>
      <c r="C1271" t="s">
        <v>29</v>
      </c>
      <c r="D1271" t="s">
        <v>263</v>
      </c>
      <c r="E1271" t="s">
        <v>204</v>
      </c>
      <c r="F1271">
        <v>367.41557921459599</v>
      </c>
      <c r="G1271">
        <v>289.84551238683201</v>
      </c>
      <c r="H1271">
        <v>89.055389606612906</v>
      </c>
      <c r="I1271">
        <v>12.7192942868574</v>
      </c>
      <c r="J1271">
        <v>13.4300827545045</v>
      </c>
      <c r="K1271">
        <v>887.50348820009401</v>
      </c>
      <c r="L1271">
        <v>0.66147434441270203</v>
      </c>
      <c r="M1271">
        <v>20.084808294550101</v>
      </c>
      <c r="N1271">
        <v>941.80395512545397</v>
      </c>
      <c r="O1271">
        <v>1057.91148016593</v>
      </c>
      <c r="P1271">
        <v>294.887584311963</v>
      </c>
      <c r="Q1271">
        <v>74.122282555654394</v>
      </c>
      <c r="R1271">
        <v>556.66416651237603</v>
      </c>
      <c r="S1271">
        <v>73823.411524620504</v>
      </c>
      <c r="T1271">
        <v>0</v>
      </c>
      <c r="U1271">
        <v>0</v>
      </c>
      <c r="V1271">
        <v>1245.7119683651599</v>
      </c>
      <c r="W1271">
        <v>3697.00290032464</v>
      </c>
    </row>
    <row r="1272" spans="1:23" x14ac:dyDescent="0.3">
      <c r="A1272" t="s">
        <v>288</v>
      </c>
      <c r="B1272" t="s">
        <v>10</v>
      </c>
      <c r="C1272" t="s">
        <v>29</v>
      </c>
      <c r="D1272" t="s">
        <v>263</v>
      </c>
      <c r="E1272" t="s">
        <v>205</v>
      </c>
      <c r="F1272">
        <v>388.98817588189701</v>
      </c>
      <c r="G1272">
        <v>311.19629015063299</v>
      </c>
      <c r="H1272">
        <v>89.122282894423904</v>
      </c>
      <c r="I1272">
        <v>13.4433752087416</v>
      </c>
      <c r="J1272">
        <v>14.4992777259805</v>
      </c>
      <c r="K1272">
        <v>940.17553562636499</v>
      </c>
      <c r="L1272">
        <v>0.71869716440015297</v>
      </c>
      <c r="M1272">
        <v>22.655792941913401</v>
      </c>
      <c r="N1272">
        <v>957.902493505699</v>
      </c>
      <c r="O1272">
        <v>1192.81048749105</v>
      </c>
      <c r="P1272">
        <v>310.93567735565102</v>
      </c>
      <c r="Q1272">
        <v>78.094177363094403</v>
      </c>
      <c r="R1272">
        <v>587.03172642787104</v>
      </c>
      <c r="S1272">
        <v>73823.411524620504</v>
      </c>
      <c r="T1272">
        <v>0</v>
      </c>
      <c r="U1272">
        <v>0</v>
      </c>
      <c r="V1272">
        <v>1246.21590435243</v>
      </c>
      <c r="W1272">
        <v>4011.2222887756602</v>
      </c>
    </row>
    <row r="1273" spans="1:23" x14ac:dyDescent="0.3">
      <c r="A1273" t="s">
        <v>288</v>
      </c>
      <c r="B1273" t="s">
        <v>10</v>
      </c>
      <c r="C1273" t="s">
        <v>29</v>
      </c>
      <c r="D1273" t="s">
        <v>263</v>
      </c>
      <c r="E1273" t="s">
        <v>207</v>
      </c>
      <c r="F1273">
        <v>381.66372489772499</v>
      </c>
      <c r="G1273">
        <v>303.839603049527</v>
      </c>
      <c r="H1273">
        <v>72.237117998062999</v>
      </c>
      <c r="I1273">
        <v>13.694499328055</v>
      </c>
      <c r="J1273">
        <v>13.2738572015377</v>
      </c>
      <c r="K1273">
        <v>951.25720439865597</v>
      </c>
      <c r="L1273">
        <v>0.69201772459245203</v>
      </c>
      <c r="M1273">
        <v>19.2963549044429</v>
      </c>
      <c r="N1273">
        <v>939.96071503625706</v>
      </c>
      <c r="O1273">
        <v>1023.66789982598</v>
      </c>
      <c r="P1273">
        <v>318.56330248766898</v>
      </c>
      <c r="Q1273">
        <v>79.776835273015493</v>
      </c>
      <c r="R1273">
        <v>601.70898283729503</v>
      </c>
      <c r="S1273">
        <v>73823.411524620504</v>
      </c>
      <c r="T1273">
        <v>0</v>
      </c>
      <c r="U1273">
        <v>0</v>
      </c>
      <c r="V1273">
        <v>1014.0881495605699</v>
      </c>
      <c r="W1273">
        <v>3828.79297964733</v>
      </c>
    </row>
    <row r="1274" spans="1:23" x14ac:dyDescent="0.3">
      <c r="A1274" t="s">
        <v>288</v>
      </c>
      <c r="B1274" t="s">
        <v>10</v>
      </c>
      <c r="C1274" t="s">
        <v>29</v>
      </c>
      <c r="D1274" t="s">
        <v>264</v>
      </c>
      <c r="E1274" t="s">
        <v>208</v>
      </c>
      <c r="F1274">
        <v>346.05253849909002</v>
      </c>
      <c r="G1274">
        <v>277.62224279467301</v>
      </c>
      <c r="H1274">
        <v>78.645189249616195</v>
      </c>
      <c r="I1274">
        <v>12.0839310274281</v>
      </c>
      <c r="J1274">
        <v>11.4378301273346</v>
      </c>
      <c r="K1274">
        <v>766.21953310711206</v>
      </c>
      <c r="L1274">
        <v>0.63073681396338499</v>
      </c>
      <c r="M1274">
        <v>17.647951099302599</v>
      </c>
      <c r="N1274">
        <v>897.59031952780697</v>
      </c>
      <c r="O1274">
        <v>905.36133022038496</v>
      </c>
      <c r="P1274">
        <v>270.899730392332</v>
      </c>
      <c r="Q1274">
        <v>67.615588966872295</v>
      </c>
      <c r="R1274">
        <v>511.800329440268</v>
      </c>
      <c r="S1274">
        <v>64907.794738583703</v>
      </c>
      <c r="T1274">
        <v>0</v>
      </c>
      <c r="U1274">
        <v>0</v>
      </c>
      <c r="V1274">
        <v>1100.9719111361301</v>
      </c>
      <c r="W1274">
        <v>3396.8008491498999</v>
      </c>
    </row>
    <row r="1275" spans="1:23" x14ac:dyDescent="0.3">
      <c r="A1275" t="s">
        <v>288</v>
      </c>
      <c r="B1275" t="s">
        <v>10</v>
      </c>
      <c r="C1275" t="s">
        <v>29</v>
      </c>
      <c r="D1275" t="s">
        <v>264</v>
      </c>
      <c r="E1275" t="s">
        <v>209</v>
      </c>
      <c r="F1275">
        <v>379.14435162685498</v>
      </c>
      <c r="G1275">
        <v>310.18680448440898</v>
      </c>
      <c r="H1275">
        <v>80.430802669890795</v>
      </c>
      <c r="I1275">
        <v>13.8910315449831</v>
      </c>
      <c r="J1275">
        <v>13.1653230157939</v>
      </c>
      <c r="K1275">
        <v>875.006809014738</v>
      </c>
      <c r="L1275">
        <v>0.696383677666365</v>
      </c>
      <c r="M1275">
        <v>20.828852066591299</v>
      </c>
      <c r="N1275">
        <v>919.99481879577604</v>
      </c>
      <c r="O1275">
        <v>1079.12811608374</v>
      </c>
      <c r="P1275">
        <v>311.11937317985002</v>
      </c>
      <c r="Q1275">
        <v>77.252152787419803</v>
      </c>
      <c r="R1275">
        <v>588.26219531709501</v>
      </c>
      <c r="S1275">
        <v>64907.794738583703</v>
      </c>
      <c r="T1275">
        <v>0</v>
      </c>
      <c r="U1275">
        <v>0</v>
      </c>
      <c r="V1275">
        <v>1125.4747200101999</v>
      </c>
      <c r="W1275">
        <v>3978.7353555558602</v>
      </c>
    </row>
    <row r="1276" spans="1:23" x14ac:dyDescent="0.3">
      <c r="A1276" t="s">
        <v>288</v>
      </c>
      <c r="B1276" t="s">
        <v>10</v>
      </c>
      <c r="C1276" t="s">
        <v>29</v>
      </c>
      <c r="D1276" t="s">
        <v>264</v>
      </c>
      <c r="E1276" t="s">
        <v>212</v>
      </c>
      <c r="F1276">
        <v>382.75075017097498</v>
      </c>
      <c r="G1276">
        <v>313.84427245896802</v>
      </c>
      <c r="H1276">
        <v>97.463651396975493</v>
      </c>
      <c r="I1276">
        <v>13.6138006044555</v>
      </c>
      <c r="J1276">
        <v>13.965207615797601</v>
      </c>
      <c r="K1276">
        <v>863.97978118193896</v>
      </c>
      <c r="L1276">
        <v>0.72052797468267005</v>
      </c>
      <c r="M1276">
        <v>23.511322098329401</v>
      </c>
      <c r="N1276">
        <v>932.22357523984897</v>
      </c>
      <c r="O1276">
        <v>1197.3338476438901</v>
      </c>
      <c r="P1276">
        <v>302.94719961293902</v>
      </c>
      <c r="Q1276">
        <v>75.430730907347296</v>
      </c>
      <c r="R1276">
        <v>572.56394995117296</v>
      </c>
      <c r="S1276">
        <v>64907.794738583703</v>
      </c>
      <c r="T1276">
        <v>0</v>
      </c>
      <c r="U1276">
        <v>0</v>
      </c>
      <c r="V1276">
        <v>1362.2213513535601</v>
      </c>
      <c r="W1276">
        <v>4046.0573086951799</v>
      </c>
    </row>
    <row r="1277" spans="1:23" x14ac:dyDescent="0.3">
      <c r="A1277" t="s">
        <v>288</v>
      </c>
      <c r="B1277" t="s">
        <v>10</v>
      </c>
      <c r="C1277" t="s">
        <v>29</v>
      </c>
      <c r="D1277" t="s">
        <v>264</v>
      </c>
      <c r="E1277" t="s">
        <v>214</v>
      </c>
      <c r="F1277">
        <v>363.90864447432801</v>
      </c>
      <c r="G1277">
        <v>295.17325220690202</v>
      </c>
      <c r="H1277">
        <v>99.261314858870605</v>
      </c>
      <c r="I1277">
        <v>13.0915064667723</v>
      </c>
      <c r="J1277">
        <v>12.798154112419599</v>
      </c>
      <c r="K1277">
        <v>829.75651145610595</v>
      </c>
      <c r="L1277">
        <v>0.67403249287650502</v>
      </c>
      <c r="M1277">
        <v>21.0918006701162</v>
      </c>
      <c r="N1277">
        <v>916.10841399906496</v>
      </c>
      <c r="O1277">
        <v>1056.18853646874</v>
      </c>
      <c r="P1277">
        <v>292.040410808243</v>
      </c>
      <c r="Q1277">
        <v>72.730768958610398</v>
      </c>
      <c r="R1277">
        <v>551.93188846979399</v>
      </c>
      <c r="S1277">
        <v>64907.794738583703</v>
      </c>
      <c r="T1277">
        <v>0</v>
      </c>
      <c r="U1277">
        <v>0</v>
      </c>
      <c r="V1277">
        <v>1387.9174613264399</v>
      </c>
      <c r="W1277">
        <v>3709.7173531008998</v>
      </c>
    </row>
    <row r="1278" spans="1:23" x14ac:dyDescent="0.3">
      <c r="A1278" t="s">
        <v>288</v>
      </c>
      <c r="B1278" t="s">
        <v>10</v>
      </c>
      <c r="C1278" t="s">
        <v>29</v>
      </c>
      <c r="D1278" t="s">
        <v>265</v>
      </c>
      <c r="E1278" t="s">
        <v>215</v>
      </c>
      <c r="F1278">
        <v>314.63214342642999</v>
      </c>
      <c r="G1278">
        <v>249.32189530690999</v>
      </c>
      <c r="H1278">
        <v>85.997935276979305</v>
      </c>
      <c r="I1278">
        <v>11.329647291244299</v>
      </c>
      <c r="J1278">
        <v>10.7463405741772</v>
      </c>
      <c r="K1278">
        <v>708.69996275187702</v>
      </c>
      <c r="L1278">
        <v>0.91413635730435805</v>
      </c>
      <c r="M1278">
        <v>17.127951146465101</v>
      </c>
      <c r="N1278">
        <v>894.47650154164705</v>
      </c>
      <c r="O1278">
        <v>885.87983775671296</v>
      </c>
      <c r="P1278">
        <v>253.39531655366099</v>
      </c>
      <c r="Q1278">
        <v>63.377600249990699</v>
      </c>
      <c r="R1278">
        <v>478.57456559050098</v>
      </c>
      <c r="S1278">
        <v>64907.794738583703</v>
      </c>
      <c r="T1278">
        <v>0</v>
      </c>
      <c r="U1278">
        <v>0</v>
      </c>
      <c r="V1278">
        <v>1203.1584288735601</v>
      </c>
      <c r="W1278">
        <v>3238.27928076935</v>
      </c>
    </row>
    <row r="1279" spans="1:23" x14ac:dyDescent="0.3">
      <c r="A1279" t="s">
        <v>288</v>
      </c>
      <c r="B1279" t="s">
        <v>10</v>
      </c>
      <c r="C1279" t="s">
        <v>29</v>
      </c>
      <c r="D1279" t="s">
        <v>265</v>
      </c>
      <c r="E1279" t="s">
        <v>216</v>
      </c>
      <c r="F1279">
        <v>322.26560761260902</v>
      </c>
      <c r="G1279">
        <v>256.93138950710397</v>
      </c>
      <c r="H1279">
        <v>101.51639158398901</v>
      </c>
      <c r="I1279">
        <v>11.3117220446036</v>
      </c>
      <c r="J1279">
        <v>11.7720611579386</v>
      </c>
      <c r="K1279">
        <v>712.40630326348003</v>
      </c>
      <c r="L1279">
        <v>0.81440373850363701</v>
      </c>
      <c r="M1279">
        <v>19.462333537524799</v>
      </c>
      <c r="N1279">
        <v>906.49316575210901</v>
      </c>
      <c r="O1279">
        <v>1000.61877591036</v>
      </c>
      <c r="P1279">
        <v>251.894950180541</v>
      </c>
      <c r="Q1279">
        <v>63.119680953288103</v>
      </c>
      <c r="R1279">
        <v>475.60169406017002</v>
      </c>
      <c r="S1279">
        <v>64907.794738583703</v>
      </c>
      <c r="T1279">
        <v>0</v>
      </c>
      <c r="U1279">
        <v>0</v>
      </c>
      <c r="V1279">
        <v>1418.43409578162</v>
      </c>
      <c r="W1279">
        <v>3389.8462805151398</v>
      </c>
    </row>
    <row r="1280" spans="1:23" x14ac:dyDescent="0.3">
      <c r="A1280" t="s">
        <v>288</v>
      </c>
      <c r="B1280" t="s">
        <v>10</v>
      </c>
      <c r="C1280" t="s">
        <v>29</v>
      </c>
      <c r="D1280" t="s">
        <v>265</v>
      </c>
      <c r="E1280" t="s">
        <v>217</v>
      </c>
      <c r="F1280">
        <v>327.68965832429001</v>
      </c>
      <c r="G1280">
        <v>262.31780504928997</v>
      </c>
      <c r="H1280">
        <v>107.921846172966</v>
      </c>
      <c r="I1280">
        <v>11.389554248484799</v>
      </c>
      <c r="J1280">
        <v>12.3795481388597</v>
      </c>
      <c r="K1280">
        <v>721.01630494642905</v>
      </c>
      <c r="L1280">
        <v>0.861047296074681</v>
      </c>
      <c r="M1280">
        <v>21.430392986927</v>
      </c>
      <c r="N1280">
        <v>915.67251171007103</v>
      </c>
      <c r="O1280">
        <v>1083.1738774596599</v>
      </c>
      <c r="P1280">
        <v>252.43523942004899</v>
      </c>
      <c r="Q1280">
        <v>63.320795568785798</v>
      </c>
      <c r="R1280">
        <v>476.54385369763003</v>
      </c>
      <c r="S1280">
        <v>64907.794738583703</v>
      </c>
      <c r="T1280">
        <v>0</v>
      </c>
      <c r="U1280">
        <v>0</v>
      </c>
      <c r="V1280">
        <v>1507.37384928903</v>
      </c>
      <c r="W1280">
        <v>3470.2501953608999</v>
      </c>
    </row>
    <row r="1281" spans="1:23" x14ac:dyDescent="0.3">
      <c r="A1281" t="s">
        <v>288</v>
      </c>
      <c r="B1281" t="s">
        <v>10</v>
      </c>
      <c r="C1281" t="s">
        <v>29</v>
      </c>
      <c r="D1281" t="s">
        <v>265</v>
      </c>
      <c r="E1281" t="s">
        <v>226</v>
      </c>
      <c r="F1281">
        <v>323.69098329909099</v>
      </c>
      <c r="G1281">
        <v>258.26059003280602</v>
      </c>
      <c r="H1281">
        <v>100.311570299702</v>
      </c>
      <c r="I1281">
        <v>11.657533433248901</v>
      </c>
      <c r="J1281">
        <v>11.9340305432632</v>
      </c>
      <c r="K1281">
        <v>733.79618304041799</v>
      </c>
      <c r="L1281">
        <v>0.91060143207550504</v>
      </c>
      <c r="M1281">
        <v>20.096163301580201</v>
      </c>
      <c r="N1281">
        <v>908.11972279051804</v>
      </c>
      <c r="O1281">
        <v>1007.4263812447</v>
      </c>
      <c r="P1281">
        <v>259.19939955910502</v>
      </c>
      <c r="Q1281">
        <v>64.857574842451399</v>
      </c>
      <c r="R1281">
        <v>489.502839789684</v>
      </c>
      <c r="S1281">
        <v>64907.794738583703</v>
      </c>
      <c r="T1281">
        <v>0</v>
      </c>
      <c r="U1281">
        <v>0</v>
      </c>
      <c r="V1281">
        <v>1402.2789896532199</v>
      </c>
      <c r="W1281">
        <v>3386.8720697761701</v>
      </c>
    </row>
    <row r="1282" spans="1:23" x14ac:dyDescent="0.3">
      <c r="A1282" t="s">
        <v>288</v>
      </c>
      <c r="B1282" t="s">
        <v>10</v>
      </c>
      <c r="C1282" t="s">
        <v>29</v>
      </c>
      <c r="D1282" t="s">
        <v>266</v>
      </c>
      <c r="E1282" t="s">
        <v>227</v>
      </c>
      <c r="F1282">
        <v>314.23849812199398</v>
      </c>
      <c r="G1282">
        <v>248.98154905451801</v>
      </c>
      <c r="H1282">
        <v>93.6316889499128</v>
      </c>
      <c r="I1282">
        <v>11.1152245543195</v>
      </c>
      <c r="J1282">
        <v>10.8721610470839</v>
      </c>
      <c r="K1282">
        <v>697.45315011902198</v>
      </c>
      <c r="L1282">
        <v>0.91572572140768704</v>
      </c>
      <c r="M1282">
        <v>17.6679606728582</v>
      </c>
      <c r="N1282">
        <v>896.81231323129703</v>
      </c>
      <c r="O1282">
        <v>911.69530264690104</v>
      </c>
      <c r="P1282">
        <v>248.107431913673</v>
      </c>
      <c r="Q1282">
        <v>62.153141484342498</v>
      </c>
      <c r="R1282">
        <v>468.47128765681498</v>
      </c>
      <c r="S1282">
        <v>64907.794738583703</v>
      </c>
      <c r="T1282">
        <v>0</v>
      </c>
      <c r="U1282">
        <v>0</v>
      </c>
      <c r="V1282">
        <v>1308.9941103327001</v>
      </c>
      <c r="W1282">
        <v>3233.6351225980702</v>
      </c>
    </row>
    <row r="1283" spans="1:23" x14ac:dyDescent="0.3">
      <c r="A1283" t="s">
        <v>289</v>
      </c>
      <c r="B1283" t="s">
        <v>41</v>
      </c>
      <c r="C1283" t="s">
        <v>290</v>
      </c>
      <c r="D1283" t="s">
        <v>251</v>
      </c>
      <c r="E1283" t="s">
        <v>51</v>
      </c>
      <c r="F1283">
        <v>2610.0872215147101</v>
      </c>
      <c r="G1283">
        <v>2568.8897071821798</v>
      </c>
      <c r="H1283">
        <v>27.356386988666401</v>
      </c>
      <c r="I1283">
        <v>96.431960426630198</v>
      </c>
      <c r="J1283">
        <v>61.3691147720224</v>
      </c>
      <c r="K1283">
        <v>30232.365472923</v>
      </c>
      <c r="L1283">
        <v>7398.94767876279</v>
      </c>
      <c r="M1283">
        <v>26.308735209931299</v>
      </c>
      <c r="N1283">
        <v>1472.87155235771</v>
      </c>
      <c r="O1283">
        <v>5650.5816057555803</v>
      </c>
      <c r="P1283">
        <v>2323.7826209271502</v>
      </c>
      <c r="Q1283">
        <v>1869.07114167543</v>
      </c>
      <c r="R1283">
        <v>2703.08155537122</v>
      </c>
      <c r="S1283">
        <v>13924.7096058551</v>
      </c>
      <c r="T1283">
        <v>0</v>
      </c>
      <c r="U1283">
        <v>0</v>
      </c>
      <c r="V1283">
        <v>412.86478785414698</v>
      </c>
      <c r="W1283">
        <v>34357.927229785899</v>
      </c>
    </row>
    <row r="1284" spans="1:23" x14ac:dyDescent="0.3">
      <c r="A1284" t="s">
        <v>289</v>
      </c>
      <c r="B1284" t="s">
        <v>41</v>
      </c>
      <c r="C1284" t="s">
        <v>290</v>
      </c>
      <c r="D1284" t="s">
        <v>251</v>
      </c>
      <c r="E1284" t="s">
        <v>52</v>
      </c>
      <c r="F1284">
        <v>2801.4706908646499</v>
      </c>
      <c r="G1284">
        <v>2758.4877805627698</v>
      </c>
      <c r="H1284">
        <v>56.047050078747198</v>
      </c>
      <c r="I1284">
        <v>102.840947860193</v>
      </c>
      <c r="J1284">
        <v>64.476768324172596</v>
      </c>
      <c r="K1284">
        <v>32281.549188231202</v>
      </c>
      <c r="L1284">
        <v>7815.16761060306</v>
      </c>
      <c r="M1284">
        <v>28.7283064874308</v>
      </c>
      <c r="N1284">
        <v>1554.3813261243799</v>
      </c>
      <c r="O1284">
        <v>6153.2043186410801</v>
      </c>
      <c r="P1284">
        <v>2480.5470637099102</v>
      </c>
      <c r="Q1284">
        <v>1984.34306405087</v>
      </c>
      <c r="R1284">
        <v>2899.9744386798402</v>
      </c>
      <c r="S1284">
        <v>13924.7096058551</v>
      </c>
      <c r="T1284">
        <v>0</v>
      </c>
      <c r="U1284">
        <v>0</v>
      </c>
      <c r="V1284">
        <v>795.75616615657498</v>
      </c>
      <c r="W1284">
        <v>36977.704198648898</v>
      </c>
    </row>
    <row r="1285" spans="1:23" x14ac:dyDescent="0.3">
      <c r="A1285" t="s">
        <v>289</v>
      </c>
      <c r="B1285" t="s">
        <v>41</v>
      </c>
      <c r="C1285" t="s">
        <v>290</v>
      </c>
      <c r="D1285" t="s">
        <v>251</v>
      </c>
      <c r="E1285" t="s">
        <v>53</v>
      </c>
      <c r="F1285">
        <v>2728.9863478777102</v>
      </c>
      <c r="G1285">
        <v>2686.4979453927499</v>
      </c>
      <c r="H1285">
        <v>58.779557324990698</v>
      </c>
      <c r="I1285">
        <v>100.869114795979</v>
      </c>
      <c r="J1285">
        <v>65.4777663632822</v>
      </c>
      <c r="K1285">
        <v>31835.8177226956</v>
      </c>
      <c r="L1285">
        <v>7840.5484983526503</v>
      </c>
      <c r="M1285">
        <v>28.897300340413</v>
      </c>
      <c r="N1285">
        <v>1536.28042283689</v>
      </c>
      <c r="O1285">
        <v>5998.1582843723099</v>
      </c>
      <c r="P1285">
        <v>2458.08624356167</v>
      </c>
      <c r="Q1285">
        <v>1975.5471942091499</v>
      </c>
      <c r="R1285">
        <v>2860.5088438223502</v>
      </c>
      <c r="S1285">
        <v>13924.7096058551</v>
      </c>
      <c r="T1285">
        <v>0</v>
      </c>
      <c r="U1285">
        <v>0</v>
      </c>
      <c r="V1285">
        <v>835.80618127659898</v>
      </c>
      <c r="W1285">
        <v>35997.8097317102</v>
      </c>
    </row>
    <row r="1286" spans="1:23" x14ac:dyDescent="0.3">
      <c r="A1286" t="s">
        <v>289</v>
      </c>
      <c r="B1286" t="s">
        <v>41</v>
      </c>
      <c r="C1286" t="s">
        <v>290</v>
      </c>
      <c r="D1286" t="s">
        <v>251</v>
      </c>
      <c r="E1286" t="s">
        <v>54</v>
      </c>
      <c r="F1286">
        <v>2802.39366891705</v>
      </c>
      <c r="G1286">
        <v>2759.0499954105799</v>
      </c>
      <c r="H1286">
        <v>59.961177323771103</v>
      </c>
      <c r="I1286">
        <v>103.420796125716</v>
      </c>
      <c r="J1286">
        <v>71.873318832140498</v>
      </c>
      <c r="K1286">
        <v>33108.372312777297</v>
      </c>
      <c r="L1286">
        <v>8257.7027109791306</v>
      </c>
      <c r="M1286">
        <v>28.3840700342095</v>
      </c>
      <c r="N1286">
        <v>1548.829628922</v>
      </c>
      <c r="O1286">
        <v>6023.4739820585601</v>
      </c>
      <c r="P1286">
        <v>2567.7422159356802</v>
      </c>
      <c r="Q1286">
        <v>2069.4535725054998</v>
      </c>
      <c r="R1286">
        <v>2979.5350532093798</v>
      </c>
      <c r="S1286">
        <v>13924.7096058551</v>
      </c>
      <c r="T1286">
        <v>0</v>
      </c>
      <c r="U1286">
        <v>0</v>
      </c>
      <c r="V1286">
        <v>857.779193181609</v>
      </c>
      <c r="W1286">
        <v>36938.506534527602</v>
      </c>
    </row>
    <row r="1287" spans="1:23" x14ac:dyDescent="0.3">
      <c r="A1287" t="s">
        <v>289</v>
      </c>
      <c r="B1287" t="s">
        <v>41</v>
      </c>
      <c r="C1287" t="s">
        <v>290</v>
      </c>
      <c r="D1287" t="s">
        <v>252</v>
      </c>
      <c r="E1287" t="s">
        <v>55</v>
      </c>
      <c r="F1287">
        <v>2328.2201655332001</v>
      </c>
      <c r="G1287">
        <v>2290.04475060492</v>
      </c>
      <c r="H1287">
        <v>52.0570910758669</v>
      </c>
      <c r="I1287">
        <v>89.491915977764904</v>
      </c>
      <c r="J1287">
        <v>59.9081579800349</v>
      </c>
      <c r="K1287">
        <v>26126.036373466199</v>
      </c>
      <c r="L1287">
        <v>6594.3466671197802</v>
      </c>
      <c r="M1287">
        <v>24.5480830129266</v>
      </c>
      <c r="N1287">
        <v>1318.4106546916501</v>
      </c>
      <c r="O1287">
        <v>5260.7651052177398</v>
      </c>
      <c r="P1287">
        <v>2068.1727888317901</v>
      </c>
      <c r="Q1287">
        <v>1650.40828816662</v>
      </c>
      <c r="R1287">
        <v>2420.8269577537799</v>
      </c>
      <c r="S1287">
        <v>12782.6287707303</v>
      </c>
      <c r="T1287">
        <v>0</v>
      </c>
      <c r="U1287">
        <v>0</v>
      </c>
      <c r="V1287">
        <v>751.65367809666702</v>
      </c>
      <c r="W1287">
        <v>30767.828044086498</v>
      </c>
    </row>
    <row r="1288" spans="1:23" x14ac:dyDescent="0.3">
      <c r="A1288" t="s">
        <v>289</v>
      </c>
      <c r="B1288" t="s">
        <v>41</v>
      </c>
      <c r="C1288" t="s">
        <v>290</v>
      </c>
      <c r="D1288" t="s">
        <v>252</v>
      </c>
      <c r="E1288" t="s">
        <v>56</v>
      </c>
      <c r="F1288">
        <v>2497.67003651296</v>
      </c>
      <c r="G1288">
        <v>2457.6173139177399</v>
      </c>
      <c r="H1288">
        <v>61.849826174193701</v>
      </c>
      <c r="I1288">
        <v>96.260477921434003</v>
      </c>
      <c r="J1288">
        <v>62.895256261217</v>
      </c>
      <c r="K1288">
        <v>27923.9208597697</v>
      </c>
      <c r="L1288">
        <v>7026.9302416582595</v>
      </c>
      <c r="M1288">
        <v>27.2375635705673</v>
      </c>
      <c r="N1288">
        <v>1389.0156314286201</v>
      </c>
      <c r="O1288">
        <v>5725.5200275482503</v>
      </c>
      <c r="P1288">
        <v>2208.0333997720099</v>
      </c>
      <c r="Q1288">
        <v>1759.4337076846</v>
      </c>
      <c r="R1288">
        <v>2587.9147329962502</v>
      </c>
      <c r="S1288">
        <v>12782.6287707303</v>
      </c>
      <c r="T1288">
        <v>0</v>
      </c>
      <c r="U1288">
        <v>0</v>
      </c>
      <c r="V1288">
        <v>885.64194557732299</v>
      </c>
      <c r="W1288">
        <v>33054.3759812934</v>
      </c>
    </row>
    <row r="1289" spans="1:23" x14ac:dyDescent="0.3">
      <c r="A1289" t="s">
        <v>289</v>
      </c>
      <c r="B1289" t="s">
        <v>41</v>
      </c>
      <c r="C1289" t="s">
        <v>290</v>
      </c>
      <c r="D1289" t="s">
        <v>252</v>
      </c>
      <c r="E1289" t="s">
        <v>57</v>
      </c>
      <c r="F1289">
        <v>2451.1326042344199</v>
      </c>
      <c r="G1289">
        <v>2411.5635992533998</v>
      </c>
      <c r="H1289">
        <v>60.615902690412199</v>
      </c>
      <c r="I1289">
        <v>94.290336432808004</v>
      </c>
      <c r="J1289">
        <v>64.265609128139999</v>
      </c>
      <c r="K1289">
        <v>27499.9009368636</v>
      </c>
      <c r="L1289">
        <v>6893.4508900188002</v>
      </c>
      <c r="M1289">
        <v>27.4567653282006</v>
      </c>
      <c r="N1289">
        <v>1378.90507468279</v>
      </c>
      <c r="O1289">
        <v>5636.08391797681</v>
      </c>
      <c r="P1289">
        <v>2176.4197993878101</v>
      </c>
      <c r="Q1289">
        <v>1731.02002640763</v>
      </c>
      <c r="R1289">
        <v>2555.26470795158</v>
      </c>
      <c r="S1289">
        <v>12782.6287707303</v>
      </c>
      <c r="T1289">
        <v>0</v>
      </c>
      <c r="U1289">
        <v>0</v>
      </c>
      <c r="V1289">
        <v>873.76444379722898</v>
      </c>
      <c r="W1289">
        <v>32440.089582347198</v>
      </c>
    </row>
    <row r="1290" spans="1:23" x14ac:dyDescent="0.3">
      <c r="A1290" t="s">
        <v>289</v>
      </c>
      <c r="B1290" t="s">
        <v>41</v>
      </c>
      <c r="C1290" t="s">
        <v>290</v>
      </c>
      <c r="D1290" t="s">
        <v>252</v>
      </c>
      <c r="E1290" t="s">
        <v>58</v>
      </c>
      <c r="F1290">
        <v>2477.1150787903698</v>
      </c>
      <c r="G1290">
        <v>2437.19388044588</v>
      </c>
      <c r="H1290">
        <v>60.935238552498603</v>
      </c>
      <c r="I1290">
        <v>94.961475971669799</v>
      </c>
      <c r="J1290">
        <v>70.492087187957694</v>
      </c>
      <c r="K1290">
        <v>28214.585678372299</v>
      </c>
      <c r="L1290">
        <v>7114.2348354287096</v>
      </c>
      <c r="M1290">
        <v>26.287579534799001</v>
      </c>
      <c r="N1290">
        <v>1373.75863919227</v>
      </c>
      <c r="O1290">
        <v>5534.0894966911601</v>
      </c>
      <c r="P1290">
        <v>2240.1751515915398</v>
      </c>
      <c r="Q1290">
        <v>1783.87566001866</v>
      </c>
      <c r="R1290">
        <v>2626.89266481912</v>
      </c>
      <c r="S1290">
        <v>12782.6287707303</v>
      </c>
      <c r="T1290">
        <v>0</v>
      </c>
      <c r="U1290">
        <v>0</v>
      </c>
      <c r="V1290">
        <v>886.97911384096699</v>
      </c>
      <c r="W1290">
        <v>32726.516396632702</v>
      </c>
    </row>
    <row r="1291" spans="1:23" x14ac:dyDescent="0.3">
      <c r="A1291" t="s">
        <v>289</v>
      </c>
      <c r="B1291" t="s">
        <v>41</v>
      </c>
      <c r="C1291" t="s">
        <v>290</v>
      </c>
      <c r="D1291" t="s">
        <v>253</v>
      </c>
      <c r="E1291" t="s">
        <v>59</v>
      </c>
      <c r="F1291">
        <v>2434.4176634698902</v>
      </c>
      <c r="G1291">
        <v>2395.2386303663802</v>
      </c>
      <c r="H1291">
        <v>58.581754052303197</v>
      </c>
      <c r="I1291">
        <v>97.120432170583697</v>
      </c>
      <c r="J1291">
        <v>62.4401924030185</v>
      </c>
      <c r="K1291">
        <v>27565.765418315601</v>
      </c>
      <c r="L1291">
        <v>5829.0015746704603</v>
      </c>
      <c r="M1291">
        <v>27.878210826838199</v>
      </c>
      <c r="N1291">
        <v>1348.3410567414801</v>
      </c>
      <c r="O1291">
        <v>5420.1010516428296</v>
      </c>
      <c r="P1291">
        <v>2084.2226957655498</v>
      </c>
      <c r="Q1291">
        <v>1680.3919992551</v>
      </c>
      <c r="R1291">
        <v>2419.1665690596501</v>
      </c>
      <c r="S1291">
        <v>11693.7931910198</v>
      </c>
      <c r="T1291">
        <v>0</v>
      </c>
      <c r="U1291">
        <v>0</v>
      </c>
      <c r="V1291">
        <v>843.44772376405899</v>
      </c>
      <c r="W1291">
        <v>32020.188366437498</v>
      </c>
    </row>
    <row r="1292" spans="1:23" x14ac:dyDescent="0.3">
      <c r="A1292" t="s">
        <v>289</v>
      </c>
      <c r="B1292" t="s">
        <v>41</v>
      </c>
      <c r="C1292" t="s">
        <v>290</v>
      </c>
      <c r="D1292" t="s">
        <v>253</v>
      </c>
      <c r="E1292" t="s">
        <v>60</v>
      </c>
      <c r="F1292">
        <v>2429.1778093958801</v>
      </c>
      <c r="G1292">
        <v>2390.20619285462</v>
      </c>
      <c r="H1292">
        <v>66.229712777862105</v>
      </c>
      <c r="I1292">
        <v>96.155889677624998</v>
      </c>
      <c r="J1292">
        <v>64.161163773958407</v>
      </c>
      <c r="K1292">
        <v>26140.351045648302</v>
      </c>
      <c r="L1292">
        <v>5212.4480470969202</v>
      </c>
      <c r="M1292">
        <v>28.3526069817284</v>
      </c>
      <c r="N1292">
        <v>1355.7792983776999</v>
      </c>
      <c r="O1292">
        <v>5649.9174881986401</v>
      </c>
      <c r="P1292">
        <v>1952.5444786933299</v>
      </c>
      <c r="Q1292">
        <v>1543.83968313847</v>
      </c>
      <c r="R1292">
        <v>2309.10535465875</v>
      </c>
      <c r="S1292">
        <v>11693.7931910198</v>
      </c>
      <c r="T1292">
        <v>0</v>
      </c>
      <c r="U1292">
        <v>0</v>
      </c>
      <c r="V1292">
        <v>955.146253346609</v>
      </c>
      <c r="W1292">
        <v>32097.3749439817</v>
      </c>
    </row>
    <row r="1293" spans="1:23" x14ac:dyDescent="0.3">
      <c r="A1293" t="s">
        <v>289</v>
      </c>
      <c r="B1293" t="s">
        <v>41</v>
      </c>
      <c r="C1293" t="s">
        <v>290</v>
      </c>
      <c r="D1293" t="s">
        <v>253</v>
      </c>
      <c r="E1293" t="s">
        <v>61</v>
      </c>
      <c r="F1293">
        <v>2461.8779893463702</v>
      </c>
      <c r="G1293">
        <v>2422.4286350170401</v>
      </c>
      <c r="H1293">
        <v>68.125643347544397</v>
      </c>
      <c r="I1293">
        <v>97.732123488344897</v>
      </c>
      <c r="J1293">
        <v>66.305300496366897</v>
      </c>
      <c r="K1293">
        <v>26093.866165302999</v>
      </c>
      <c r="L1293">
        <v>5133.6215789254502</v>
      </c>
      <c r="M1293">
        <v>28.909900446002499</v>
      </c>
      <c r="N1293">
        <v>1367.21976873361</v>
      </c>
      <c r="O1293">
        <v>5799.7006816924404</v>
      </c>
      <c r="P1293">
        <v>1936.2765276648399</v>
      </c>
      <c r="Q1293">
        <v>1527.64080720888</v>
      </c>
      <c r="R1293">
        <v>2295.10940104361</v>
      </c>
      <c r="S1293">
        <v>11693.7931910198</v>
      </c>
      <c r="T1293">
        <v>0</v>
      </c>
      <c r="U1293">
        <v>0</v>
      </c>
      <c r="V1293">
        <v>982.668870375908</v>
      </c>
      <c r="W1293">
        <v>32585.211916858701</v>
      </c>
    </row>
    <row r="1294" spans="1:23" x14ac:dyDescent="0.3">
      <c r="A1294" t="s">
        <v>289</v>
      </c>
      <c r="B1294" t="s">
        <v>41</v>
      </c>
      <c r="C1294" t="s">
        <v>290</v>
      </c>
      <c r="D1294" t="s">
        <v>253</v>
      </c>
      <c r="E1294" t="s">
        <v>62</v>
      </c>
      <c r="F1294">
        <v>2520.7802163431602</v>
      </c>
      <c r="G1294">
        <v>2480.8727254902501</v>
      </c>
      <c r="H1294">
        <v>71.304858337962898</v>
      </c>
      <c r="I1294">
        <v>98.641371994704102</v>
      </c>
      <c r="J1294">
        <v>74.061931546356703</v>
      </c>
      <c r="K1294">
        <v>26680.351593568601</v>
      </c>
      <c r="L1294">
        <v>5213.4900586501299</v>
      </c>
      <c r="M1294">
        <v>27.869167070302201</v>
      </c>
      <c r="N1294">
        <v>1368.4298609336399</v>
      </c>
      <c r="O1294">
        <v>5847.3891975278002</v>
      </c>
      <c r="P1294">
        <v>1987.2950128406901</v>
      </c>
      <c r="Q1294">
        <v>1558.5296965774601</v>
      </c>
      <c r="R1294">
        <v>2367.7376473426302</v>
      </c>
      <c r="S1294">
        <v>11693.7931910198</v>
      </c>
      <c r="T1294">
        <v>0</v>
      </c>
      <c r="U1294">
        <v>0</v>
      </c>
      <c r="V1294">
        <v>1035.3558748832099</v>
      </c>
      <c r="W1294">
        <v>33340.1619181473</v>
      </c>
    </row>
    <row r="1295" spans="1:23" x14ac:dyDescent="0.3">
      <c r="A1295" t="s">
        <v>289</v>
      </c>
      <c r="B1295" t="s">
        <v>41</v>
      </c>
      <c r="C1295" t="s">
        <v>290</v>
      </c>
      <c r="D1295" t="s">
        <v>254</v>
      </c>
      <c r="E1295" t="s">
        <v>63</v>
      </c>
      <c r="F1295">
        <v>2145.4043254999001</v>
      </c>
      <c r="G1295">
        <v>2109.77414246433</v>
      </c>
      <c r="H1295">
        <v>79.909158559684499</v>
      </c>
      <c r="I1295">
        <v>86.678415282774594</v>
      </c>
      <c r="J1295">
        <v>67.563927952312497</v>
      </c>
      <c r="K1295">
        <v>20884.2829703592</v>
      </c>
      <c r="L1295">
        <v>3252.65774418515</v>
      </c>
      <c r="M1295">
        <v>25.485794674862301</v>
      </c>
      <c r="N1295">
        <v>1294.39013231167</v>
      </c>
      <c r="O1295">
        <v>5506.8929133501597</v>
      </c>
      <c r="P1295">
        <v>1530.5484226824999</v>
      </c>
      <c r="Q1295">
        <v>1126.57287562388</v>
      </c>
      <c r="R1295">
        <v>1920.21878453403</v>
      </c>
      <c r="S1295">
        <v>10768.6130029715</v>
      </c>
      <c r="T1295">
        <v>0</v>
      </c>
      <c r="U1295">
        <v>0</v>
      </c>
      <c r="V1295">
        <v>1166.8244866443299</v>
      </c>
      <c r="W1295">
        <v>28187.660618163001</v>
      </c>
    </row>
    <row r="1296" spans="1:23" x14ac:dyDescent="0.3">
      <c r="A1296" t="s">
        <v>289</v>
      </c>
      <c r="B1296" t="s">
        <v>41</v>
      </c>
      <c r="C1296" t="s">
        <v>290</v>
      </c>
      <c r="D1296" t="s">
        <v>254</v>
      </c>
      <c r="E1296" t="s">
        <v>64</v>
      </c>
      <c r="F1296">
        <v>2226.9900003418102</v>
      </c>
      <c r="G1296">
        <v>2190.39714715939</v>
      </c>
      <c r="H1296">
        <v>91.724366346224897</v>
      </c>
      <c r="I1296">
        <v>90.454025510747002</v>
      </c>
      <c r="J1296">
        <v>66.211550682019904</v>
      </c>
      <c r="K1296">
        <v>20811.960628020399</v>
      </c>
      <c r="L1296">
        <v>3076.2577019895002</v>
      </c>
      <c r="M1296">
        <v>26.833887100070001</v>
      </c>
      <c r="N1296">
        <v>1333.9907346085099</v>
      </c>
      <c r="O1296">
        <v>5943.0403020123904</v>
      </c>
      <c r="P1296">
        <v>1515.70440681779</v>
      </c>
      <c r="Q1296">
        <v>1092.64131729017</v>
      </c>
      <c r="R1296">
        <v>1933.87020556581</v>
      </c>
      <c r="S1296">
        <v>10768.6130029715</v>
      </c>
      <c r="T1296">
        <v>0</v>
      </c>
      <c r="U1296">
        <v>0</v>
      </c>
      <c r="V1296">
        <v>1332.29895529182</v>
      </c>
      <c r="W1296">
        <v>29497.777915427399</v>
      </c>
    </row>
    <row r="1297" spans="1:23" x14ac:dyDescent="0.3">
      <c r="A1297" t="s">
        <v>289</v>
      </c>
      <c r="B1297" t="s">
        <v>41</v>
      </c>
      <c r="C1297" t="s">
        <v>290</v>
      </c>
      <c r="D1297" t="s">
        <v>254</v>
      </c>
      <c r="E1297" t="s">
        <v>65</v>
      </c>
      <c r="F1297">
        <v>2169.9688330172098</v>
      </c>
      <c r="G1297">
        <v>2134.0694067241102</v>
      </c>
      <c r="H1297">
        <v>95.918381522737803</v>
      </c>
      <c r="I1297">
        <v>87.749538543740996</v>
      </c>
      <c r="J1297">
        <v>67.042342001590399</v>
      </c>
      <c r="K1297">
        <v>20106.157105209801</v>
      </c>
      <c r="L1297">
        <v>2917.2752023850499</v>
      </c>
      <c r="M1297">
        <v>26.6656803967585</v>
      </c>
      <c r="N1297">
        <v>1318.0932418217301</v>
      </c>
      <c r="O1297">
        <v>5832.3945322089503</v>
      </c>
      <c r="P1297">
        <v>1467.47603297875</v>
      </c>
      <c r="Q1297">
        <v>1048.55755185986</v>
      </c>
      <c r="R1297">
        <v>1885.1816145360201</v>
      </c>
      <c r="S1297">
        <v>10768.6130029715</v>
      </c>
      <c r="T1297">
        <v>0</v>
      </c>
      <c r="U1297">
        <v>0</v>
      </c>
      <c r="V1297">
        <v>1388.8936865909</v>
      </c>
      <c r="W1297">
        <v>28760.829666031201</v>
      </c>
    </row>
    <row r="1298" spans="1:23" x14ac:dyDescent="0.3">
      <c r="A1298" t="s">
        <v>289</v>
      </c>
      <c r="B1298" t="s">
        <v>41</v>
      </c>
      <c r="C1298" t="s">
        <v>290</v>
      </c>
      <c r="D1298" t="s">
        <v>254</v>
      </c>
      <c r="E1298" t="s">
        <v>66</v>
      </c>
      <c r="F1298">
        <v>2053.4629479862801</v>
      </c>
      <c r="G1298">
        <v>2019.03124336724</v>
      </c>
      <c r="H1298">
        <v>95.193054362702696</v>
      </c>
      <c r="I1298">
        <v>81.474306955235605</v>
      </c>
      <c r="J1298">
        <v>74.014295461710304</v>
      </c>
      <c r="K1298">
        <v>18093.005305432602</v>
      </c>
      <c r="L1298">
        <v>2416.3262077980798</v>
      </c>
      <c r="M1298">
        <v>24.056277087776301</v>
      </c>
      <c r="N1298">
        <v>1261.8275577673501</v>
      </c>
      <c r="O1298">
        <v>5563.1414193402197</v>
      </c>
      <c r="P1298">
        <v>1318.6721049156499</v>
      </c>
      <c r="Q1298">
        <v>911.62387664135895</v>
      </c>
      <c r="R1298">
        <v>1736.95444212045</v>
      </c>
      <c r="S1298">
        <v>10768.6130029715</v>
      </c>
      <c r="T1298">
        <v>0</v>
      </c>
      <c r="U1298">
        <v>0</v>
      </c>
      <c r="V1298">
        <v>1386.4780356502699</v>
      </c>
      <c r="W1298">
        <v>27202.167214051198</v>
      </c>
    </row>
    <row r="1299" spans="1:23" x14ac:dyDescent="0.3">
      <c r="A1299" t="s">
        <v>289</v>
      </c>
      <c r="B1299" t="s">
        <v>41</v>
      </c>
      <c r="C1299" t="s">
        <v>290</v>
      </c>
      <c r="D1299" t="s">
        <v>255</v>
      </c>
      <c r="E1299" t="s">
        <v>67</v>
      </c>
      <c r="F1299">
        <v>1774.35168131914</v>
      </c>
      <c r="G1299">
        <v>1743.12884934577</v>
      </c>
      <c r="H1299">
        <v>90.198515802282898</v>
      </c>
      <c r="I1299">
        <v>74.862694240718099</v>
      </c>
      <c r="J1299">
        <v>54.992711116537897</v>
      </c>
      <c r="K1299">
        <v>14288.9912809905</v>
      </c>
      <c r="L1299">
        <v>1930.4425019493599</v>
      </c>
      <c r="M1299">
        <v>21.293007404274501</v>
      </c>
      <c r="N1299">
        <v>1124.2969777184101</v>
      </c>
      <c r="O1299">
        <v>5127.4143161029997</v>
      </c>
      <c r="P1299">
        <v>1045.51430937278</v>
      </c>
      <c r="Q1299">
        <v>724.44010500802403</v>
      </c>
      <c r="R1299">
        <v>1379.62177719342</v>
      </c>
      <c r="S1299">
        <v>9844.4220883154594</v>
      </c>
      <c r="T1299">
        <v>0</v>
      </c>
      <c r="U1299">
        <v>0</v>
      </c>
      <c r="V1299">
        <v>1338.0268776472999</v>
      </c>
      <c r="W1299">
        <v>23462.9391562364</v>
      </c>
    </row>
    <row r="1300" spans="1:23" x14ac:dyDescent="0.3">
      <c r="A1300" t="s">
        <v>289</v>
      </c>
      <c r="B1300" t="s">
        <v>41</v>
      </c>
      <c r="C1300" t="s">
        <v>290</v>
      </c>
      <c r="D1300" t="s">
        <v>255</v>
      </c>
      <c r="E1300" t="s">
        <v>68</v>
      </c>
      <c r="F1300">
        <v>1867.33838495952</v>
      </c>
      <c r="G1300">
        <v>1834.8124442363901</v>
      </c>
      <c r="H1300">
        <v>120.177055371577</v>
      </c>
      <c r="I1300">
        <v>79.926773488017801</v>
      </c>
      <c r="J1300">
        <v>53.604416446081203</v>
      </c>
      <c r="K1300">
        <v>15342.7614907152</v>
      </c>
      <c r="L1300">
        <v>2166.2057744774602</v>
      </c>
      <c r="M1300">
        <v>22.918591426932199</v>
      </c>
      <c r="N1300">
        <v>1164.9959691873901</v>
      </c>
      <c r="O1300">
        <v>5423.6522364721204</v>
      </c>
      <c r="P1300">
        <v>1125.0200244909499</v>
      </c>
      <c r="Q1300">
        <v>791.19565180374195</v>
      </c>
      <c r="R1300">
        <v>1468.2994355011001</v>
      </c>
      <c r="S1300">
        <v>9844.4220883154594</v>
      </c>
      <c r="T1300">
        <v>0</v>
      </c>
      <c r="U1300">
        <v>0</v>
      </c>
      <c r="V1300">
        <v>1744.4339924798801</v>
      </c>
      <c r="W1300">
        <v>24781.351210847599</v>
      </c>
    </row>
    <row r="1301" spans="1:23" x14ac:dyDescent="0.3">
      <c r="A1301" t="s">
        <v>289</v>
      </c>
      <c r="B1301" t="s">
        <v>41</v>
      </c>
      <c r="C1301" t="s">
        <v>290</v>
      </c>
      <c r="D1301" t="s">
        <v>255</v>
      </c>
      <c r="E1301" t="s">
        <v>69</v>
      </c>
      <c r="F1301">
        <v>1887.5963802103399</v>
      </c>
      <c r="G1301">
        <v>1854.81655507404</v>
      </c>
      <c r="H1301">
        <v>132.92951585529801</v>
      </c>
      <c r="I1301">
        <v>81.105603742808995</v>
      </c>
      <c r="J1301">
        <v>51.514930576443703</v>
      </c>
      <c r="K1301">
        <v>15596.740093668001</v>
      </c>
      <c r="L1301">
        <v>2200.03346737219</v>
      </c>
      <c r="M1301">
        <v>23.297436972165599</v>
      </c>
      <c r="N1301">
        <v>1171.01186116911</v>
      </c>
      <c r="O1301">
        <v>5447.4236342579798</v>
      </c>
      <c r="P1301">
        <v>1137.24701867415</v>
      </c>
      <c r="Q1301">
        <v>803.99924282866698</v>
      </c>
      <c r="R1301">
        <v>1479.1609110141501</v>
      </c>
      <c r="S1301">
        <v>9844.4220883154594</v>
      </c>
      <c r="T1301">
        <v>0</v>
      </c>
      <c r="U1301">
        <v>0</v>
      </c>
      <c r="V1301">
        <v>1917.3544429825499</v>
      </c>
      <c r="W1301">
        <v>25024.246759532001</v>
      </c>
    </row>
    <row r="1302" spans="1:23" x14ac:dyDescent="0.3">
      <c r="A1302" t="s">
        <v>289</v>
      </c>
      <c r="B1302" t="s">
        <v>41</v>
      </c>
      <c r="C1302" t="s">
        <v>290</v>
      </c>
      <c r="D1302" t="s">
        <v>255</v>
      </c>
      <c r="E1302" t="s">
        <v>70</v>
      </c>
      <c r="F1302">
        <v>1944.28963736008</v>
      </c>
      <c r="G1302">
        <v>1910.9535162766399</v>
      </c>
      <c r="H1302">
        <v>133.49004481647299</v>
      </c>
      <c r="I1302">
        <v>82.757901630229696</v>
      </c>
      <c r="J1302">
        <v>55.744823682962299</v>
      </c>
      <c r="K1302">
        <v>16719.234717095202</v>
      </c>
      <c r="L1302">
        <v>2500.7297813392001</v>
      </c>
      <c r="M1302">
        <v>23.172695516611601</v>
      </c>
      <c r="N1302">
        <v>1176.5171865365</v>
      </c>
      <c r="O1302">
        <v>5432.5857431472496</v>
      </c>
      <c r="P1302">
        <v>1235.0689125589599</v>
      </c>
      <c r="Q1302">
        <v>888.61332551559497</v>
      </c>
      <c r="R1302">
        <v>1584.60036460531</v>
      </c>
      <c r="S1302">
        <v>9844.4220883154594</v>
      </c>
      <c r="T1302">
        <v>0</v>
      </c>
      <c r="U1302">
        <v>0</v>
      </c>
      <c r="V1302">
        <v>1932.8795782849199</v>
      </c>
      <c r="W1302">
        <v>25657.461429154399</v>
      </c>
    </row>
    <row r="1303" spans="1:23" x14ac:dyDescent="0.3">
      <c r="A1303" t="s">
        <v>289</v>
      </c>
      <c r="B1303" t="s">
        <v>41</v>
      </c>
      <c r="C1303" t="s">
        <v>290</v>
      </c>
      <c r="D1303" t="s">
        <v>256</v>
      </c>
      <c r="E1303" t="s">
        <v>71</v>
      </c>
      <c r="F1303">
        <v>1885.95316039674</v>
      </c>
      <c r="G1303">
        <v>1852.7331905830299</v>
      </c>
      <c r="H1303">
        <v>128.262322300297</v>
      </c>
      <c r="I1303">
        <v>85.794425553048598</v>
      </c>
      <c r="J1303">
        <v>49.041610320726903</v>
      </c>
      <c r="K1303">
        <v>17066.034368745099</v>
      </c>
      <c r="L1303">
        <v>4347.1241304694404</v>
      </c>
      <c r="M1303">
        <v>22.898462241087799</v>
      </c>
      <c r="N1303">
        <v>1135.7310325624901</v>
      </c>
      <c r="O1303">
        <v>5293.2758623141599</v>
      </c>
      <c r="P1303">
        <v>1475.06873419304</v>
      </c>
      <c r="Q1303">
        <v>1092.77531135551</v>
      </c>
      <c r="R1303">
        <v>1845.49825073072</v>
      </c>
      <c r="S1303">
        <v>9111.2819531714504</v>
      </c>
      <c r="T1303">
        <v>0</v>
      </c>
      <c r="U1303">
        <v>0</v>
      </c>
      <c r="V1303">
        <v>1872.9297039396399</v>
      </c>
      <c r="W1303">
        <v>24813.293351866101</v>
      </c>
    </row>
    <row r="1304" spans="1:23" x14ac:dyDescent="0.3">
      <c r="A1304" t="s">
        <v>289</v>
      </c>
      <c r="B1304" t="s">
        <v>41</v>
      </c>
      <c r="C1304" t="s">
        <v>290</v>
      </c>
      <c r="D1304" t="s">
        <v>256</v>
      </c>
      <c r="E1304" t="s">
        <v>72</v>
      </c>
      <c r="F1304">
        <v>2049.3940834207801</v>
      </c>
      <c r="G1304">
        <v>2013.9624438718199</v>
      </c>
      <c r="H1304">
        <v>150.55567298898501</v>
      </c>
      <c r="I1304">
        <v>94.013711346770293</v>
      </c>
      <c r="J1304">
        <v>50.2401460319035</v>
      </c>
      <c r="K1304">
        <v>18725.3719596378</v>
      </c>
      <c r="L1304">
        <v>4864.0961581108904</v>
      </c>
      <c r="M1304">
        <v>25.234919553664898</v>
      </c>
      <c r="N1304">
        <v>1193.2980261022601</v>
      </c>
      <c r="O1304">
        <v>5813.1827190159302</v>
      </c>
      <c r="P1304">
        <v>1624.4467381194099</v>
      </c>
      <c r="Q1304">
        <v>1209.0899099953999</v>
      </c>
      <c r="R1304">
        <v>2023.98068795629</v>
      </c>
      <c r="S1304">
        <v>9111.2819531714504</v>
      </c>
      <c r="T1304">
        <v>0</v>
      </c>
      <c r="U1304">
        <v>0</v>
      </c>
      <c r="V1304">
        <v>2181.3661567161098</v>
      </c>
      <c r="W1304">
        <v>27102.817678264699</v>
      </c>
    </row>
    <row r="1305" spans="1:23" x14ac:dyDescent="0.3">
      <c r="A1305" t="s">
        <v>289</v>
      </c>
      <c r="B1305" t="s">
        <v>41</v>
      </c>
      <c r="C1305" t="s">
        <v>290</v>
      </c>
      <c r="D1305" t="s">
        <v>256</v>
      </c>
      <c r="E1305" t="s">
        <v>73</v>
      </c>
      <c r="F1305">
        <v>1876.72673358157</v>
      </c>
      <c r="G1305">
        <v>1843.5912043230701</v>
      </c>
      <c r="H1305">
        <v>159.44200522076801</v>
      </c>
      <c r="I1305">
        <v>85.687147216726601</v>
      </c>
      <c r="J1305">
        <v>47.041189032330799</v>
      </c>
      <c r="K1305">
        <v>15341.794834701799</v>
      </c>
      <c r="L1305">
        <v>3361.5117580925898</v>
      </c>
      <c r="M1305">
        <v>22.9004390792099</v>
      </c>
      <c r="N1305">
        <v>1134.5649465725</v>
      </c>
      <c r="O1305">
        <v>5653.0730614048598</v>
      </c>
      <c r="P1305">
        <v>1295.13620255654</v>
      </c>
      <c r="Q1305">
        <v>906.277025364834</v>
      </c>
      <c r="R1305">
        <v>1693.8850668246801</v>
      </c>
      <c r="S1305">
        <v>9111.2819531714504</v>
      </c>
      <c r="T1305">
        <v>0</v>
      </c>
      <c r="U1305">
        <v>0</v>
      </c>
      <c r="V1305">
        <v>2295.5197587745201</v>
      </c>
      <c r="W1305">
        <v>24926.2903349513</v>
      </c>
    </row>
    <row r="1306" spans="1:23" x14ac:dyDescent="0.3">
      <c r="A1306" t="s">
        <v>289</v>
      </c>
      <c r="B1306" t="s">
        <v>41</v>
      </c>
      <c r="C1306" t="s">
        <v>290</v>
      </c>
      <c r="D1306" t="s">
        <v>256</v>
      </c>
      <c r="E1306" t="s">
        <v>74</v>
      </c>
      <c r="F1306">
        <v>1856.8158910669299</v>
      </c>
      <c r="G1306">
        <v>1824.00937263674</v>
      </c>
      <c r="H1306">
        <v>160.84334628458799</v>
      </c>
      <c r="I1306">
        <v>84.166987497434405</v>
      </c>
      <c r="J1306">
        <v>49.678028221312502</v>
      </c>
      <c r="K1306">
        <v>15278.477292302299</v>
      </c>
      <c r="L1306">
        <v>3417.5820771531398</v>
      </c>
      <c r="M1306">
        <v>21.804699869063501</v>
      </c>
      <c r="N1306">
        <v>1118.8763042722501</v>
      </c>
      <c r="O1306">
        <v>5527.2589457050599</v>
      </c>
      <c r="P1306">
        <v>1296.5848297316199</v>
      </c>
      <c r="Q1306">
        <v>912.21012978492899</v>
      </c>
      <c r="R1306">
        <v>1688.7461461443099</v>
      </c>
      <c r="S1306">
        <v>9111.2819531714504</v>
      </c>
      <c r="T1306">
        <v>0</v>
      </c>
      <c r="U1306">
        <v>0</v>
      </c>
      <c r="V1306">
        <v>2327.1259183723701</v>
      </c>
      <c r="W1306">
        <v>24603.201059066101</v>
      </c>
    </row>
    <row r="1307" spans="1:23" x14ac:dyDescent="0.3">
      <c r="A1307" t="s">
        <v>289</v>
      </c>
      <c r="B1307" t="s">
        <v>41</v>
      </c>
      <c r="C1307" t="s">
        <v>290</v>
      </c>
      <c r="D1307" t="s">
        <v>257</v>
      </c>
      <c r="E1307" t="s">
        <v>75</v>
      </c>
      <c r="F1307">
        <v>1743.20211172575</v>
      </c>
      <c r="G1307">
        <v>1711.79346118527</v>
      </c>
      <c r="H1307">
        <v>175.90890329701301</v>
      </c>
      <c r="I1307">
        <v>82.555598433723304</v>
      </c>
      <c r="J1307">
        <v>44.625406946684798</v>
      </c>
      <c r="K1307">
        <v>14453.5588851218</v>
      </c>
      <c r="L1307">
        <v>3351.6426715747998</v>
      </c>
      <c r="M1307">
        <v>20.459885845664701</v>
      </c>
      <c r="N1307">
        <v>1103.2911706110499</v>
      </c>
      <c r="O1307">
        <v>5150.0882967090402</v>
      </c>
      <c r="P1307">
        <v>1198.5147950834601</v>
      </c>
      <c r="Q1307">
        <v>872.35286441829703</v>
      </c>
      <c r="R1307">
        <v>1520.6273978681299</v>
      </c>
      <c r="S1307">
        <v>8281.9055610409505</v>
      </c>
      <c r="T1307">
        <v>0</v>
      </c>
      <c r="U1307">
        <v>0</v>
      </c>
      <c r="V1307">
        <v>2549.58686196493</v>
      </c>
      <c r="W1307">
        <v>22908.182906080401</v>
      </c>
    </row>
    <row r="1308" spans="1:23" x14ac:dyDescent="0.3">
      <c r="A1308" t="s">
        <v>289</v>
      </c>
      <c r="B1308" t="s">
        <v>41</v>
      </c>
      <c r="C1308" t="s">
        <v>290</v>
      </c>
      <c r="D1308" t="s">
        <v>257</v>
      </c>
      <c r="E1308" t="s">
        <v>76</v>
      </c>
      <c r="F1308">
        <v>1942.8614425649801</v>
      </c>
      <c r="G1308">
        <v>1908.67395981971</v>
      </c>
      <c r="H1308">
        <v>204.557770764981</v>
      </c>
      <c r="I1308">
        <v>93.012082379128501</v>
      </c>
      <c r="J1308">
        <v>44.906262634122299</v>
      </c>
      <c r="K1308">
        <v>16653.947798499801</v>
      </c>
      <c r="L1308">
        <v>4018.9168770717401</v>
      </c>
      <c r="M1308">
        <v>22.9402765242267</v>
      </c>
      <c r="N1308">
        <v>1167.0016148398799</v>
      </c>
      <c r="O1308">
        <v>5712.0383303754297</v>
      </c>
      <c r="P1308">
        <v>1386.35142319023</v>
      </c>
      <c r="Q1308">
        <v>1025.19167968946</v>
      </c>
      <c r="R1308">
        <v>1736.7695634541001</v>
      </c>
      <c r="S1308">
        <v>8281.9055610409505</v>
      </c>
      <c r="T1308">
        <v>0</v>
      </c>
      <c r="U1308">
        <v>0</v>
      </c>
      <c r="V1308">
        <v>2940.34946772796</v>
      </c>
      <c r="W1308">
        <v>25704.550973130001</v>
      </c>
    </row>
    <row r="1309" spans="1:23" x14ac:dyDescent="0.3">
      <c r="A1309" t="s">
        <v>289</v>
      </c>
      <c r="B1309" t="s">
        <v>41</v>
      </c>
      <c r="C1309" t="s">
        <v>290</v>
      </c>
      <c r="D1309" t="s">
        <v>257</v>
      </c>
      <c r="E1309" t="s">
        <v>77</v>
      </c>
      <c r="F1309">
        <v>2150.4284485257499</v>
      </c>
      <c r="G1309">
        <v>2113.3935239095099</v>
      </c>
      <c r="H1309">
        <v>208.911577306992</v>
      </c>
      <c r="I1309">
        <v>103.541550069021</v>
      </c>
      <c r="J1309">
        <v>46.9467245324347</v>
      </c>
      <c r="K1309">
        <v>20106.554085640801</v>
      </c>
      <c r="L1309">
        <v>5424.8494395718699</v>
      </c>
      <c r="M1309">
        <v>25.469357508389901</v>
      </c>
      <c r="N1309">
        <v>1237.64054379089</v>
      </c>
      <c r="O1309">
        <v>5983.83268393034</v>
      </c>
      <c r="P1309">
        <v>1700.72991269724</v>
      </c>
      <c r="Q1309">
        <v>1316.65331036065</v>
      </c>
      <c r="R1309">
        <v>2049.9669499359402</v>
      </c>
      <c r="S1309">
        <v>8281.9055610409505</v>
      </c>
      <c r="T1309">
        <v>0</v>
      </c>
      <c r="U1309">
        <v>0</v>
      </c>
      <c r="V1309">
        <v>2992.0011418978602</v>
      </c>
      <c r="W1309">
        <v>28377.700005991399</v>
      </c>
    </row>
    <row r="1310" spans="1:23" x14ac:dyDescent="0.3">
      <c r="A1310" t="s">
        <v>289</v>
      </c>
      <c r="B1310" t="s">
        <v>41</v>
      </c>
      <c r="C1310" t="s">
        <v>290</v>
      </c>
      <c r="D1310" t="s">
        <v>257</v>
      </c>
      <c r="E1310" t="s">
        <v>78</v>
      </c>
      <c r="F1310">
        <v>1881.81410334626</v>
      </c>
      <c r="G1310">
        <v>1848.38261050913</v>
      </c>
      <c r="H1310">
        <v>201.05532856808699</v>
      </c>
      <c r="I1310">
        <v>90.061347837588698</v>
      </c>
      <c r="J1310">
        <v>45.833217826144697</v>
      </c>
      <c r="K1310">
        <v>15613.8365013291</v>
      </c>
      <c r="L1310">
        <v>3440.1784144429498</v>
      </c>
      <c r="M1310">
        <v>21.644811585182602</v>
      </c>
      <c r="N1310">
        <v>1135.43623175007</v>
      </c>
      <c r="O1310">
        <v>5534.3526146388203</v>
      </c>
      <c r="P1310">
        <v>1273.72092444741</v>
      </c>
      <c r="Q1310">
        <v>919.58601027460304</v>
      </c>
      <c r="R1310">
        <v>1627.6728762181301</v>
      </c>
      <c r="S1310">
        <v>8281.9055610409505</v>
      </c>
      <c r="T1310">
        <v>0</v>
      </c>
      <c r="U1310">
        <v>0</v>
      </c>
      <c r="V1310">
        <v>2899.9156787992601</v>
      </c>
      <c r="W1310">
        <v>24881.954097809001</v>
      </c>
    </row>
    <row r="1311" spans="1:23" x14ac:dyDescent="0.3">
      <c r="A1311" t="s">
        <v>289</v>
      </c>
      <c r="B1311" t="s">
        <v>41</v>
      </c>
      <c r="C1311" t="s">
        <v>290</v>
      </c>
      <c r="D1311" t="s">
        <v>258</v>
      </c>
      <c r="E1311" t="s">
        <v>79</v>
      </c>
      <c r="F1311">
        <v>2082.1440514966898</v>
      </c>
      <c r="G1311">
        <v>2044.68199371388</v>
      </c>
      <c r="H1311">
        <v>192.44059800248999</v>
      </c>
      <c r="I1311">
        <v>108.196037822026</v>
      </c>
      <c r="J1311">
        <v>48.585932038427103</v>
      </c>
      <c r="K1311">
        <v>17787.736457360901</v>
      </c>
      <c r="L1311">
        <v>4002.5156705419799</v>
      </c>
      <c r="M1311">
        <v>22.0816252293227</v>
      </c>
      <c r="N1311">
        <v>1219.5433865044399</v>
      </c>
      <c r="O1311">
        <v>5415.8619307376302</v>
      </c>
      <c r="P1311">
        <v>1377.2357128870999</v>
      </c>
      <c r="Q1311">
        <v>1035.3057716031601</v>
      </c>
      <c r="R1311">
        <v>1706.30523861046</v>
      </c>
      <c r="S1311">
        <v>7429.7016628989304</v>
      </c>
      <c r="T1311">
        <v>0</v>
      </c>
      <c r="U1311">
        <v>0</v>
      </c>
      <c r="V1311">
        <v>2813.1602643060301</v>
      </c>
      <c r="W1311">
        <v>27449.176424851601</v>
      </c>
    </row>
    <row r="1312" spans="1:23" x14ac:dyDescent="0.3">
      <c r="A1312" t="s">
        <v>289</v>
      </c>
      <c r="B1312" t="s">
        <v>41</v>
      </c>
      <c r="C1312" t="s">
        <v>290</v>
      </c>
      <c r="D1312" t="s">
        <v>258</v>
      </c>
      <c r="E1312" t="s">
        <v>80</v>
      </c>
      <c r="F1312">
        <v>2024.72298010597</v>
      </c>
      <c r="G1312">
        <v>1988.0241643127599</v>
      </c>
      <c r="H1312">
        <v>233.95525633646</v>
      </c>
      <c r="I1312">
        <v>105.351154180573</v>
      </c>
      <c r="J1312">
        <v>48.252081159165897</v>
      </c>
      <c r="K1312">
        <v>16887.744318831199</v>
      </c>
      <c r="L1312">
        <v>3692.99256172073</v>
      </c>
      <c r="M1312">
        <v>22.730059970923801</v>
      </c>
      <c r="N1312">
        <v>1208.8952297178701</v>
      </c>
      <c r="O1312">
        <v>5476.2755056401202</v>
      </c>
      <c r="P1312">
        <v>1323.3209249162901</v>
      </c>
      <c r="Q1312">
        <v>970.46963675887503</v>
      </c>
      <c r="R1312">
        <v>1671.1964007895001</v>
      </c>
      <c r="S1312">
        <v>7429.7016628989304</v>
      </c>
      <c r="T1312">
        <v>0</v>
      </c>
      <c r="U1312">
        <v>0</v>
      </c>
      <c r="V1312">
        <v>3375.4143543993</v>
      </c>
      <c r="W1312">
        <v>26806.752346985399</v>
      </c>
    </row>
    <row r="1313" spans="1:23" x14ac:dyDescent="0.3">
      <c r="A1313" t="s">
        <v>289</v>
      </c>
      <c r="B1313" t="s">
        <v>41</v>
      </c>
      <c r="C1313" t="s">
        <v>290</v>
      </c>
      <c r="D1313" t="s">
        <v>258</v>
      </c>
      <c r="E1313" t="s">
        <v>140</v>
      </c>
      <c r="F1313">
        <v>2122.1834842245298</v>
      </c>
      <c r="G1313">
        <v>2084.3159399493502</v>
      </c>
      <c r="H1313">
        <v>265.178233979857</v>
      </c>
      <c r="I1313">
        <v>109.972878486414</v>
      </c>
      <c r="J1313">
        <v>46.251064763677</v>
      </c>
      <c r="K1313">
        <v>18877.290763192199</v>
      </c>
      <c r="L1313">
        <v>4685.7356799971203</v>
      </c>
      <c r="M1313">
        <v>24.18429232447</v>
      </c>
      <c r="N1313">
        <v>1249.7906024675699</v>
      </c>
      <c r="O1313">
        <v>5591.7337256577803</v>
      </c>
      <c r="P1313">
        <v>1522.0350815020699</v>
      </c>
      <c r="Q1313">
        <v>1156.06482717936</v>
      </c>
      <c r="R1313">
        <v>1864.5663924033199</v>
      </c>
      <c r="S1313">
        <v>7429.7016628989304</v>
      </c>
      <c r="T1313">
        <v>0</v>
      </c>
      <c r="U1313">
        <v>0</v>
      </c>
      <c r="V1313">
        <v>3796.8884010984102</v>
      </c>
      <c r="W1313">
        <v>28074.2490056344</v>
      </c>
    </row>
    <row r="1314" spans="1:23" x14ac:dyDescent="0.3">
      <c r="A1314" t="s">
        <v>289</v>
      </c>
      <c r="B1314" t="s">
        <v>41</v>
      </c>
      <c r="C1314" t="s">
        <v>290</v>
      </c>
      <c r="D1314" t="s">
        <v>258</v>
      </c>
      <c r="E1314" t="s">
        <v>141</v>
      </c>
      <c r="F1314">
        <v>2004.72951762306</v>
      </c>
      <c r="G1314">
        <v>1968.62468717918</v>
      </c>
      <c r="H1314">
        <v>241.79672963772299</v>
      </c>
      <c r="I1314">
        <v>102.815195448228</v>
      </c>
      <c r="J1314">
        <v>51.039356685443103</v>
      </c>
      <c r="K1314">
        <v>15887.7903792208</v>
      </c>
      <c r="L1314">
        <v>3394.8596176271099</v>
      </c>
      <c r="M1314">
        <v>21.881075314269498</v>
      </c>
      <c r="N1314">
        <v>1196.35152711041</v>
      </c>
      <c r="O1314">
        <v>5648.6784529861798</v>
      </c>
      <c r="P1314">
        <v>1245.6972760390299</v>
      </c>
      <c r="Q1314">
        <v>896.41447288322604</v>
      </c>
      <c r="R1314">
        <v>1595.3821895692099</v>
      </c>
      <c r="S1314">
        <v>7429.7016628989304</v>
      </c>
      <c r="T1314">
        <v>0</v>
      </c>
      <c r="U1314">
        <v>0</v>
      </c>
      <c r="V1314">
        <v>3477.8887027647802</v>
      </c>
      <c r="W1314">
        <v>26582.611980327601</v>
      </c>
    </row>
    <row r="1315" spans="1:23" x14ac:dyDescent="0.3">
      <c r="A1315" t="s">
        <v>289</v>
      </c>
      <c r="B1315" t="s">
        <v>41</v>
      </c>
      <c r="C1315" t="s">
        <v>290</v>
      </c>
      <c r="D1315" t="s">
        <v>259</v>
      </c>
      <c r="E1315" t="s">
        <v>154</v>
      </c>
      <c r="F1315">
        <v>2150.3902083021899</v>
      </c>
      <c r="G1315">
        <v>2112.0404048871501</v>
      </c>
      <c r="H1315">
        <v>258.45660724591301</v>
      </c>
      <c r="I1315">
        <v>113.742345702642</v>
      </c>
      <c r="J1315">
        <v>55.282513066592699</v>
      </c>
      <c r="K1315">
        <v>19735.888035652599</v>
      </c>
      <c r="L1315">
        <v>6857.3982173417999</v>
      </c>
      <c r="M1315">
        <v>24.091001322245901</v>
      </c>
      <c r="N1315">
        <v>1154.63420680796</v>
      </c>
      <c r="O1315">
        <v>5372.7871477262097</v>
      </c>
      <c r="P1315">
        <v>1767.2661074807099</v>
      </c>
      <c r="Q1315">
        <v>1408.01165251474</v>
      </c>
      <c r="R1315">
        <v>2084.0719871490101</v>
      </c>
      <c r="S1315">
        <v>6660.1714379817204</v>
      </c>
      <c r="T1315">
        <v>0</v>
      </c>
      <c r="U1315">
        <v>0</v>
      </c>
      <c r="V1315">
        <v>3730.9077083581101</v>
      </c>
      <c r="W1315">
        <v>28256.271914879599</v>
      </c>
    </row>
    <row r="1316" spans="1:23" x14ac:dyDescent="0.3">
      <c r="A1316" t="s">
        <v>289</v>
      </c>
      <c r="B1316" t="s">
        <v>41</v>
      </c>
      <c r="C1316" t="s">
        <v>290</v>
      </c>
      <c r="D1316" t="s">
        <v>259</v>
      </c>
      <c r="E1316" t="s">
        <v>156</v>
      </c>
      <c r="F1316">
        <v>2135.6527025486598</v>
      </c>
      <c r="G1316">
        <v>2097.23623139546</v>
      </c>
      <c r="H1316">
        <v>291.44923537779403</v>
      </c>
      <c r="I1316">
        <v>114.32044230791</v>
      </c>
      <c r="J1316">
        <v>52.192232272245803</v>
      </c>
      <c r="K1316">
        <v>17701.588950651301</v>
      </c>
      <c r="L1316">
        <v>5264.0026844150498</v>
      </c>
      <c r="M1316">
        <v>23.4999349902569</v>
      </c>
      <c r="N1316">
        <v>1135.78634927947</v>
      </c>
      <c r="O1316">
        <v>5701.6948486501997</v>
      </c>
      <c r="P1316">
        <v>1515.9291340851601</v>
      </c>
      <c r="Q1316">
        <v>1152.6994043048201</v>
      </c>
      <c r="R1316">
        <v>1864.7127961589599</v>
      </c>
      <c r="S1316">
        <v>6660.1714379817204</v>
      </c>
      <c r="T1316">
        <v>0</v>
      </c>
      <c r="U1316">
        <v>0</v>
      </c>
      <c r="V1316">
        <v>4195.7041311930798</v>
      </c>
      <c r="W1316">
        <v>28317.452190070799</v>
      </c>
    </row>
    <row r="1317" spans="1:23" x14ac:dyDescent="0.3">
      <c r="A1317" t="s">
        <v>289</v>
      </c>
      <c r="B1317" t="s">
        <v>41</v>
      </c>
      <c r="C1317" t="s">
        <v>290</v>
      </c>
      <c r="D1317" t="s">
        <v>259</v>
      </c>
      <c r="E1317" t="s">
        <v>157</v>
      </c>
      <c r="F1317">
        <v>2362.1759480266701</v>
      </c>
      <c r="G1317">
        <v>2320.9218405840302</v>
      </c>
      <c r="H1317">
        <v>285.74465493454602</v>
      </c>
      <c r="I1317">
        <v>125.593927273457</v>
      </c>
      <c r="J1317">
        <v>46.840902757071497</v>
      </c>
      <c r="K1317">
        <v>21376.1759864999</v>
      </c>
      <c r="L1317">
        <v>7359.6429879429597</v>
      </c>
      <c r="M1317">
        <v>25.585194081082498</v>
      </c>
      <c r="N1317">
        <v>1214.09963574827</v>
      </c>
      <c r="O1317">
        <v>6031.8923538585695</v>
      </c>
      <c r="P1317">
        <v>1913.3200788387901</v>
      </c>
      <c r="Q1317">
        <v>1514.1357580613501</v>
      </c>
      <c r="R1317">
        <v>2269.6404751814198</v>
      </c>
      <c r="S1317">
        <v>6660.1714379817204</v>
      </c>
      <c r="T1317">
        <v>0</v>
      </c>
      <c r="U1317">
        <v>0</v>
      </c>
      <c r="V1317">
        <v>4117.5465572583598</v>
      </c>
      <c r="W1317">
        <v>31240.381800054802</v>
      </c>
    </row>
    <row r="1318" spans="1:23" x14ac:dyDescent="0.3">
      <c r="A1318" t="s">
        <v>289</v>
      </c>
      <c r="B1318" t="s">
        <v>41</v>
      </c>
      <c r="C1318" t="s">
        <v>290</v>
      </c>
      <c r="D1318" t="s">
        <v>259</v>
      </c>
      <c r="E1318" t="s">
        <v>159</v>
      </c>
      <c r="F1318">
        <v>2325.7363925837599</v>
      </c>
      <c r="G1318">
        <v>2285.1020689585898</v>
      </c>
      <c r="H1318">
        <v>309.91761951283098</v>
      </c>
      <c r="I1318">
        <v>123.36081771421</v>
      </c>
      <c r="J1318">
        <v>45.840553318584199</v>
      </c>
      <c r="K1318">
        <v>20524.552727881401</v>
      </c>
      <c r="L1318">
        <v>6853.9083797829599</v>
      </c>
      <c r="M1318">
        <v>24.352351445491301</v>
      </c>
      <c r="N1318">
        <v>1191.6845914087501</v>
      </c>
      <c r="O1318">
        <v>5960.5609570768502</v>
      </c>
      <c r="P1318">
        <v>1822.2303122856599</v>
      </c>
      <c r="Q1318">
        <v>1428.2667100358001</v>
      </c>
      <c r="R1318">
        <v>2180.8587475418299</v>
      </c>
      <c r="S1318">
        <v>6660.1714379817204</v>
      </c>
      <c r="T1318">
        <v>0</v>
      </c>
      <c r="U1318">
        <v>0</v>
      </c>
      <c r="V1318">
        <v>4467.5389755770902</v>
      </c>
      <c r="W1318">
        <v>30641.813230986601</v>
      </c>
    </row>
    <row r="1319" spans="1:23" x14ac:dyDescent="0.3">
      <c r="A1319" t="s">
        <v>289</v>
      </c>
      <c r="B1319" t="s">
        <v>41</v>
      </c>
      <c r="C1319" t="s">
        <v>290</v>
      </c>
      <c r="D1319" t="s">
        <v>260</v>
      </c>
      <c r="E1319" t="s">
        <v>160</v>
      </c>
      <c r="F1319">
        <v>2033.7386766463901</v>
      </c>
      <c r="G1319">
        <v>1997.2423345838199</v>
      </c>
      <c r="H1319">
        <v>290.29808227465003</v>
      </c>
      <c r="I1319">
        <v>109.292773152948</v>
      </c>
      <c r="J1319">
        <v>53.935174619917298</v>
      </c>
      <c r="K1319">
        <v>17570.187611789501</v>
      </c>
      <c r="L1319">
        <v>6449.6045079328196</v>
      </c>
      <c r="M1319">
        <v>23.0333594866864</v>
      </c>
      <c r="N1319">
        <v>1055.2015008871699</v>
      </c>
      <c r="O1319">
        <v>5114.56436872418</v>
      </c>
      <c r="P1319">
        <v>1665.7560922586999</v>
      </c>
      <c r="Q1319">
        <v>1296.3943927719099</v>
      </c>
      <c r="R1319">
        <v>1995.0653914484401</v>
      </c>
      <c r="S1319">
        <v>6023.5722876800701</v>
      </c>
      <c r="T1319">
        <v>0</v>
      </c>
      <c r="U1319">
        <v>0</v>
      </c>
      <c r="V1319">
        <v>4199.9243220325898</v>
      </c>
      <c r="W1319">
        <v>26766.284342574902</v>
      </c>
    </row>
    <row r="1320" spans="1:23" x14ac:dyDescent="0.3">
      <c r="A1320" t="s">
        <v>289</v>
      </c>
      <c r="B1320" t="s">
        <v>41</v>
      </c>
      <c r="C1320" t="s">
        <v>290</v>
      </c>
      <c r="D1320" t="s">
        <v>260</v>
      </c>
      <c r="E1320" t="s">
        <v>164</v>
      </c>
      <c r="F1320">
        <v>2089.9014535956899</v>
      </c>
      <c r="G1320">
        <v>2052.4668782550302</v>
      </c>
      <c r="H1320">
        <v>311.97358582211399</v>
      </c>
      <c r="I1320">
        <v>113.63827888861201</v>
      </c>
      <c r="J1320">
        <v>46.316398124823699</v>
      </c>
      <c r="K1320">
        <v>17185.666826886099</v>
      </c>
      <c r="L1320">
        <v>5798.5585827197301</v>
      </c>
      <c r="M1320">
        <v>23.412762719510798</v>
      </c>
      <c r="N1320">
        <v>1061.82297733365</v>
      </c>
      <c r="O1320">
        <v>5389.9019794985697</v>
      </c>
      <c r="P1320">
        <v>1593.33120338411</v>
      </c>
      <c r="Q1320">
        <v>1208.5970431843</v>
      </c>
      <c r="R1320">
        <v>1952.89824189263</v>
      </c>
      <c r="S1320">
        <v>6023.5722876800701</v>
      </c>
      <c r="T1320">
        <v>0</v>
      </c>
      <c r="U1320">
        <v>0</v>
      </c>
      <c r="V1320">
        <v>4500.3893878039898</v>
      </c>
      <c r="W1320">
        <v>27685.275136350199</v>
      </c>
    </row>
    <row r="1321" spans="1:23" x14ac:dyDescent="0.3">
      <c r="A1321" t="s">
        <v>289</v>
      </c>
      <c r="B1321" t="s">
        <v>41</v>
      </c>
      <c r="C1321" t="s">
        <v>290</v>
      </c>
      <c r="D1321" t="s">
        <v>260</v>
      </c>
      <c r="E1321" t="s">
        <v>167</v>
      </c>
      <c r="F1321">
        <v>2153.5089485656499</v>
      </c>
      <c r="G1321">
        <v>2115.50887718479</v>
      </c>
      <c r="H1321">
        <v>320.567041529584</v>
      </c>
      <c r="I1321">
        <v>116.58254916336099</v>
      </c>
      <c r="J1321">
        <v>38.6472701747172</v>
      </c>
      <c r="K1321">
        <v>17674.714572324901</v>
      </c>
      <c r="L1321">
        <v>6029.0974738775803</v>
      </c>
      <c r="M1321">
        <v>23.1508019976791</v>
      </c>
      <c r="N1321">
        <v>1079.4093401263599</v>
      </c>
      <c r="O1321">
        <v>5548.0468655406103</v>
      </c>
      <c r="P1321">
        <v>1634.2463722888201</v>
      </c>
      <c r="Q1321">
        <v>1247.6582844307</v>
      </c>
      <c r="R1321">
        <v>1992.22409970337</v>
      </c>
      <c r="S1321">
        <v>6023.5722876800701</v>
      </c>
      <c r="T1321">
        <v>0</v>
      </c>
      <c r="U1321">
        <v>0</v>
      </c>
      <c r="V1321">
        <v>4618.8166455285</v>
      </c>
      <c r="W1321">
        <v>28550.019280353299</v>
      </c>
    </row>
    <row r="1322" spans="1:23" x14ac:dyDescent="0.3">
      <c r="A1322" t="s">
        <v>289</v>
      </c>
      <c r="B1322" t="s">
        <v>41</v>
      </c>
      <c r="C1322" t="s">
        <v>290</v>
      </c>
      <c r="D1322" t="s">
        <v>260</v>
      </c>
      <c r="E1322" t="s">
        <v>168</v>
      </c>
      <c r="F1322">
        <v>2108.0802299807501</v>
      </c>
      <c r="G1322">
        <v>2070.7648044856501</v>
      </c>
      <c r="H1322">
        <v>350.38530953564799</v>
      </c>
      <c r="I1322">
        <v>114.068371282847</v>
      </c>
      <c r="J1322">
        <v>37.990529195145797</v>
      </c>
      <c r="K1322">
        <v>17836.0186574584</v>
      </c>
      <c r="L1322">
        <v>6374.7348380762596</v>
      </c>
      <c r="M1322">
        <v>22.589894253840601</v>
      </c>
      <c r="N1322">
        <v>1070.0387374269101</v>
      </c>
      <c r="O1322">
        <v>5338.8561681887804</v>
      </c>
      <c r="P1322">
        <v>1684.5070663197</v>
      </c>
      <c r="Q1322">
        <v>1296.7746490715001</v>
      </c>
      <c r="R1322">
        <v>2037.25634581137</v>
      </c>
      <c r="S1322">
        <v>6023.5722876800701</v>
      </c>
      <c r="T1322">
        <v>0</v>
      </c>
      <c r="U1322">
        <v>0</v>
      </c>
      <c r="V1322">
        <v>5048.9471801949703</v>
      </c>
      <c r="W1322">
        <v>27831.9668315651</v>
      </c>
    </row>
    <row r="1323" spans="1:23" x14ac:dyDescent="0.3">
      <c r="A1323" t="s">
        <v>289</v>
      </c>
      <c r="B1323" t="s">
        <v>41</v>
      </c>
      <c r="C1323" t="s">
        <v>290</v>
      </c>
      <c r="D1323" t="s">
        <v>261</v>
      </c>
      <c r="E1323" t="s">
        <v>185</v>
      </c>
      <c r="F1323">
        <v>1898.04475682471</v>
      </c>
      <c r="G1323">
        <v>1862.6454584253499</v>
      </c>
      <c r="H1323">
        <v>298.56549021351998</v>
      </c>
      <c r="I1323">
        <v>104.686715749641</v>
      </c>
      <c r="J1323">
        <v>93.169334578734606</v>
      </c>
      <c r="K1323">
        <v>16400.934905512899</v>
      </c>
      <c r="L1323">
        <v>4055.2281618970301</v>
      </c>
      <c r="M1323">
        <v>20.366272596946601</v>
      </c>
      <c r="N1323">
        <v>1056.2967003122801</v>
      </c>
      <c r="O1323">
        <v>4589.8141748463404</v>
      </c>
      <c r="P1323">
        <v>1564.33995501764</v>
      </c>
      <c r="Q1323">
        <v>1202.10220829114</v>
      </c>
      <c r="R1323">
        <v>1890.51551894473</v>
      </c>
      <c r="S1323">
        <v>5048.5773574979003</v>
      </c>
      <c r="T1323">
        <v>0</v>
      </c>
      <c r="U1323">
        <v>0</v>
      </c>
      <c r="V1323">
        <v>4331.7726787659203</v>
      </c>
      <c r="W1323">
        <v>24923.402861733801</v>
      </c>
    </row>
    <row r="1324" spans="1:23" x14ac:dyDescent="0.3">
      <c r="A1324" t="s">
        <v>289</v>
      </c>
      <c r="B1324" t="s">
        <v>41</v>
      </c>
      <c r="C1324" t="s">
        <v>290</v>
      </c>
      <c r="D1324" t="s">
        <v>261</v>
      </c>
      <c r="E1324" t="s">
        <v>189</v>
      </c>
      <c r="F1324">
        <v>2131.4367827134702</v>
      </c>
      <c r="G1324">
        <v>2092.4526014775101</v>
      </c>
      <c r="H1324">
        <v>354.47468968285</v>
      </c>
      <c r="I1324">
        <v>117.985627290549</v>
      </c>
      <c r="J1324">
        <v>95.336165945419594</v>
      </c>
      <c r="K1324">
        <v>18499.825744689799</v>
      </c>
      <c r="L1324">
        <v>4574.8078054761099</v>
      </c>
      <c r="M1324">
        <v>22.828973849076998</v>
      </c>
      <c r="N1324">
        <v>1118.5888019292099</v>
      </c>
      <c r="O1324">
        <v>5184.3074468549903</v>
      </c>
      <c r="P1324">
        <v>1763.54455556166</v>
      </c>
      <c r="Q1324">
        <v>1354.2428160310601</v>
      </c>
      <c r="R1324">
        <v>2132.2653792677802</v>
      </c>
      <c r="S1324">
        <v>5048.5773574979003</v>
      </c>
      <c r="T1324">
        <v>0</v>
      </c>
      <c r="U1324">
        <v>0</v>
      </c>
      <c r="V1324">
        <v>5102.5406102535999</v>
      </c>
      <c r="W1324">
        <v>28153.903030132999</v>
      </c>
    </row>
    <row r="1325" spans="1:23" x14ac:dyDescent="0.3">
      <c r="A1325" t="s">
        <v>289</v>
      </c>
      <c r="B1325" t="s">
        <v>41</v>
      </c>
      <c r="C1325" t="s">
        <v>290</v>
      </c>
      <c r="D1325" t="s">
        <v>261</v>
      </c>
      <c r="E1325" t="s">
        <v>190</v>
      </c>
      <c r="F1325">
        <v>2194.4877260061899</v>
      </c>
      <c r="G1325">
        <v>2154.6394700810301</v>
      </c>
      <c r="H1325">
        <v>330.46797343436299</v>
      </c>
      <c r="I1325">
        <v>121.18953018551299</v>
      </c>
      <c r="J1325">
        <v>95.873323875005099</v>
      </c>
      <c r="K1325">
        <v>19454.286524250499</v>
      </c>
      <c r="L1325">
        <v>4899.5791355062202</v>
      </c>
      <c r="M1325">
        <v>23.555373569207202</v>
      </c>
      <c r="N1325">
        <v>1140.61724236751</v>
      </c>
      <c r="O1325">
        <v>5270.9784131236102</v>
      </c>
      <c r="P1325">
        <v>1857.0794814154799</v>
      </c>
      <c r="Q1325">
        <v>1440.45167751954</v>
      </c>
      <c r="R1325">
        <v>2225.8003051216001</v>
      </c>
      <c r="S1325">
        <v>5048.5773574979003</v>
      </c>
      <c r="T1325">
        <v>0</v>
      </c>
      <c r="U1325">
        <v>0</v>
      </c>
      <c r="V1325">
        <v>4763.0903581340699</v>
      </c>
      <c r="W1325">
        <v>28982.7288005181</v>
      </c>
    </row>
    <row r="1326" spans="1:23" x14ac:dyDescent="0.3">
      <c r="A1326" t="s">
        <v>289</v>
      </c>
      <c r="B1326" t="s">
        <v>41</v>
      </c>
      <c r="C1326" t="s">
        <v>290</v>
      </c>
      <c r="D1326" t="s">
        <v>261</v>
      </c>
      <c r="E1326" t="s">
        <v>195</v>
      </c>
      <c r="F1326">
        <v>2052.3316940647101</v>
      </c>
      <c r="G1326">
        <v>2014.5686785293001</v>
      </c>
      <c r="H1326">
        <v>344.43995383119602</v>
      </c>
      <c r="I1326">
        <v>113.460732417529</v>
      </c>
      <c r="J1326">
        <v>94.548003116601905</v>
      </c>
      <c r="K1326">
        <v>17778.651177272</v>
      </c>
      <c r="L1326">
        <v>4396.1273706231796</v>
      </c>
      <c r="M1326">
        <v>21.899359707907902</v>
      </c>
      <c r="N1326">
        <v>1096.09761476933</v>
      </c>
      <c r="O1326">
        <v>4976.0533239920796</v>
      </c>
      <c r="P1326">
        <v>1695.48281718768</v>
      </c>
      <c r="Q1326">
        <v>1301.99760270346</v>
      </c>
      <c r="R1326">
        <v>2050.0218876341301</v>
      </c>
      <c r="S1326">
        <v>5048.5773574979003</v>
      </c>
      <c r="T1326">
        <v>0</v>
      </c>
      <c r="U1326">
        <v>0</v>
      </c>
      <c r="V1326">
        <v>4972.5452059794397</v>
      </c>
      <c r="W1326">
        <v>27046.210268330698</v>
      </c>
    </row>
    <row r="1327" spans="1:23" x14ac:dyDescent="0.3">
      <c r="A1327" t="s">
        <v>289</v>
      </c>
      <c r="B1327" t="s">
        <v>41</v>
      </c>
      <c r="C1327" t="s">
        <v>290</v>
      </c>
      <c r="D1327" t="s">
        <v>262</v>
      </c>
      <c r="E1327" t="s">
        <v>196</v>
      </c>
      <c r="F1327">
        <v>1874.89703602899</v>
      </c>
      <c r="G1327">
        <v>1839.4258069414</v>
      </c>
      <c r="H1327">
        <v>290.53143532119202</v>
      </c>
      <c r="I1327">
        <v>102.854084502728</v>
      </c>
      <c r="J1327">
        <v>134.091550972086</v>
      </c>
      <c r="K1327">
        <v>15924.288629892901</v>
      </c>
      <c r="L1327">
        <v>4254.3598997037498</v>
      </c>
      <c r="M1327">
        <v>21.6387744825707</v>
      </c>
      <c r="N1327">
        <v>1108.6133616821901</v>
      </c>
      <c r="O1327">
        <v>4088.6697913436301</v>
      </c>
      <c r="P1327">
        <v>1427.2141016994899</v>
      </c>
      <c r="Q1327">
        <v>1087.61578520686</v>
      </c>
      <c r="R1327">
        <v>1744.7355733439999</v>
      </c>
      <c r="S1327">
        <v>4460.3332671427897</v>
      </c>
      <c r="T1327">
        <v>0</v>
      </c>
      <c r="U1327">
        <v>0</v>
      </c>
      <c r="V1327">
        <v>4202.1687935338996</v>
      </c>
      <c r="W1327">
        <v>24650.369863447999</v>
      </c>
    </row>
    <row r="1328" spans="1:23" x14ac:dyDescent="0.3">
      <c r="A1328" t="s">
        <v>289</v>
      </c>
      <c r="B1328" t="s">
        <v>41</v>
      </c>
      <c r="C1328" t="s">
        <v>290</v>
      </c>
      <c r="D1328" t="s">
        <v>262</v>
      </c>
      <c r="E1328" t="s">
        <v>197</v>
      </c>
      <c r="F1328">
        <v>2101.9802166561499</v>
      </c>
      <c r="G1328">
        <v>2063.0272236503602</v>
      </c>
      <c r="H1328">
        <v>346.77298816677302</v>
      </c>
      <c r="I1328">
        <v>115.78011966771599</v>
      </c>
      <c r="J1328">
        <v>136.104572382274</v>
      </c>
      <c r="K1328">
        <v>17898.041888933301</v>
      </c>
      <c r="L1328">
        <v>4777.4850348119398</v>
      </c>
      <c r="M1328">
        <v>24.228045958441299</v>
      </c>
      <c r="N1328">
        <v>1166.5530704508701</v>
      </c>
      <c r="O1328">
        <v>4610.5698288495196</v>
      </c>
      <c r="P1328">
        <v>1603.3420154007799</v>
      </c>
      <c r="Q1328">
        <v>1219.9951809848601</v>
      </c>
      <c r="R1328">
        <v>1962.28001178809</v>
      </c>
      <c r="S1328">
        <v>4460.3332671427897</v>
      </c>
      <c r="T1328">
        <v>0</v>
      </c>
      <c r="U1328">
        <v>0</v>
      </c>
      <c r="V1328">
        <v>4982.4082991969699</v>
      </c>
      <c r="W1328">
        <v>27784.857204027601</v>
      </c>
    </row>
    <row r="1329" spans="1:23" x14ac:dyDescent="0.3">
      <c r="A1329" t="s">
        <v>289</v>
      </c>
      <c r="B1329" t="s">
        <v>41</v>
      </c>
      <c r="C1329" t="s">
        <v>290</v>
      </c>
      <c r="D1329" t="s">
        <v>262</v>
      </c>
      <c r="E1329" t="s">
        <v>198</v>
      </c>
      <c r="F1329">
        <v>2174.85760773015</v>
      </c>
      <c r="G1329">
        <v>2134.9291408955901</v>
      </c>
      <c r="H1329">
        <v>321.10396730691298</v>
      </c>
      <c r="I1329">
        <v>119.398394294957</v>
      </c>
      <c r="J1329">
        <v>136.69853854465001</v>
      </c>
      <c r="K1329">
        <v>18988.614071999102</v>
      </c>
      <c r="L1329">
        <v>5170.19003916973</v>
      </c>
      <c r="M1329">
        <v>25.112488601843499</v>
      </c>
      <c r="N1329">
        <v>1191.7861271684601</v>
      </c>
      <c r="O1329">
        <v>4707.5505614005997</v>
      </c>
      <c r="P1329">
        <v>1699.16728417269</v>
      </c>
      <c r="Q1329">
        <v>1308.9019792735201</v>
      </c>
      <c r="R1329">
        <v>2058.1052805600102</v>
      </c>
      <c r="S1329">
        <v>4460.3332671427897</v>
      </c>
      <c r="T1329">
        <v>0</v>
      </c>
      <c r="U1329">
        <v>0</v>
      </c>
      <c r="V1329">
        <v>4613.0082830762703</v>
      </c>
      <c r="W1329">
        <v>28739.278229184802</v>
      </c>
    </row>
    <row r="1330" spans="1:23" x14ac:dyDescent="0.3">
      <c r="A1330" t="s">
        <v>289</v>
      </c>
      <c r="B1330" t="s">
        <v>41</v>
      </c>
      <c r="C1330" t="s">
        <v>290</v>
      </c>
      <c r="D1330" t="s">
        <v>262</v>
      </c>
      <c r="E1330" t="s">
        <v>200</v>
      </c>
      <c r="F1330">
        <v>1997.5932687981499</v>
      </c>
      <c r="G1330">
        <v>1960.24165781645</v>
      </c>
      <c r="H1330">
        <v>333.43494044219801</v>
      </c>
      <c r="I1330">
        <v>109.83242876228</v>
      </c>
      <c r="J1330">
        <v>135.203003305626</v>
      </c>
      <c r="K1330">
        <v>16807.588489767801</v>
      </c>
      <c r="L1330">
        <v>4448.5949376615699</v>
      </c>
      <c r="M1330">
        <v>23.041330280566498</v>
      </c>
      <c r="N1330">
        <v>1137.10667636074</v>
      </c>
      <c r="O1330">
        <v>4397.5165148389196</v>
      </c>
      <c r="P1330">
        <v>1506.8632536356899</v>
      </c>
      <c r="Q1330">
        <v>1140.8247165967</v>
      </c>
      <c r="R1330">
        <v>1851.9957417753999</v>
      </c>
      <c r="S1330">
        <v>4460.3332671427897</v>
      </c>
      <c r="T1330">
        <v>0</v>
      </c>
      <c r="U1330">
        <v>0</v>
      </c>
      <c r="V1330">
        <v>4790.6162424059303</v>
      </c>
      <c r="W1330">
        <v>26359.491768013901</v>
      </c>
    </row>
    <row r="1331" spans="1:23" x14ac:dyDescent="0.3">
      <c r="A1331" t="s">
        <v>289</v>
      </c>
      <c r="B1331" t="s">
        <v>41</v>
      </c>
      <c r="C1331" t="s">
        <v>290</v>
      </c>
      <c r="D1331" t="s">
        <v>263</v>
      </c>
      <c r="E1331" t="s">
        <v>202</v>
      </c>
      <c r="F1331">
        <v>1789.55025137194</v>
      </c>
      <c r="G1331">
        <v>1753.7434412653699</v>
      </c>
      <c r="H1331">
        <v>330.080503908982</v>
      </c>
      <c r="I1331">
        <v>101.231254375852</v>
      </c>
      <c r="J1331">
        <v>178.486896334958</v>
      </c>
      <c r="K1331">
        <v>15192.8501233877</v>
      </c>
      <c r="L1331">
        <v>1651.26581781661</v>
      </c>
      <c r="M1331">
        <v>20.905138836584499</v>
      </c>
      <c r="N1331">
        <v>1091.9520138462201</v>
      </c>
      <c r="O1331">
        <v>3476.2567301762501</v>
      </c>
      <c r="P1331">
        <v>1169.8901322587501</v>
      </c>
      <c r="Q1331">
        <v>847.96675638043496</v>
      </c>
      <c r="R1331">
        <v>1487.6776264964501</v>
      </c>
      <c r="S1331">
        <v>3982.8945995975</v>
      </c>
      <c r="T1331">
        <v>0</v>
      </c>
      <c r="U1331">
        <v>0</v>
      </c>
      <c r="V1331">
        <v>4739.3939517938497</v>
      </c>
      <c r="W1331">
        <v>23520.678350267699</v>
      </c>
    </row>
    <row r="1332" spans="1:23" x14ac:dyDescent="0.3">
      <c r="A1332" t="s">
        <v>289</v>
      </c>
      <c r="B1332" t="s">
        <v>41</v>
      </c>
      <c r="C1332" t="s">
        <v>290</v>
      </c>
      <c r="D1332" t="s">
        <v>263</v>
      </c>
      <c r="E1332" t="s">
        <v>204</v>
      </c>
      <c r="F1332">
        <v>1295.8904688912601</v>
      </c>
      <c r="G1332">
        <v>1267.5397481038401</v>
      </c>
      <c r="H1332">
        <v>327.50086550592499</v>
      </c>
      <c r="I1332">
        <v>78.046248847498106</v>
      </c>
      <c r="J1332">
        <v>131.62750868691799</v>
      </c>
      <c r="K1332">
        <v>12052.7316773069</v>
      </c>
      <c r="L1332">
        <v>1311.14279752528</v>
      </c>
      <c r="M1332">
        <v>19.654251834699899</v>
      </c>
      <c r="N1332">
        <v>985.52388697750996</v>
      </c>
      <c r="O1332">
        <v>2473.7447023497798</v>
      </c>
      <c r="P1332">
        <v>1033.16354659628</v>
      </c>
      <c r="Q1332">
        <v>719.97245585824498</v>
      </c>
      <c r="R1332">
        <v>1350.07058733602</v>
      </c>
      <c r="S1332">
        <v>3982.8945995975</v>
      </c>
      <c r="T1332">
        <v>0</v>
      </c>
      <c r="U1332">
        <v>0</v>
      </c>
      <c r="V1332">
        <v>4704.0178764850798</v>
      </c>
      <c r="W1332">
        <v>16898.570052169202</v>
      </c>
    </row>
    <row r="1333" spans="1:23" x14ac:dyDescent="0.3">
      <c r="A1333" t="s">
        <v>289</v>
      </c>
      <c r="B1333" t="s">
        <v>41</v>
      </c>
      <c r="C1333" t="s">
        <v>290</v>
      </c>
      <c r="D1333" t="s">
        <v>263</v>
      </c>
      <c r="E1333" t="s">
        <v>205</v>
      </c>
      <c r="F1333">
        <v>1465.1316420082401</v>
      </c>
      <c r="G1333">
        <v>1434.99149825676</v>
      </c>
      <c r="H1333">
        <v>323.58879888563899</v>
      </c>
      <c r="I1333">
        <v>87.191117151278206</v>
      </c>
      <c r="J1333">
        <v>108.985825242703</v>
      </c>
      <c r="K1333">
        <v>13606.3319174136</v>
      </c>
      <c r="L1333">
        <v>1496.4072193468301</v>
      </c>
      <c r="M1333">
        <v>21.0168236904921</v>
      </c>
      <c r="N1333">
        <v>1028.6951385884799</v>
      </c>
      <c r="O1333">
        <v>2779.5148967236</v>
      </c>
      <c r="P1333">
        <v>1140.1794531353801</v>
      </c>
      <c r="Q1333">
        <v>806.37845045402401</v>
      </c>
      <c r="R1333">
        <v>1474.4222347729501</v>
      </c>
      <c r="S1333">
        <v>3982.8945995975</v>
      </c>
      <c r="T1333">
        <v>0</v>
      </c>
      <c r="U1333">
        <v>0</v>
      </c>
      <c r="V1333">
        <v>4642.1635633904398</v>
      </c>
      <c r="W1333">
        <v>19167.925539392501</v>
      </c>
    </row>
    <row r="1334" spans="1:23" x14ac:dyDescent="0.3">
      <c r="A1334" t="s">
        <v>289</v>
      </c>
      <c r="B1334" t="s">
        <v>41</v>
      </c>
      <c r="C1334" t="s">
        <v>290</v>
      </c>
      <c r="D1334" t="s">
        <v>263</v>
      </c>
      <c r="E1334" t="s">
        <v>207</v>
      </c>
      <c r="F1334">
        <v>1410.15694005251</v>
      </c>
      <c r="G1334">
        <v>1380.57834252924</v>
      </c>
      <c r="H1334">
        <v>272.99811543124201</v>
      </c>
      <c r="I1334">
        <v>84.625296359625693</v>
      </c>
      <c r="J1334">
        <v>113.214263870431</v>
      </c>
      <c r="K1334">
        <v>12795.2222642096</v>
      </c>
      <c r="L1334">
        <v>1382.1029509163</v>
      </c>
      <c r="M1334">
        <v>20.377306755840799</v>
      </c>
      <c r="N1334">
        <v>1005.99435094512</v>
      </c>
      <c r="O1334">
        <v>2685.1415964201201</v>
      </c>
      <c r="P1334">
        <v>1094.0493517380301</v>
      </c>
      <c r="Q1334">
        <v>757.04368519689399</v>
      </c>
      <c r="R1334">
        <v>1436.8281527024401</v>
      </c>
      <c r="S1334">
        <v>3982.8945995975</v>
      </c>
      <c r="T1334">
        <v>0</v>
      </c>
      <c r="U1334">
        <v>0</v>
      </c>
      <c r="V1334">
        <v>3963.80899022009</v>
      </c>
      <c r="W1334">
        <v>18398.550865357502</v>
      </c>
    </row>
    <row r="1335" spans="1:23" x14ac:dyDescent="0.3">
      <c r="A1335" t="s">
        <v>289</v>
      </c>
      <c r="B1335" t="s">
        <v>41</v>
      </c>
      <c r="C1335" t="s">
        <v>290</v>
      </c>
      <c r="D1335" t="s">
        <v>264</v>
      </c>
      <c r="E1335" t="s">
        <v>208</v>
      </c>
      <c r="F1335">
        <v>1427.8232100985199</v>
      </c>
      <c r="G1335">
        <v>1396.7256935414</v>
      </c>
      <c r="H1335">
        <v>310.55856443845101</v>
      </c>
      <c r="I1335">
        <v>84.721228342590706</v>
      </c>
      <c r="J1335">
        <v>177.097079388265</v>
      </c>
      <c r="K1335">
        <v>12446.8650762412</v>
      </c>
      <c r="L1335">
        <v>1413.2690470216601</v>
      </c>
      <c r="M1335">
        <v>20.3622202513939</v>
      </c>
      <c r="N1335">
        <v>1023.46717285515</v>
      </c>
      <c r="O1335">
        <v>2563.27984670765</v>
      </c>
      <c r="P1335">
        <v>1075.6139501431401</v>
      </c>
      <c r="Q1335">
        <v>763.67106557688305</v>
      </c>
      <c r="R1335">
        <v>1387.24347853615</v>
      </c>
      <c r="S1335">
        <v>3687.67282345897</v>
      </c>
      <c r="T1335">
        <v>0</v>
      </c>
      <c r="U1335">
        <v>0</v>
      </c>
      <c r="V1335">
        <v>4525.0019426191902</v>
      </c>
      <c r="W1335">
        <v>18583.966688250501</v>
      </c>
    </row>
    <row r="1336" spans="1:23" x14ac:dyDescent="0.3">
      <c r="A1336" t="s">
        <v>289</v>
      </c>
      <c r="B1336" t="s">
        <v>41</v>
      </c>
      <c r="C1336" t="s">
        <v>290</v>
      </c>
      <c r="D1336" t="s">
        <v>264</v>
      </c>
      <c r="E1336" t="s">
        <v>209</v>
      </c>
      <c r="F1336">
        <v>1592.1350287928001</v>
      </c>
      <c r="G1336">
        <v>1558.5125475986899</v>
      </c>
      <c r="H1336">
        <v>312.68125768108899</v>
      </c>
      <c r="I1336">
        <v>94.739052867073994</v>
      </c>
      <c r="J1336">
        <v>172.4628343171</v>
      </c>
      <c r="K1336">
        <v>13860.987505835201</v>
      </c>
      <c r="L1336">
        <v>1578.4092372438699</v>
      </c>
      <c r="M1336">
        <v>22.968150151983501</v>
      </c>
      <c r="N1336">
        <v>1065.3465627795299</v>
      </c>
      <c r="O1336">
        <v>2892.4416835645102</v>
      </c>
      <c r="P1336">
        <v>1208.17537162961</v>
      </c>
      <c r="Q1336">
        <v>850.79374461478506</v>
      </c>
      <c r="R1336">
        <v>1566.68853778891</v>
      </c>
      <c r="S1336">
        <v>3687.67282345897</v>
      </c>
      <c r="T1336">
        <v>0</v>
      </c>
      <c r="U1336">
        <v>0</v>
      </c>
      <c r="V1336">
        <v>4545.1356527098897</v>
      </c>
      <c r="W1336">
        <v>20861.3662766868</v>
      </c>
    </row>
    <row r="1337" spans="1:23" x14ac:dyDescent="0.3">
      <c r="A1337" t="s">
        <v>289</v>
      </c>
      <c r="B1337" t="s">
        <v>41</v>
      </c>
      <c r="C1337" t="s">
        <v>290</v>
      </c>
      <c r="D1337" t="s">
        <v>264</v>
      </c>
      <c r="E1337" t="s">
        <v>212</v>
      </c>
      <c r="F1337">
        <v>1594.1669945557901</v>
      </c>
      <c r="G1337">
        <v>1561.3442871293701</v>
      </c>
      <c r="H1337">
        <v>353.17847423553002</v>
      </c>
      <c r="I1337">
        <v>94.228861281671001</v>
      </c>
      <c r="J1337">
        <v>148.728084404285</v>
      </c>
      <c r="K1337">
        <v>12421.2923820047</v>
      </c>
      <c r="L1337">
        <v>1315.8885588237299</v>
      </c>
      <c r="M1337">
        <v>21.7507185718102</v>
      </c>
      <c r="N1337">
        <v>1049.7047452286999</v>
      </c>
      <c r="O1337">
        <v>3049.7482448378501</v>
      </c>
      <c r="P1337">
        <v>1059.37053230778</v>
      </c>
      <c r="Q1337">
        <v>721.95939442288704</v>
      </c>
      <c r="R1337">
        <v>1408.14754682432</v>
      </c>
      <c r="S1337">
        <v>3687.67282345897</v>
      </c>
      <c r="T1337">
        <v>0</v>
      </c>
      <c r="U1337">
        <v>0</v>
      </c>
      <c r="V1337">
        <v>5095.0783129729998</v>
      </c>
      <c r="W1337">
        <v>21035.345586508502</v>
      </c>
    </row>
    <row r="1338" spans="1:23" x14ac:dyDescent="0.3">
      <c r="A1338" t="s">
        <v>289</v>
      </c>
      <c r="B1338" t="s">
        <v>41</v>
      </c>
      <c r="C1338" t="s">
        <v>290</v>
      </c>
      <c r="D1338" t="s">
        <v>264</v>
      </c>
      <c r="E1338" t="s">
        <v>214</v>
      </c>
      <c r="F1338">
        <v>1669.56876037794</v>
      </c>
      <c r="G1338">
        <v>1635.3466236337199</v>
      </c>
      <c r="H1338">
        <v>354.586521690278</v>
      </c>
      <c r="I1338">
        <v>97.570040927674896</v>
      </c>
      <c r="J1338">
        <v>167.085824104593</v>
      </c>
      <c r="K1338">
        <v>13482.5249046185</v>
      </c>
      <c r="L1338">
        <v>1480.28071687285</v>
      </c>
      <c r="M1338">
        <v>21.529741791166401</v>
      </c>
      <c r="N1338">
        <v>1071.96508567257</v>
      </c>
      <c r="O1338">
        <v>3121.9833815055399</v>
      </c>
      <c r="P1338">
        <v>1122.8143871667501</v>
      </c>
      <c r="Q1338">
        <v>790.14127294975299</v>
      </c>
      <c r="R1338">
        <v>1459.01114105741</v>
      </c>
      <c r="S1338">
        <v>3687.67282345897</v>
      </c>
      <c r="T1338">
        <v>0</v>
      </c>
      <c r="U1338">
        <v>0</v>
      </c>
      <c r="V1338">
        <v>5123.8141959654304</v>
      </c>
      <c r="W1338">
        <v>21956.740666654299</v>
      </c>
    </row>
    <row r="1339" spans="1:23" x14ac:dyDescent="0.3">
      <c r="A1339" t="s">
        <v>289</v>
      </c>
      <c r="B1339" t="s">
        <v>41</v>
      </c>
      <c r="C1339" t="s">
        <v>290</v>
      </c>
      <c r="D1339" t="s">
        <v>265</v>
      </c>
      <c r="E1339" t="s">
        <v>215</v>
      </c>
      <c r="F1339">
        <v>1664.85502760386</v>
      </c>
      <c r="G1339">
        <v>1631.9050268101901</v>
      </c>
      <c r="H1339">
        <v>335.675267729903</v>
      </c>
      <c r="I1339">
        <v>94.694388199140903</v>
      </c>
      <c r="J1339">
        <v>154.172619387194</v>
      </c>
      <c r="K1339">
        <v>13879.2892626953</v>
      </c>
      <c r="L1339">
        <v>1589.3081859807901</v>
      </c>
      <c r="M1339">
        <v>20.164955799723199</v>
      </c>
      <c r="N1339">
        <v>1073.3846959212599</v>
      </c>
      <c r="O1339">
        <v>3001.1516990779901</v>
      </c>
      <c r="P1339">
        <v>1121.20831974314</v>
      </c>
      <c r="Q1339">
        <v>822.38682110060495</v>
      </c>
      <c r="R1339">
        <v>1412.50079135488</v>
      </c>
      <c r="S1339">
        <v>3687.67282345897</v>
      </c>
      <c r="T1339">
        <v>0</v>
      </c>
      <c r="U1339">
        <v>0</v>
      </c>
      <c r="V1339">
        <v>4875.7483127410596</v>
      </c>
      <c r="W1339">
        <v>21554.13793796</v>
      </c>
    </row>
    <row r="1340" spans="1:23" x14ac:dyDescent="0.3">
      <c r="A1340" t="s">
        <v>289</v>
      </c>
      <c r="B1340" t="s">
        <v>41</v>
      </c>
      <c r="C1340" t="s">
        <v>290</v>
      </c>
      <c r="D1340" t="s">
        <v>265</v>
      </c>
      <c r="E1340" t="s">
        <v>216</v>
      </c>
      <c r="F1340">
        <v>1880.3486447950199</v>
      </c>
      <c r="G1340">
        <v>1843.42655095652</v>
      </c>
      <c r="H1340">
        <v>383.64845538988698</v>
      </c>
      <c r="I1340">
        <v>105.632884600273</v>
      </c>
      <c r="J1340">
        <v>192.50803004901601</v>
      </c>
      <c r="K1340">
        <v>16051.8673611048</v>
      </c>
      <c r="L1340">
        <v>1883.8570316514599</v>
      </c>
      <c r="M1340">
        <v>21.523459977363501</v>
      </c>
      <c r="N1340">
        <v>1137.77394366975</v>
      </c>
      <c r="O1340">
        <v>3425.45100292589</v>
      </c>
      <c r="P1340">
        <v>1253.7034717255401</v>
      </c>
      <c r="Q1340">
        <v>946.89120881676297</v>
      </c>
      <c r="R1340">
        <v>1543.0887236302699</v>
      </c>
      <c r="S1340">
        <v>3687.67282345897</v>
      </c>
      <c r="T1340">
        <v>0</v>
      </c>
      <c r="U1340">
        <v>0</v>
      </c>
      <c r="V1340">
        <v>5533.6512055056101</v>
      </c>
      <c r="W1340">
        <v>24605.1677142027</v>
      </c>
    </row>
    <row r="1341" spans="1:23" x14ac:dyDescent="0.3">
      <c r="A1341" t="s">
        <v>289</v>
      </c>
      <c r="B1341" t="s">
        <v>41</v>
      </c>
      <c r="C1341" t="s">
        <v>290</v>
      </c>
      <c r="D1341" t="s">
        <v>265</v>
      </c>
      <c r="E1341" t="s">
        <v>217</v>
      </c>
      <c r="F1341">
        <v>1700.8952790339899</v>
      </c>
      <c r="G1341">
        <v>1666.9935064229101</v>
      </c>
      <c r="H1341">
        <v>385.67383996853999</v>
      </c>
      <c r="I1341">
        <v>96.734281404876697</v>
      </c>
      <c r="J1341">
        <v>168.85833788329501</v>
      </c>
      <c r="K1341">
        <v>13375.427429082099</v>
      </c>
      <c r="L1341">
        <v>1469.2570633682799</v>
      </c>
      <c r="M1341">
        <v>20.106855749180301</v>
      </c>
      <c r="N1341">
        <v>1078.84969503861</v>
      </c>
      <c r="O1341">
        <v>3213.29646299053</v>
      </c>
      <c r="P1341">
        <v>1054.5298986190901</v>
      </c>
      <c r="Q1341">
        <v>762.92652324808705</v>
      </c>
      <c r="R1341">
        <v>1344.43533592159</v>
      </c>
      <c r="S1341">
        <v>3687.67282345897</v>
      </c>
      <c r="T1341">
        <v>0</v>
      </c>
      <c r="U1341">
        <v>0</v>
      </c>
      <c r="V1341">
        <v>5542.3004492014397</v>
      </c>
      <c r="W1341">
        <v>22331.676969372798</v>
      </c>
    </row>
    <row r="1342" spans="1:23" x14ac:dyDescent="0.3">
      <c r="A1342" t="s">
        <v>289</v>
      </c>
      <c r="B1342" t="s">
        <v>41</v>
      </c>
      <c r="C1342" t="s">
        <v>290</v>
      </c>
      <c r="D1342" t="s">
        <v>265</v>
      </c>
      <c r="E1342" t="s">
        <v>226</v>
      </c>
      <c r="F1342">
        <v>1769.6191315005001</v>
      </c>
      <c r="G1342">
        <v>1734.0597642596299</v>
      </c>
      <c r="H1342">
        <v>356.61542087483002</v>
      </c>
      <c r="I1342">
        <v>100.006317032008</v>
      </c>
      <c r="J1342">
        <v>197.090666047566</v>
      </c>
      <c r="K1342">
        <v>14112.3378555609</v>
      </c>
      <c r="L1342">
        <v>1570.61514123395</v>
      </c>
      <c r="M1342">
        <v>20.830420108880801</v>
      </c>
      <c r="N1342">
        <v>1095.61020005821</v>
      </c>
      <c r="O1342">
        <v>3308.0655637176001</v>
      </c>
      <c r="P1342">
        <v>1113.2311207872699</v>
      </c>
      <c r="Q1342">
        <v>810.92619923871302</v>
      </c>
      <c r="R1342">
        <v>1411.1504256895701</v>
      </c>
      <c r="S1342">
        <v>3687.67282345897</v>
      </c>
      <c r="T1342">
        <v>0</v>
      </c>
      <c r="U1342">
        <v>0</v>
      </c>
      <c r="V1342">
        <v>5146.3180173906603</v>
      </c>
      <c r="W1342">
        <v>23122.6718553096</v>
      </c>
    </row>
    <row r="1343" spans="1:23" x14ac:dyDescent="0.3">
      <c r="A1343" t="s">
        <v>289</v>
      </c>
      <c r="B1343" t="s">
        <v>41</v>
      </c>
      <c r="C1343" t="s">
        <v>290</v>
      </c>
      <c r="D1343" t="s">
        <v>266</v>
      </c>
      <c r="E1343" t="s">
        <v>227</v>
      </c>
      <c r="F1343">
        <v>1752.3770915730199</v>
      </c>
      <c r="G1343">
        <v>1718.6355559639701</v>
      </c>
      <c r="H1343">
        <v>360.40665158852102</v>
      </c>
      <c r="I1343">
        <v>98.688651251047304</v>
      </c>
      <c r="J1343">
        <v>144.63887319517801</v>
      </c>
      <c r="K1343">
        <v>14437.5684283792</v>
      </c>
      <c r="L1343">
        <v>1656.0259076688501</v>
      </c>
      <c r="M1343">
        <v>20.126041196989199</v>
      </c>
      <c r="N1343">
        <v>1093.7743394935101</v>
      </c>
      <c r="O1343">
        <v>3180.5578338509999</v>
      </c>
      <c r="P1343">
        <v>1140.4853804455599</v>
      </c>
      <c r="Q1343">
        <v>845.38238694298195</v>
      </c>
      <c r="R1343">
        <v>1425.54850412357</v>
      </c>
      <c r="S1343">
        <v>3687.67282345897</v>
      </c>
      <c r="T1343">
        <v>0</v>
      </c>
      <c r="U1343">
        <v>0</v>
      </c>
      <c r="V1343">
        <v>5215.07433537201</v>
      </c>
      <c r="W1343">
        <v>22745.097641902899</v>
      </c>
    </row>
    <row r="1344" spans="1:23" x14ac:dyDescent="0.3">
      <c r="A1344" t="s">
        <v>291</v>
      </c>
      <c r="B1344" t="s">
        <v>11</v>
      </c>
      <c r="C1344" t="s">
        <v>29</v>
      </c>
      <c r="D1344" t="s">
        <v>251</v>
      </c>
      <c r="E1344" t="s">
        <v>51</v>
      </c>
      <c r="F1344">
        <v>21.210614738841699</v>
      </c>
      <c r="G1344">
        <v>20.676234333010001</v>
      </c>
      <c r="H1344">
        <v>0.112490844854231</v>
      </c>
      <c r="I1344">
        <v>0.32803708440809298</v>
      </c>
      <c r="J1344">
        <v>2.2931166824308602</v>
      </c>
      <c r="K1344">
        <v>69.856744860047698</v>
      </c>
      <c r="L1344">
        <v>0.34825323733519598</v>
      </c>
      <c r="M1344">
        <v>3.20641474834758</v>
      </c>
      <c r="N1344">
        <v>26.2995564769294</v>
      </c>
      <c r="O1344">
        <v>176.16911576010099</v>
      </c>
      <c r="P1344">
        <v>19.545933633422699</v>
      </c>
      <c r="Q1344">
        <v>9.2474276093668308</v>
      </c>
      <c r="R1344">
        <v>31.717620429795499</v>
      </c>
      <c r="S1344">
        <v>383.24331135552097</v>
      </c>
      <c r="T1344">
        <v>0</v>
      </c>
      <c r="U1344">
        <v>0</v>
      </c>
      <c r="V1344">
        <v>1.6003048687996699</v>
      </c>
      <c r="W1344">
        <v>220.34732981255399</v>
      </c>
    </row>
    <row r="1345" spans="1:23" x14ac:dyDescent="0.3">
      <c r="A1345" t="s">
        <v>291</v>
      </c>
      <c r="B1345" t="s">
        <v>11</v>
      </c>
      <c r="C1345" t="s">
        <v>29</v>
      </c>
      <c r="D1345" t="s">
        <v>251</v>
      </c>
      <c r="E1345" t="s">
        <v>52</v>
      </c>
      <c r="F1345">
        <v>22.2007425087372</v>
      </c>
      <c r="G1345">
        <v>21.657019762901001</v>
      </c>
      <c r="H1345">
        <v>0.32934389539456999</v>
      </c>
      <c r="I1345">
        <v>0.35993606128168498</v>
      </c>
      <c r="J1345">
        <v>2.3248706514649999</v>
      </c>
      <c r="K1345">
        <v>76.714963125778297</v>
      </c>
      <c r="L1345">
        <v>0.30022856254249303</v>
      </c>
      <c r="M1345">
        <v>3.6420480986971899</v>
      </c>
      <c r="N1345">
        <v>29.842603395228998</v>
      </c>
      <c r="O1345">
        <v>200.747124254933</v>
      </c>
      <c r="P1345">
        <v>21.1663398028263</v>
      </c>
      <c r="Q1345">
        <v>9.7782487227386099</v>
      </c>
      <c r="R1345">
        <v>34.625785086988898</v>
      </c>
      <c r="S1345">
        <v>383.24331135552097</v>
      </c>
      <c r="T1345">
        <v>0</v>
      </c>
      <c r="U1345">
        <v>0</v>
      </c>
      <c r="V1345">
        <v>4.4737159112032998</v>
      </c>
      <c r="W1345">
        <v>248.47425272775999</v>
      </c>
    </row>
    <row r="1346" spans="1:23" x14ac:dyDescent="0.3">
      <c r="A1346" t="s">
        <v>291</v>
      </c>
      <c r="B1346" t="s">
        <v>11</v>
      </c>
      <c r="C1346" t="s">
        <v>29</v>
      </c>
      <c r="D1346" t="s">
        <v>251</v>
      </c>
      <c r="E1346" t="s">
        <v>53</v>
      </c>
      <c r="F1346">
        <v>21.6926242474205</v>
      </c>
      <c r="G1346">
        <v>21.150290883314799</v>
      </c>
      <c r="H1346">
        <v>0.33990739709742601</v>
      </c>
      <c r="I1346">
        <v>0.357207009706143</v>
      </c>
      <c r="J1346">
        <v>2.3010783992191199</v>
      </c>
      <c r="K1346">
        <v>74.681698054702196</v>
      </c>
      <c r="L1346">
        <v>0.304247095937283</v>
      </c>
      <c r="M1346">
        <v>3.7435756821987698</v>
      </c>
      <c r="N1346">
        <v>30.287402699637401</v>
      </c>
      <c r="O1346">
        <v>205.81254476549699</v>
      </c>
      <c r="P1346">
        <v>20.4876608029865</v>
      </c>
      <c r="Q1346">
        <v>9.5611549855371791</v>
      </c>
      <c r="R1346">
        <v>33.401544378855903</v>
      </c>
      <c r="S1346">
        <v>383.24331135552097</v>
      </c>
      <c r="T1346">
        <v>0</v>
      </c>
      <c r="U1346">
        <v>0</v>
      </c>
      <c r="V1346">
        <v>4.6211841032666099</v>
      </c>
      <c r="W1346">
        <v>248.35562998150201</v>
      </c>
    </row>
    <row r="1347" spans="1:23" x14ac:dyDescent="0.3">
      <c r="A1347" t="s">
        <v>291</v>
      </c>
      <c r="B1347" t="s">
        <v>11</v>
      </c>
      <c r="C1347" t="s">
        <v>29</v>
      </c>
      <c r="D1347" t="s">
        <v>251</v>
      </c>
      <c r="E1347" t="s">
        <v>54</v>
      </c>
      <c r="F1347">
        <v>21.147133015666899</v>
      </c>
      <c r="G1347">
        <v>20.609887741055399</v>
      </c>
      <c r="H1347">
        <v>0.355651115084128</v>
      </c>
      <c r="I1347">
        <v>0.34724637929186403</v>
      </c>
      <c r="J1347">
        <v>2.21363116941493</v>
      </c>
      <c r="K1347">
        <v>73.938246903343895</v>
      </c>
      <c r="L1347">
        <v>0.35738159965423499</v>
      </c>
      <c r="M1347">
        <v>3.31594256375825</v>
      </c>
      <c r="N1347">
        <v>27.594726475481099</v>
      </c>
      <c r="O1347">
        <v>183.32243832108699</v>
      </c>
      <c r="P1347">
        <v>20.854289730742199</v>
      </c>
      <c r="Q1347">
        <v>9.6735649895050493</v>
      </c>
      <c r="R1347">
        <v>34.068671855218803</v>
      </c>
      <c r="S1347">
        <v>383.24331135552097</v>
      </c>
      <c r="T1347">
        <v>0</v>
      </c>
      <c r="U1347">
        <v>0</v>
      </c>
      <c r="V1347">
        <v>4.8486772442451898</v>
      </c>
      <c r="W1347">
        <v>233.71253783854499</v>
      </c>
    </row>
    <row r="1348" spans="1:23" x14ac:dyDescent="0.3">
      <c r="A1348" t="s">
        <v>291</v>
      </c>
      <c r="B1348" t="s">
        <v>11</v>
      </c>
      <c r="C1348" t="s">
        <v>29</v>
      </c>
      <c r="D1348" t="s">
        <v>252</v>
      </c>
      <c r="E1348" t="s">
        <v>55</v>
      </c>
      <c r="F1348">
        <v>20.372971572427801</v>
      </c>
      <c r="G1348">
        <v>19.840156292424901</v>
      </c>
      <c r="H1348">
        <v>0.35074271474239399</v>
      </c>
      <c r="I1348">
        <v>0.32776488292184802</v>
      </c>
      <c r="J1348">
        <v>1.67347010823534</v>
      </c>
      <c r="K1348">
        <v>69.380368538228396</v>
      </c>
      <c r="L1348">
        <v>0.373790898110402</v>
      </c>
      <c r="M1348">
        <v>2.9314074773448699</v>
      </c>
      <c r="N1348">
        <v>24.0520639187942</v>
      </c>
      <c r="O1348">
        <v>160.21569193131</v>
      </c>
      <c r="P1348">
        <v>19.9386272603811</v>
      </c>
      <c r="Q1348">
        <v>9.4001943000547801</v>
      </c>
      <c r="R1348">
        <v>32.392851859556302</v>
      </c>
      <c r="S1348">
        <v>399.10042299803001</v>
      </c>
      <c r="T1348">
        <v>0</v>
      </c>
      <c r="U1348">
        <v>0</v>
      </c>
      <c r="V1348">
        <v>4.7606765562198801</v>
      </c>
      <c r="W1348">
        <v>228.37312115146</v>
      </c>
    </row>
    <row r="1349" spans="1:23" x14ac:dyDescent="0.3">
      <c r="A1349" t="s">
        <v>291</v>
      </c>
      <c r="B1349" t="s">
        <v>11</v>
      </c>
      <c r="C1349" t="s">
        <v>29</v>
      </c>
      <c r="D1349" t="s">
        <v>252</v>
      </c>
      <c r="E1349" t="s">
        <v>56</v>
      </c>
      <c r="F1349">
        <v>21.873068869103701</v>
      </c>
      <c r="G1349">
        <v>21.3274529897474</v>
      </c>
      <c r="H1349">
        <v>0.41951762056110897</v>
      </c>
      <c r="I1349">
        <v>0.35807900278416299</v>
      </c>
      <c r="J1349">
        <v>1.8437328793021699</v>
      </c>
      <c r="K1349">
        <v>75.602527209353397</v>
      </c>
      <c r="L1349">
        <v>0.26056770483149899</v>
      </c>
      <c r="M1349">
        <v>3.4350161738879001</v>
      </c>
      <c r="N1349">
        <v>27.7473871150166</v>
      </c>
      <c r="O1349">
        <v>187.284452016366</v>
      </c>
      <c r="P1349">
        <v>21.138886476103899</v>
      </c>
      <c r="Q1349">
        <v>9.7866872233384594</v>
      </c>
      <c r="R1349">
        <v>34.5547864795764</v>
      </c>
      <c r="S1349">
        <v>399.10042299803001</v>
      </c>
      <c r="T1349">
        <v>0</v>
      </c>
      <c r="U1349">
        <v>0</v>
      </c>
      <c r="V1349">
        <v>5.6759179724974196</v>
      </c>
      <c r="W1349">
        <v>258.27152836284102</v>
      </c>
    </row>
    <row r="1350" spans="1:23" x14ac:dyDescent="0.3">
      <c r="A1350" t="s">
        <v>291</v>
      </c>
      <c r="B1350" t="s">
        <v>11</v>
      </c>
      <c r="C1350" t="s">
        <v>29</v>
      </c>
      <c r="D1350" t="s">
        <v>252</v>
      </c>
      <c r="E1350" t="s">
        <v>57</v>
      </c>
      <c r="F1350">
        <v>22.0408174011678</v>
      </c>
      <c r="G1350">
        <v>21.492643593436501</v>
      </c>
      <c r="H1350">
        <v>0.39410144700972899</v>
      </c>
      <c r="I1350">
        <v>0.36281558262284702</v>
      </c>
      <c r="J1350">
        <v>1.8902591192211899</v>
      </c>
      <c r="K1350">
        <v>75.950916133736698</v>
      </c>
      <c r="L1350">
        <v>0.26211192676970202</v>
      </c>
      <c r="M1350">
        <v>3.5604576178177898</v>
      </c>
      <c r="N1350">
        <v>28.5458907542139</v>
      </c>
      <c r="O1350">
        <v>193.72454693806799</v>
      </c>
      <c r="P1350">
        <v>21.100966451765</v>
      </c>
      <c r="Q1350">
        <v>9.7796624752037999</v>
      </c>
      <c r="R1350">
        <v>34.480342592964298</v>
      </c>
      <c r="S1350">
        <v>399.10042299803001</v>
      </c>
      <c r="T1350">
        <v>0</v>
      </c>
      <c r="U1350">
        <v>0</v>
      </c>
      <c r="V1350">
        <v>5.3479608836694696</v>
      </c>
      <c r="W1350">
        <v>263.29027601690899</v>
      </c>
    </row>
    <row r="1351" spans="1:23" x14ac:dyDescent="0.3">
      <c r="A1351" t="s">
        <v>291</v>
      </c>
      <c r="B1351" t="s">
        <v>11</v>
      </c>
      <c r="C1351" t="s">
        <v>29</v>
      </c>
      <c r="D1351" t="s">
        <v>252</v>
      </c>
      <c r="E1351" t="s">
        <v>58</v>
      </c>
      <c r="F1351">
        <v>22.0445518217109</v>
      </c>
      <c r="G1351">
        <v>21.5028873531286</v>
      </c>
      <c r="H1351">
        <v>0.39434274823104098</v>
      </c>
      <c r="I1351">
        <v>0.35117532489193398</v>
      </c>
      <c r="J1351">
        <v>1.7679494459951799</v>
      </c>
      <c r="K1351">
        <v>75.483483757256906</v>
      </c>
      <c r="L1351">
        <v>0.36706716083855301</v>
      </c>
      <c r="M1351">
        <v>3.0601825568184</v>
      </c>
      <c r="N1351">
        <v>25.355741005286198</v>
      </c>
      <c r="O1351">
        <v>167.65020436753201</v>
      </c>
      <c r="P1351">
        <v>21.435670398178502</v>
      </c>
      <c r="Q1351">
        <v>9.8793602718741695</v>
      </c>
      <c r="R1351">
        <v>35.092827089714298</v>
      </c>
      <c r="S1351">
        <v>399.10042299803001</v>
      </c>
      <c r="T1351">
        <v>0</v>
      </c>
      <c r="U1351">
        <v>0</v>
      </c>
      <c r="V1351">
        <v>5.3722126461635797</v>
      </c>
      <c r="W1351">
        <v>243.88547469927801</v>
      </c>
    </row>
    <row r="1352" spans="1:23" x14ac:dyDescent="0.3">
      <c r="A1352" t="s">
        <v>291</v>
      </c>
      <c r="B1352" t="s">
        <v>11</v>
      </c>
      <c r="C1352" t="s">
        <v>29</v>
      </c>
      <c r="D1352" t="s">
        <v>253</v>
      </c>
      <c r="E1352" t="s">
        <v>59</v>
      </c>
      <c r="F1352">
        <v>22.489296391989001</v>
      </c>
      <c r="G1352">
        <v>21.987345016760401</v>
      </c>
      <c r="H1352">
        <v>0.38910695623031799</v>
      </c>
      <c r="I1352">
        <v>0.33664970296282598</v>
      </c>
      <c r="J1352">
        <v>1.40107931961997</v>
      </c>
      <c r="K1352">
        <v>69.378970873959105</v>
      </c>
      <c r="L1352">
        <v>0.491009060852723</v>
      </c>
      <c r="M1352">
        <v>2.6467372108204001</v>
      </c>
      <c r="N1352">
        <v>21.4826356365461</v>
      </c>
      <c r="O1352">
        <v>141.72491277993899</v>
      </c>
      <c r="P1352">
        <v>19.459729812189401</v>
      </c>
      <c r="Q1352">
        <v>9.3554754724006006</v>
      </c>
      <c r="R1352">
        <v>31.376846149718201</v>
      </c>
      <c r="S1352">
        <v>373.50898299416599</v>
      </c>
      <c r="T1352">
        <v>0</v>
      </c>
      <c r="U1352">
        <v>0</v>
      </c>
      <c r="V1352">
        <v>5.3124620614217202</v>
      </c>
      <c r="W1352">
        <v>227.251384997543</v>
      </c>
    </row>
    <row r="1353" spans="1:23" x14ac:dyDescent="0.3">
      <c r="A1353" t="s">
        <v>291</v>
      </c>
      <c r="B1353" t="s">
        <v>11</v>
      </c>
      <c r="C1353" t="s">
        <v>29</v>
      </c>
      <c r="D1353" t="s">
        <v>253</v>
      </c>
      <c r="E1353" t="s">
        <v>60</v>
      </c>
      <c r="F1353">
        <v>22.506344385843999</v>
      </c>
      <c r="G1353">
        <v>21.995346189233501</v>
      </c>
      <c r="H1353">
        <v>0.41906776883705799</v>
      </c>
      <c r="I1353">
        <v>0.356950250451184</v>
      </c>
      <c r="J1353">
        <v>1.5320499016712501</v>
      </c>
      <c r="K1353">
        <v>73.592015583738799</v>
      </c>
      <c r="L1353">
        <v>0.23399970360880601</v>
      </c>
      <c r="M1353">
        <v>3.0355477821555001</v>
      </c>
      <c r="N1353">
        <v>24.3791823399831</v>
      </c>
      <c r="O1353">
        <v>162.71060339313701</v>
      </c>
      <c r="P1353">
        <v>20.398890274247201</v>
      </c>
      <c r="Q1353">
        <v>9.6435687433645505</v>
      </c>
      <c r="R1353">
        <v>33.085261161513202</v>
      </c>
      <c r="S1353">
        <v>373.50898299416599</v>
      </c>
      <c r="T1353">
        <v>0</v>
      </c>
      <c r="U1353">
        <v>0</v>
      </c>
      <c r="V1353">
        <v>5.7298568326006896</v>
      </c>
      <c r="W1353">
        <v>252.78477264198801</v>
      </c>
    </row>
    <row r="1354" spans="1:23" x14ac:dyDescent="0.3">
      <c r="A1354" t="s">
        <v>291</v>
      </c>
      <c r="B1354" t="s">
        <v>11</v>
      </c>
      <c r="C1354" t="s">
        <v>29</v>
      </c>
      <c r="D1354" t="s">
        <v>253</v>
      </c>
      <c r="E1354" t="s">
        <v>61</v>
      </c>
      <c r="F1354">
        <v>22.621163226918</v>
      </c>
      <c r="G1354">
        <v>22.105781738580799</v>
      </c>
      <c r="H1354">
        <v>0.432649265648887</v>
      </c>
      <c r="I1354">
        <v>0.36609086606694802</v>
      </c>
      <c r="J1354">
        <v>1.6020866369775</v>
      </c>
      <c r="K1354">
        <v>74.487002677291102</v>
      </c>
      <c r="L1354">
        <v>0.25437614167878903</v>
      </c>
      <c r="M1354">
        <v>3.2084099394615002</v>
      </c>
      <c r="N1354">
        <v>25.556280019944001</v>
      </c>
      <c r="O1354">
        <v>171.67397194477201</v>
      </c>
      <c r="P1354">
        <v>20.5086106202954</v>
      </c>
      <c r="Q1354">
        <v>9.6846986398662107</v>
      </c>
      <c r="R1354">
        <v>33.275923816355998</v>
      </c>
      <c r="S1354">
        <v>373.50898299416599</v>
      </c>
      <c r="T1354">
        <v>0</v>
      </c>
      <c r="U1354">
        <v>0</v>
      </c>
      <c r="V1354">
        <v>5.91580486887056</v>
      </c>
      <c r="W1354">
        <v>261.374773228744</v>
      </c>
    </row>
    <row r="1355" spans="1:23" x14ac:dyDescent="0.3">
      <c r="A1355" t="s">
        <v>291</v>
      </c>
      <c r="B1355" t="s">
        <v>11</v>
      </c>
      <c r="C1355" t="s">
        <v>29</v>
      </c>
      <c r="D1355" t="s">
        <v>253</v>
      </c>
      <c r="E1355" t="s">
        <v>62</v>
      </c>
      <c r="F1355">
        <v>23.663485088217701</v>
      </c>
      <c r="G1355">
        <v>23.151082358318799</v>
      </c>
      <c r="H1355">
        <v>0.466021564865924</v>
      </c>
      <c r="I1355">
        <v>0.369884061198886</v>
      </c>
      <c r="J1355">
        <v>1.4598025245361199</v>
      </c>
      <c r="K1355">
        <v>76.874948307427402</v>
      </c>
      <c r="L1355">
        <v>0.47623566837008702</v>
      </c>
      <c r="M1355">
        <v>2.7707952605303099</v>
      </c>
      <c r="N1355">
        <v>22.987757787830301</v>
      </c>
      <c r="O1355">
        <v>149.72209757954801</v>
      </c>
      <c r="P1355">
        <v>21.475047219697998</v>
      </c>
      <c r="Q1355">
        <v>9.9987335698140498</v>
      </c>
      <c r="R1355">
        <v>35.010900461895297</v>
      </c>
      <c r="S1355">
        <v>373.50898299416599</v>
      </c>
      <c r="T1355">
        <v>0</v>
      </c>
      <c r="U1355">
        <v>0</v>
      </c>
      <c r="V1355">
        <v>6.3904394163606604</v>
      </c>
      <c r="W1355">
        <v>248.81854042132201</v>
      </c>
    </row>
    <row r="1356" spans="1:23" x14ac:dyDescent="0.3">
      <c r="A1356" t="s">
        <v>291</v>
      </c>
      <c r="B1356" t="s">
        <v>11</v>
      </c>
      <c r="C1356" t="s">
        <v>29</v>
      </c>
      <c r="D1356" t="s">
        <v>254</v>
      </c>
      <c r="E1356" t="s">
        <v>63</v>
      </c>
      <c r="F1356">
        <v>21.1541004715755</v>
      </c>
      <c r="G1356">
        <v>20.653852556216201</v>
      </c>
      <c r="H1356">
        <v>0.51159149305111795</v>
      </c>
      <c r="I1356">
        <v>0.34678888492552001</v>
      </c>
      <c r="J1356">
        <v>1.56791668209844</v>
      </c>
      <c r="K1356">
        <v>70.670160709038399</v>
      </c>
      <c r="L1356">
        <v>0.193866153614906</v>
      </c>
      <c r="M1356">
        <v>2.2746326259353999</v>
      </c>
      <c r="N1356">
        <v>18.989961904317902</v>
      </c>
      <c r="O1356">
        <v>127.350499504509</v>
      </c>
      <c r="P1356">
        <v>21.616349269376499</v>
      </c>
      <c r="Q1356">
        <v>9.3109051379170999</v>
      </c>
      <c r="R1356">
        <v>36.239918239403401</v>
      </c>
      <c r="S1356">
        <v>364.447193755326</v>
      </c>
      <c r="T1356">
        <v>0</v>
      </c>
      <c r="U1356">
        <v>0</v>
      </c>
      <c r="V1356">
        <v>7.0288606868478496</v>
      </c>
      <c r="W1356">
        <v>233.36840611253001</v>
      </c>
    </row>
    <row r="1357" spans="1:23" x14ac:dyDescent="0.3">
      <c r="A1357" t="s">
        <v>291</v>
      </c>
      <c r="B1357" t="s">
        <v>11</v>
      </c>
      <c r="C1357" t="s">
        <v>29</v>
      </c>
      <c r="D1357" t="s">
        <v>254</v>
      </c>
      <c r="E1357" t="s">
        <v>64</v>
      </c>
      <c r="F1357">
        <v>22.032873888294901</v>
      </c>
      <c r="G1357">
        <v>21.524986363599101</v>
      </c>
      <c r="H1357">
        <v>0.57374775066248496</v>
      </c>
      <c r="I1357">
        <v>0.37183503039059701</v>
      </c>
      <c r="J1357">
        <v>1.6037159959636</v>
      </c>
      <c r="K1357">
        <v>75.837921374131099</v>
      </c>
      <c r="L1357">
        <v>0.14844091913896401</v>
      </c>
      <c r="M1357">
        <v>2.6446319603733799</v>
      </c>
      <c r="N1357">
        <v>21.7921580157861</v>
      </c>
      <c r="O1357">
        <v>147.789085029803</v>
      </c>
      <c r="P1357">
        <v>22.908043911791498</v>
      </c>
      <c r="Q1357">
        <v>9.7025807020502697</v>
      </c>
      <c r="R1357">
        <v>38.601147796714699</v>
      </c>
      <c r="S1357">
        <v>364.447193755326</v>
      </c>
      <c r="T1357">
        <v>0</v>
      </c>
      <c r="U1357">
        <v>0</v>
      </c>
      <c r="V1357">
        <v>7.8654885760935596</v>
      </c>
      <c r="W1357">
        <v>261.21267494805397</v>
      </c>
    </row>
    <row r="1358" spans="1:23" x14ac:dyDescent="0.3">
      <c r="A1358" t="s">
        <v>291</v>
      </c>
      <c r="B1358" t="s">
        <v>11</v>
      </c>
      <c r="C1358" t="s">
        <v>29</v>
      </c>
      <c r="D1358" t="s">
        <v>254</v>
      </c>
      <c r="E1358" t="s">
        <v>65</v>
      </c>
      <c r="F1358">
        <v>21.751753486734199</v>
      </c>
      <c r="G1358">
        <v>21.243902284832</v>
      </c>
      <c r="H1358">
        <v>0.61070063526896201</v>
      </c>
      <c r="I1358">
        <v>0.37383357001566497</v>
      </c>
      <c r="J1358">
        <v>1.58350400331203</v>
      </c>
      <c r="K1358">
        <v>75.660150729090404</v>
      </c>
      <c r="L1358">
        <v>0.15794777327268</v>
      </c>
      <c r="M1358">
        <v>2.6903943749483399</v>
      </c>
      <c r="N1358">
        <v>22.120732064212302</v>
      </c>
      <c r="O1358">
        <v>150.33186571710101</v>
      </c>
      <c r="P1358">
        <v>22.890287713403101</v>
      </c>
      <c r="Q1358">
        <v>9.6993079765959997</v>
      </c>
      <c r="R1358">
        <v>38.5661720155883</v>
      </c>
      <c r="S1358">
        <v>364.447193755326</v>
      </c>
      <c r="T1358">
        <v>0</v>
      </c>
      <c r="U1358">
        <v>0</v>
      </c>
      <c r="V1358">
        <v>8.3568131698801906</v>
      </c>
      <c r="W1358">
        <v>263.59494892613799</v>
      </c>
    </row>
    <row r="1359" spans="1:23" x14ac:dyDescent="0.3">
      <c r="A1359" t="s">
        <v>291</v>
      </c>
      <c r="B1359" t="s">
        <v>11</v>
      </c>
      <c r="C1359" t="s">
        <v>29</v>
      </c>
      <c r="D1359" t="s">
        <v>254</v>
      </c>
      <c r="E1359" t="s">
        <v>66</v>
      </c>
      <c r="F1359">
        <v>20.963488192175099</v>
      </c>
      <c r="G1359">
        <v>20.461261784723899</v>
      </c>
      <c r="H1359">
        <v>0.61488383100669397</v>
      </c>
      <c r="I1359">
        <v>0.36383935102018</v>
      </c>
      <c r="J1359">
        <v>1.47720663126864</v>
      </c>
      <c r="K1359">
        <v>74.342221221474105</v>
      </c>
      <c r="L1359">
        <v>0.17634652170082901</v>
      </c>
      <c r="M1359">
        <v>2.3110876125611601</v>
      </c>
      <c r="N1359">
        <v>19.643073695277302</v>
      </c>
      <c r="O1359">
        <v>130.601250886137</v>
      </c>
      <c r="P1359">
        <v>22.898962133299499</v>
      </c>
      <c r="Q1359">
        <v>9.6900152370573593</v>
      </c>
      <c r="R1359">
        <v>38.596252946428798</v>
      </c>
      <c r="S1359">
        <v>364.447193755326</v>
      </c>
      <c r="T1359">
        <v>0</v>
      </c>
      <c r="U1359">
        <v>0</v>
      </c>
      <c r="V1359">
        <v>8.4361811622553908</v>
      </c>
      <c r="W1359">
        <v>245.385050079693</v>
      </c>
    </row>
    <row r="1360" spans="1:23" x14ac:dyDescent="0.3">
      <c r="A1360" t="s">
        <v>291</v>
      </c>
      <c r="B1360" t="s">
        <v>11</v>
      </c>
      <c r="C1360" t="s">
        <v>29</v>
      </c>
      <c r="D1360" t="s">
        <v>255</v>
      </c>
      <c r="E1360" t="s">
        <v>67</v>
      </c>
      <c r="F1360">
        <v>19.6885067865834</v>
      </c>
      <c r="G1360">
        <v>19.192873468890401</v>
      </c>
      <c r="H1360">
        <v>0.59826248552616701</v>
      </c>
      <c r="I1360">
        <v>0.38748305200973299</v>
      </c>
      <c r="J1360">
        <v>1.00936366369812</v>
      </c>
      <c r="K1360">
        <v>73.506013199488095</v>
      </c>
      <c r="L1360">
        <v>0.16559992391162701</v>
      </c>
      <c r="M1360">
        <v>2.2037992419863102</v>
      </c>
      <c r="N1360">
        <v>14.7549405224881</v>
      </c>
      <c r="O1360">
        <v>110.20842325674001</v>
      </c>
      <c r="P1360">
        <v>20.7045890944371</v>
      </c>
      <c r="Q1360">
        <v>9.0431922992971501</v>
      </c>
      <c r="R1360">
        <v>34.475855635939702</v>
      </c>
      <c r="S1360">
        <v>364.68812632684302</v>
      </c>
      <c r="T1360">
        <v>0</v>
      </c>
      <c r="U1360">
        <v>0</v>
      </c>
      <c r="V1360">
        <v>8.4102034504699805</v>
      </c>
      <c r="W1360">
        <v>236.29489586012201</v>
      </c>
    </row>
    <row r="1361" spans="1:23" x14ac:dyDescent="0.3">
      <c r="A1361" t="s">
        <v>291</v>
      </c>
      <c r="B1361" t="s">
        <v>11</v>
      </c>
      <c r="C1361" t="s">
        <v>29</v>
      </c>
      <c r="D1361" t="s">
        <v>255</v>
      </c>
      <c r="E1361" t="s">
        <v>68</v>
      </c>
      <c r="F1361">
        <v>20.254427603642998</v>
      </c>
      <c r="G1361">
        <v>19.7525713012867</v>
      </c>
      <c r="H1361">
        <v>0.86292805090656899</v>
      </c>
      <c r="I1361">
        <v>0.40358201298718699</v>
      </c>
      <c r="J1361">
        <v>1.0792479495685099</v>
      </c>
      <c r="K1361">
        <v>76.022105498636094</v>
      </c>
      <c r="L1361">
        <v>0.12913104925923699</v>
      </c>
      <c r="M1361">
        <v>2.4719282364871198</v>
      </c>
      <c r="N1361">
        <v>16.181167579344699</v>
      </c>
      <c r="O1361">
        <v>122.825104860569</v>
      </c>
      <c r="P1361">
        <v>21.167904856312202</v>
      </c>
      <c r="Q1361">
        <v>9.1862237586126394</v>
      </c>
      <c r="R1361">
        <v>35.317371942949102</v>
      </c>
      <c r="S1361">
        <v>364.68812632684302</v>
      </c>
      <c r="T1361">
        <v>0</v>
      </c>
      <c r="U1361">
        <v>0</v>
      </c>
      <c r="V1361">
        <v>11.9855262682093</v>
      </c>
      <c r="W1361">
        <v>252.75403681283001</v>
      </c>
    </row>
    <row r="1362" spans="1:23" x14ac:dyDescent="0.3">
      <c r="A1362" t="s">
        <v>291</v>
      </c>
      <c r="B1362" t="s">
        <v>11</v>
      </c>
      <c r="C1362" t="s">
        <v>29</v>
      </c>
      <c r="D1362" t="s">
        <v>255</v>
      </c>
      <c r="E1362" t="s">
        <v>69</v>
      </c>
      <c r="F1362">
        <v>20.404309819723501</v>
      </c>
      <c r="G1362">
        <v>19.900749193035299</v>
      </c>
      <c r="H1362">
        <v>0.99485809640735401</v>
      </c>
      <c r="I1362">
        <v>0.40689023324679202</v>
      </c>
      <c r="J1362">
        <v>1.1088067339613601</v>
      </c>
      <c r="K1362">
        <v>76.110522888101002</v>
      </c>
      <c r="L1362">
        <v>0.15338487847460899</v>
      </c>
      <c r="M1362">
        <v>2.5676915647041501</v>
      </c>
      <c r="N1362">
        <v>16.637554362923701</v>
      </c>
      <c r="O1362">
        <v>127.17433026047399</v>
      </c>
      <c r="P1362">
        <v>21.107831180000399</v>
      </c>
      <c r="Q1362">
        <v>9.17374065364017</v>
      </c>
      <c r="R1362">
        <v>35.201081457376098</v>
      </c>
      <c r="S1362">
        <v>364.68812632684302</v>
      </c>
      <c r="T1362">
        <v>0</v>
      </c>
      <c r="U1362">
        <v>0</v>
      </c>
      <c r="V1362">
        <v>13.7713627328533</v>
      </c>
      <c r="W1362">
        <v>256.65865094359998</v>
      </c>
    </row>
    <row r="1363" spans="1:23" x14ac:dyDescent="0.3">
      <c r="A1363" t="s">
        <v>291</v>
      </c>
      <c r="B1363" t="s">
        <v>11</v>
      </c>
      <c r="C1363" t="s">
        <v>29</v>
      </c>
      <c r="D1363" t="s">
        <v>255</v>
      </c>
      <c r="E1363" t="s">
        <v>70</v>
      </c>
      <c r="F1363">
        <v>20.319637034597498</v>
      </c>
      <c r="G1363">
        <v>19.819306339138301</v>
      </c>
      <c r="H1363">
        <v>1.02208877440115</v>
      </c>
      <c r="I1363">
        <v>0.40322928032646899</v>
      </c>
      <c r="J1363">
        <v>1.0281003516389</v>
      </c>
      <c r="K1363">
        <v>76.559469381145107</v>
      </c>
      <c r="L1363">
        <v>0.18324680078215899</v>
      </c>
      <c r="M1363">
        <v>2.23000773061373</v>
      </c>
      <c r="N1363">
        <v>15.092837770396001</v>
      </c>
      <c r="O1363">
        <v>112.00666089465901</v>
      </c>
      <c r="P1363">
        <v>21.472948678582501</v>
      </c>
      <c r="Q1363">
        <v>9.2732820190785308</v>
      </c>
      <c r="R1363">
        <v>35.879883635706499</v>
      </c>
      <c r="S1363">
        <v>364.68812632684302</v>
      </c>
      <c r="T1363">
        <v>0</v>
      </c>
      <c r="U1363">
        <v>0</v>
      </c>
      <c r="V1363">
        <v>14.1682763998339</v>
      </c>
      <c r="W1363">
        <v>243.73460253795199</v>
      </c>
    </row>
    <row r="1364" spans="1:23" x14ac:dyDescent="0.3">
      <c r="A1364" t="s">
        <v>291</v>
      </c>
      <c r="B1364" t="s">
        <v>11</v>
      </c>
      <c r="C1364" t="s">
        <v>29</v>
      </c>
      <c r="D1364" t="s">
        <v>256</v>
      </c>
      <c r="E1364" t="s">
        <v>71</v>
      </c>
      <c r="F1364">
        <v>19.486974437546401</v>
      </c>
      <c r="G1364">
        <v>19.000925575163599</v>
      </c>
      <c r="H1364">
        <v>1.00759256058647</v>
      </c>
      <c r="I1364">
        <v>0.41090249162242798</v>
      </c>
      <c r="J1364">
        <v>0.87331323000286698</v>
      </c>
      <c r="K1364">
        <v>74.608935781213802</v>
      </c>
      <c r="L1364">
        <v>0.13467943792158399</v>
      </c>
      <c r="M1364">
        <v>1.9162772993208801</v>
      </c>
      <c r="N1364">
        <v>13.1250542376028</v>
      </c>
      <c r="O1364">
        <v>101.88860830246</v>
      </c>
      <c r="P1364">
        <v>22.608658845044001</v>
      </c>
      <c r="Q1364">
        <v>9.1438850053573706</v>
      </c>
      <c r="R1364">
        <v>38.635350102844697</v>
      </c>
      <c r="S1364">
        <v>352.70693166286799</v>
      </c>
      <c r="T1364">
        <v>0</v>
      </c>
      <c r="U1364">
        <v>0</v>
      </c>
      <c r="V1364">
        <v>14.0400240956414</v>
      </c>
      <c r="W1364">
        <v>232.099027403317</v>
      </c>
    </row>
    <row r="1365" spans="1:23" x14ac:dyDescent="0.3">
      <c r="A1365" t="s">
        <v>291</v>
      </c>
      <c r="B1365" t="s">
        <v>11</v>
      </c>
      <c r="C1365" t="s">
        <v>29</v>
      </c>
      <c r="D1365" t="s">
        <v>256</v>
      </c>
      <c r="E1365" t="s">
        <v>72</v>
      </c>
      <c r="F1365">
        <v>20.558707974771501</v>
      </c>
      <c r="G1365">
        <v>20.0602917738744</v>
      </c>
      <c r="H1365">
        <v>1.20216721740168</v>
      </c>
      <c r="I1365">
        <v>0.44619509325708401</v>
      </c>
      <c r="J1365">
        <v>0.980984625755002</v>
      </c>
      <c r="K1365">
        <v>80.493243851585902</v>
      </c>
      <c r="L1365">
        <v>9.8258499626635201E-2</v>
      </c>
      <c r="M1365">
        <v>2.2198571806819798</v>
      </c>
      <c r="N1365">
        <v>14.952267687935899</v>
      </c>
      <c r="O1365">
        <v>117.516614874472</v>
      </c>
      <c r="P1365">
        <v>24.0855624220588</v>
      </c>
      <c r="Q1365">
        <v>9.5627338466234697</v>
      </c>
      <c r="R1365">
        <v>41.371592078842397</v>
      </c>
      <c r="S1365">
        <v>352.70693166286799</v>
      </c>
      <c r="T1365">
        <v>0</v>
      </c>
      <c r="U1365">
        <v>0</v>
      </c>
      <c r="V1365">
        <v>16.707904674617001</v>
      </c>
      <c r="W1365">
        <v>258.53354241993799</v>
      </c>
    </row>
    <row r="1366" spans="1:23" x14ac:dyDescent="0.3">
      <c r="A1366" t="s">
        <v>291</v>
      </c>
      <c r="B1366" t="s">
        <v>11</v>
      </c>
      <c r="C1366" t="s">
        <v>29</v>
      </c>
      <c r="D1366" t="s">
        <v>256</v>
      </c>
      <c r="E1366" t="s">
        <v>73</v>
      </c>
      <c r="F1366">
        <v>20.620174802079401</v>
      </c>
      <c r="G1366">
        <v>20.120179821364101</v>
      </c>
      <c r="H1366">
        <v>1.3031218892596901</v>
      </c>
      <c r="I1366">
        <v>0.44889217683206101</v>
      </c>
      <c r="J1366">
        <v>1.0118436497116901</v>
      </c>
      <c r="K1366">
        <v>80.607351139044297</v>
      </c>
      <c r="L1366">
        <v>0.10590464550315</v>
      </c>
      <c r="M1366">
        <v>2.3185263362163</v>
      </c>
      <c r="N1366">
        <v>15.439191458657101</v>
      </c>
      <c r="O1366">
        <v>122.23694394920599</v>
      </c>
      <c r="P1366">
        <v>24.051399742807</v>
      </c>
      <c r="Q1366">
        <v>9.5570240833814903</v>
      </c>
      <c r="R1366">
        <v>41.303543645240502</v>
      </c>
      <c r="S1366">
        <v>352.70693166286799</v>
      </c>
      <c r="T1366">
        <v>0</v>
      </c>
      <c r="U1366">
        <v>0</v>
      </c>
      <c r="V1366">
        <v>18.072856271243499</v>
      </c>
      <c r="W1366">
        <v>263.19601002310498</v>
      </c>
    </row>
    <row r="1367" spans="1:23" x14ac:dyDescent="0.3">
      <c r="A1367" t="s">
        <v>291</v>
      </c>
      <c r="B1367" t="s">
        <v>11</v>
      </c>
      <c r="C1367" t="s">
        <v>29</v>
      </c>
      <c r="D1367" t="s">
        <v>256</v>
      </c>
      <c r="E1367" t="s">
        <v>74</v>
      </c>
      <c r="F1367">
        <v>19.730043278600501</v>
      </c>
      <c r="G1367">
        <v>19.2377272573213</v>
      </c>
      <c r="H1367">
        <v>1.3257649968832299</v>
      </c>
      <c r="I1367">
        <v>0.43224648797966803</v>
      </c>
      <c r="J1367">
        <v>0.89513465363104405</v>
      </c>
      <c r="K1367">
        <v>78.292344737041006</v>
      </c>
      <c r="L1367">
        <v>0.118076474131268</v>
      </c>
      <c r="M1367">
        <v>1.9786460918042901</v>
      </c>
      <c r="N1367">
        <v>13.708917901433001</v>
      </c>
      <c r="O1367">
        <v>105.94414377563</v>
      </c>
      <c r="P1367">
        <v>23.7011385390039</v>
      </c>
      <c r="Q1367">
        <v>9.4464768881495704</v>
      </c>
      <c r="R1367">
        <v>40.668014294301997</v>
      </c>
      <c r="S1367">
        <v>352.70693166286799</v>
      </c>
      <c r="T1367">
        <v>0</v>
      </c>
      <c r="U1367">
        <v>0</v>
      </c>
      <c r="V1367">
        <v>18.412662926142801</v>
      </c>
      <c r="W1367">
        <v>243.942858619883</v>
      </c>
    </row>
    <row r="1368" spans="1:23" x14ac:dyDescent="0.3">
      <c r="A1368" t="s">
        <v>291</v>
      </c>
      <c r="B1368" t="s">
        <v>11</v>
      </c>
      <c r="C1368" t="s">
        <v>29</v>
      </c>
      <c r="D1368" t="s">
        <v>257</v>
      </c>
      <c r="E1368" t="s">
        <v>75</v>
      </c>
      <c r="F1368">
        <v>18.612777011350499</v>
      </c>
      <c r="G1368">
        <v>18.1497337984101</v>
      </c>
      <c r="H1368">
        <v>1.53700997514766</v>
      </c>
      <c r="I1368">
        <v>0.414856758865014</v>
      </c>
      <c r="J1368">
        <v>0.85544815290354004</v>
      </c>
      <c r="K1368">
        <v>72.348041812268804</v>
      </c>
      <c r="L1368">
        <v>0.14898648895101299</v>
      </c>
      <c r="M1368">
        <v>1.67216791241964</v>
      </c>
      <c r="N1368">
        <v>11.8697860762187</v>
      </c>
      <c r="O1368">
        <v>93.843530469370506</v>
      </c>
      <c r="P1368">
        <v>20.687213611716899</v>
      </c>
      <c r="Q1368">
        <v>8.49268168898422</v>
      </c>
      <c r="R1368">
        <v>35.124897460870599</v>
      </c>
      <c r="S1368">
        <v>329.15362355993602</v>
      </c>
      <c r="T1368">
        <v>0</v>
      </c>
      <c r="U1368">
        <v>0</v>
      </c>
      <c r="V1368">
        <v>21.2036389209444</v>
      </c>
      <c r="W1368">
        <v>219.57374867748399</v>
      </c>
    </row>
    <row r="1369" spans="1:23" x14ac:dyDescent="0.3">
      <c r="A1369" t="s">
        <v>291</v>
      </c>
      <c r="B1369" t="s">
        <v>11</v>
      </c>
      <c r="C1369" t="s">
        <v>29</v>
      </c>
      <c r="D1369" t="s">
        <v>257</v>
      </c>
      <c r="E1369" t="s">
        <v>76</v>
      </c>
      <c r="F1369">
        <v>19.885239058876799</v>
      </c>
      <c r="G1369">
        <v>19.4093513273226</v>
      </c>
      <c r="H1369">
        <v>1.8344103519516599</v>
      </c>
      <c r="I1369">
        <v>0.452950862127181</v>
      </c>
      <c r="J1369">
        <v>0.95364748323167803</v>
      </c>
      <c r="K1369">
        <v>78.7814652252532</v>
      </c>
      <c r="L1369">
        <v>9.6970746155918996E-2</v>
      </c>
      <c r="M1369">
        <v>1.9716956240111501</v>
      </c>
      <c r="N1369">
        <v>13.719452685848299</v>
      </c>
      <c r="O1369">
        <v>110.118282536538</v>
      </c>
      <c r="P1369">
        <v>22.183909788501602</v>
      </c>
      <c r="Q1369">
        <v>8.91769866696146</v>
      </c>
      <c r="R1369">
        <v>37.8904498096651</v>
      </c>
      <c r="S1369">
        <v>329.15362355993602</v>
      </c>
      <c r="T1369">
        <v>0</v>
      </c>
      <c r="U1369">
        <v>0</v>
      </c>
      <c r="V1369">
        <v>25.2662103927636</v>
      </c>
      <c r="W1369">
        <v>247.55844840896</v>
      </c>
    </row>
    <row r="1370" spans="1:23" x14ac:dyDescent="0.3">
      <c r="A1370" t="s">
        <v>291</v>
      </c>
      <c r="B1370" t="s">
        <v>11</v>
      </c>
      <c r="C1370" t="s">
        <v>29</v>
      </c>
      <c r="D1370" t="s">
        <v>257</v>
      </c>
      <c r="E1370" t="s">
        <v>77</v>
      </c>
      <c r="F1370">
        <v>19.9701513250975</v>
      </c>
      <c r="G1370">
        <v>19.4931081552159</v>
      </c>
      <c r="H1370">
        <v>1.8990819139898101</v>
      </c>
      <c r="I1370">
        <v>0.45482603298233198</v>
      </c>
      <c r="J1370">
        <v>0.97716598504785901</v>
      </c>
      <c r="K1370">
        <v>78.757843740014096</v>
      </c>
      <c r="L1370">
        <v>0.118765126584023</v>
      </c>
      <c r="M1370">
        <v>2.0414592175156399</v>
      </c>
      <c r="N1370">
        <v>14.060015257727301</v>
      </c>
      <c r="O1370">
        <v>113.57116046720699</v>
      </c>
      <c r="P1370">
        <v>22.128491790403501</v>
      </c>
      <c r="Q1370">
        <v>8.9069036977373504</v>
      </c>
      <c r="R1370">
        <v>37.782179093096801</v>
      </c>
      <c r="S1370">
        <v>329.15362355993602</v>
      </c>
      <c r="T1370">
        <v>0</v>
      </c>
      <c r="U1370">
        <v>0</v>
      </c>
      <c r="V1370">
        <v>26.139207086173801</v>
      </c>
      <c r="W1370">
        <v>250.81140693059601</v>
      </c>
    </row>
    <row r="1371" spans="1:23" x14ac:dyDescent="0.3">
      <c r="A1371" t="s">
        <v>291</v>
      </c>
      <c r="B1371" t="s">
        <v>11</v>
      </c>
      <c r="C1371" t="s">
        <v>29</v>
      </c>
      <c r="D1371" t="s">
        <v>257</v>
      </c>
      <c r="E1371" t="s">
        <v>78</v>
      </c>
      <c r="F1371">
        <v>19.378541684995799</v>
      </c>
      <c r="G1371">
        <v>18.9049372747677</v>
      </c>
      <c r="H1371">
        <v>1.80604624109448</v>
      </c>
      <c r="I1371">
        <v>0.45152545767652302</v>
      </c>
      <c r="J1371">
        <v>0.88559072799674898</v>
      </c>
      <c r="K1371">
        <v>78.650180276783701</v>
      </c>
      <c r="L1371">
        <v>0.12648941518505899</v>
      </c>
      <c r="M1371">
        <v>1.7627819834549801</v>
      </c>
      <c r="N1371">
        <v>12.7324011493276</v>
      </c>
      <c r="O1371">
        <v>99.909885790038899</v>
      </c>
      <c r="P1371">
        <v>22.359122428878301</v>
      </c>
      <c r="Q1371">
        <v>8.9593375037788707</v>
      </c>
      <c r="R1371">
        <v>38.223825049552502</v>
      </c>
      <c r="S1371">
        <v>329.15362355993602</v>
      </c>
      <c r="T1371">
        <v>0</v>
      </c>
      <c r="U1371">
        <v>0</v>
      </c>
      <c r="V1371">
        <v>24.890113079354201</v>
      </c>
      <c r="W1371">
        <v>238.12993153809899</v>
      </c>
    </row>
    <row r="1372" spans="1:23" x14ac:dyDescent="0.3">
      <c r="A1372" t="s">
        <v>291</v>
      </c>
      <c r="B1372" t="s">
        <v>11</v>
      </c>
      <c r="C1372" t="s">
        <v>29</v>
      </c>
      <c r="D1372" t="s">
        <v>258</v>
      </c>
      <c r="E1372" t="s">
        <v>79</v>
      </c>
      <c r="F1372">
        <v>18.9121405242179</v>
      </c>
      <c r="G1372">
        <v>18.457271682135602</v>
      </c>
      <c r="H1372">
        <v>1.8690802823585599</v>
      </c>
      <c r="I1372">
        <v>0.47231173544099098</v>
      </c>
      <c r="J1372">
        <v>0.83883105288780502</v>
      </c>
      <c r="K1372">
        <v>74.571306068040599</v>
      </c>
      <c r="L1372">
        <v>0.118785046494033</v>
      </c>
      <c r="M1372">
        <v>1.52579608096136</v>
      </c>
      <c r="N1372">
        <v>11.2661097591405</v>
      </c>
      <c r="O1372">
        <v>89.588324530075496</v>
      </c>
      <c r="P1372">
        <v>21.6415546391212</v>
      </c>
      <c r="Q1372">
        <v>8.4954458815688199</v>
      </c>
      <c r="R1372">
        <v>37.208781565770003</v>
      </c>
      <c r="S1372">
        <v>306.21896270949998</v>
      </c>
      <c r="T1372">
        <v>0</v>
      </c>
      <c r="U1372">
        <v>0</v>
      </c>
      <c r="V1372">
        <v>25.918366477008501</v>
      </c>
      <c r="W1372">
        <v>231.64627882170001</v>
      </c>
    </row>
    <row r="1373" spans="1:23" x14ac:dyDescent="0.3">
      <c r="A1373" t="s">
        <v>291</v>
      </c>
      <c r="B1373" t="s">
        <v>11</v>
      </c>
      <c r="C1373" t="s">
        <v>29</v>
      </c>
      <c r="D1373" t="s">
        <v>258</v>
      </c>
      <c r="E1373" t="s">
        <v>80</v>
      </c>
      <c r="F1373">
        <v>20.205798486654398</v>
      </c>
      <c r="G1373">
        <v>19.739898173745001</v>
      </c>
      <c r="H1373">
        <v>2.3901723061050202</v>
      </c>
      <c r="I1373">
        <v>0.50368272120149604</v>
      </c>
      <c r="J1373">
        <v>0.93590818148369104</v>
      </c>
      <c r="K1373">
        <v>79.289508720452105</v>
      </c>
      <c r="L1373">
        <v>0.106728573891232</v>
      </c>
      <c r="M1373">
        <v>1.78539926747933</v>
      </c>
      <c r="N1373">
        <v>12.811633088140001</v>
      </c>
      <c r="O1373">
        <v>103.815619594647</v>
      </c>
      <c r="P1373">
        <v>22.688073276135</v>
      </c>
      <c r="Q1373">
        <v>8.7905052522794094</v>
      </c>
      <c r="R1373">
        <v>39.145146810067502</v>
      </c>
      <c r="S1373">
        <v>306.21896270949998</v>
      </c>
      <c r="T1373">
        <v>0</v>
      </c>
      <c r="U1373">
        <v>0</v>
      </c>
      <c r="V1373">
        <v>33.0746913208934</v>
      </c>
      <c r="W1373">
        <v>255.157798656609</v>
      </c>
    </row>
    <row r="1374" spans="1:23" x14ac:dyDescent="0.3">
      <c r="A1374" t="s">
        <v>291</v>
      </c>
      <c r="B1374" t="s">
        <v>11</v>
      </c>
      <c r="C1374" t="s">
        <v>29</v>
      </c>
      <c r="D1374" t="s">
        <v>258</v>
      </c>
      <c r="E1374" t="s">
        <v>140</v>
      </c>
      <c r="F1374">
        <v>20.460222056854299</v>
      </c>
      <c r="G1374">
        <v>19.9939709442679</v>
      </c>
      <c r="H1374">
        <v>2.81131531094114</v>
      </c>
      <c r="I1374">
        <v>0.50091572797515704</v>
      </c>
      <c r="J1374">
        <v>0.97462435583747598</v>
      </c>
      <c r="K1374">
        <v>78.674427776873301</v>
      </c>
      <c r="L1374">
        <v>0.121053446114973</v>
      </c>
      <c r="M1374">
        <v>1.89131917939516</v>
      </c>
      <c r="N1374">
        <v>13.2969595977262</v>
      </c>
      <c r="O1374">
        <v>109.100882838613</v>
      </c>
      <c r="P1374">
        <v>22.405479766073</v>
      </c>
      <c r="Q1374">
        <v>8.7212583574248193</v>
      </c>
      <c r="R1374">
        <v>38.6098736970429</v>
      </c>
      <c r="S1374">
        <v>306.21896270949998</v>
      </c>
      <c r="T1374">
        <v>0</v>
      </c>
      <c r="U1374">
        <v>0</v>
      </c>
      <c r="V1374">
        <v>38.858009178567798</v>
      </c>
      <c r="W1374">
        <v>258.82968290594903</v>
      </c>
    </row>
    <row r="1375" spans="1:23" x14ac:dyDescent="0.3">
      <c r="A1375" t="s">
        <v>291</v>
      </c>
      <c r="B1375" t="s">
        <v>11</v>
      </c>
      <c r="C1375" t="s">
        <v>29</v>
      </c>
      <c r="D1375" t="s">
        <v>258</v>
      </c>
      <c r="E1375" t="s">
        <v>141</v>
      </c>
      <c r="F1375">
        <v>19.9761669320023</v>
      </c>
      <c r="G1375">
        <v>19.511519227767401</v>
      </c>
      <c r="H1375">
        <v>2.5308075435511599</v>
      </c>
      <c r="I1375">
        <v>0.50296852655177804</v>
      </c>
      <c r="J1375">
        <v>0.89793149961142504</v>
      </c>
      <c r="K1375">
        <v>79.227566605725897</v>
      </c>
      <c r="L1375">
        <v>0.127565585673038</v>
      </c>
      <c r="M1375">
        <v>1.6519395648194699</v>
      </c>
      <c r="N1375">
        <v>12.146117157575301</v>
      </c>
      <c r="O1375">
        <v>96.917157381051098</v>
      </c>
      <c r="P1375">
        <v>22.781067293237601</v>
      </c>
      <c r="Q1375">
        <v>8.8113479288030394</v>
      </c>
      <c r="R1375">
        <v>39.323587323386199</v>
      </c>
      <c r="S1375">
        <v>306.21896270949998</v>
      </c>
      <c r="T1375">
        <v>0</v>
      </c>
      <c r="U1375">
        <v>0</v>
      </c>
      <c r="V1375">
        <v>35.003239455247503</v>
      </c>
      <c r="W1375">
        <v>248.15015400458199</v>
      </c>
    </row>
    <row r="1376" spans="1:23" x14ac:dyDescent="0.3">
      <c r="A1376" t="s">
        <v>291</v>
      </c>
      <c r="B1376" t="s">
        <v>11</v>
      </c>
      <c r="C1376" t="s">
        <v>29</v>
      </c>
      <c r="D1376" t="s">
        <v>259</v>
      </c>
      <c r="E1376" t="s">
        <v>154</v>
      </c>
      <c r="F1376">
        <v>18.1678205354856</v>
      </c>
      <c r="G1376">
        <v>17.7288989900056</v>
      </c>
      <c r="H1376">
        <v>3.07740336116832</v>
      </c>
      <c r="I1376">
        <v>0.513114643486282</v>
      </c>
      <c r="J1376">
        <v>0.88379600959987104</v>
      </c>
      <c r="K1376">
        <v>71.147652541903199</v>
      </c>
      <c r="L1376">
        <v>0.14211282651437401</v>
      </c>
      <c r="M1376">
        <v>1.4637958106011599</v>
      </c>
      <c r="N1376">
        <v>10.932692001481801</v>
      </c>
      <c r="O1376">
        <v>88.825593914387696</v>
      </c>
      <c r="P1376">
        <v>21.831612842816298</v>
      </c>
      <c r="Q1376">
        <v>8.7199433770664694</v>
      </c>
      <c r="R1376">
        <v>37.362385793003298</v>
      </c>
      <c r="S1376">
        <v>278.19987668732</v>
      </c>
      <c r="T1376">
        <v>0</v>
      </c>
      <c r="U1376">
        <v>0</v>
      </c>
      <c r="V1376">
        <v>42.958119710137701</v>
      </c>
      <c r="W1376">
        <v>220.73858736048399</v>
      </c>
    </row>
    <row r="1377" spans="1:23" x14ac:dyDescent="0.3">
      <c r="A1377" t="s">
        <v>291</v>
      </c>
      <c r="B1377" t="s">
        <v>11</v>
      </c>
      <c r="C1377" t="s">
        <v>29</v>
      </c>
      <c r="D1377" t="s">
        <v>259</v>
      </c>
      <c r="E1377" t="s">
        <v>156</v>
      </c>
      <c r="F1377">
        <v>19.522618311679299</v>
      </c>
      <c r="G1377">
        <v>19.067482277048299</v>
      </c>
      <c r="H1377">
        <v>3.4909680782782599</v>
      </c>
      <c r="I1377">
        <v>0.56502156199710896</v>
      </c>
      <c r="J1377">
        <v>0.97162300051573403</v>
      </c>
      <c r="K1377">
        <v>78.134900166039998</v>
      </c>
      <c r="L1377">
        <v>0.115869334001498</v>
      </c>
      <c r="M1377">
        <v>1.67310172932427</v>
      </c>
      <c r="N1377">
        <v>12.4572308956444</v>
      </c>
      <c r="O1377">
        <v>101.81685825952501</v>
      </c>
      <c r="P1377">
        <v>23.637481098280901</v>
      </c>
      <c r="Q1377">
        <v>9.2023137971807003</v>
      </c>
      <c r="R1377">
        <v>40.735952738387503</v>
      </c>
      <c r="S1377">
        <v>278.19987668732</v>
      </c>
      <c r="T1377">
        <v>0</v>
      </c>
      <c r="U1377">
        <v>0</v>
      </c>
      <c r="V1377">
        <v>48.703349607906702</v>
      </c>
      <c r="W1377">
        <v>247.69086987606599</v>
      </c>
    </row>
    <row r="1378" spans="1:23" x14ac:dyDescent="0.3">
      <c r="A1378" t="s">
        <v>291</v>
      </c>
      <c r="B1378" t="s">
        <v>11</v>
      </c>
      <c r="C1378" t="s">
        <v>29</v>
      </c>
      <c r="D1378" t="s">
        <v>259</v>
      </c>
      <c r="E1378" t="s">
        <v>157</v>
      </c>
      <c r="F1378">
        <v>20.025059153003301</v>
      </c>
      <c r="G1378">
        <v>19.565761454629701</v>
      </c>
      <c r="H1378">
        <v>3.4071442631106001</v>
      </c>
      <c r="I1378">
        <v>0.57830405013210595</v>
      </c>
      <c r="J1378">
        <v>0.99454458575970195</v>
      </c>
      <c r="K1378">
        <v>79.917988110271395</v>
      </c>
      <c r="L1378">
        <v>0.12423280077514499</v>
      </c>
      <c r="M1378">
        <v>1.73032462495823</v>
      </c>
      <c r="N1378">
        <v>12.890218460924901</v>
      </c>
      <c r="O1378">
        <v>105.42459671149599</v>
      </c>
      <c r="P1378">
        <v>24.065559110828001</v>
      </c>
      <c r="Q1378">
        <v>9.3184792888676906</v>
      </c>
      <c r="R1378">
        <v>41.533481618651699</v>
      </c>
      <c r="S1378">
        <v>278.19987668732</v>
      </c>
      <c r="T1378">
        <v>0</v>
      </c>
      <c r="U1378">
        <v>0</v>
      </c>
      <c r="V1378">
        <v>47.5440093726939</v>
      </c>
      <c r="W1378">
        <v>254.51689061568399</v>
      </c>
    </row>
    <row r="1379" spans="1:23" x14ac:dyDescent="0.3">
      <c r="A1379" t="s">
        <v>291</v>
      </c>
      <c r="B1379" t="s">
        <v>11</v>
      </c>
      <c r="C1379" t="s">
        <v>29</v>
      </c>
      <c r="D1379" t="s">
        <v>259</v>
      </c>
      <c r="E1379" t="s">
        <v>159</v>
      </c>
      <c r="F1379">
        <v>19.639062510725001</v>
      </c>
      <c r="G1379">
        <v>19.182668525020599</v>
      </c>
      <c r="H1379">
        <v>3.72042019548776</v>
      </c>
      <c r="I1379">
        <v>0.57554723309488598</v>
      </c>
      <c r="J1379">
        <v>0.91693186596158305</v>
      </c>
      <c r="K1379">
        <v>79.695114860476096</v>
      </c>
      <c r="L1379">
        <v>0.138093526320995</v>
      </c>
      <c r="M1379">
        <v>1.51092686309372</v>
      </c>
      <c r="N1379">
        <v>11.697176022722299</v>
      </c>
      <c r="O1379">
        <v>93.138232085394804</v>
      </c>
      <c r="P1379">
        <v>24.1808838163366</v>
      </c>
      <c r="Q1379">
        <v>9.3385845480344596</v>
      </c>
      <c r="R1379">
        <v>41.761634395805999</v>
      </c>
      <c r="S1379">
        <v>278.19987668732</v>
      </c>
      <c r="T1379">
        <v>0</v>
      </c>
      <c r="U1379">
        <v>0</v>
      </c>
      <c r="V1379">
        <v>51.917630364955698</v>
      </c>
      <c r="W1379">
        <v>241.66146612543901</v>
      </c>
    </row>
    <row r="1380" spans="1:23" x14ac:dyDescent="0.3">
      <c r="A1380" t="s">
        <v>291</v>
      </c>
      <c r="B1380" t="s">
        <v>11</v>
      </c>
      <c r="C1380" t="s">
        <v>29</v>
      </c>
      <c r="D1380" t="s">
        <v>260</v>
      </c>
      <c r="E1380" t="s">
        <v>160</v>
      </c>
      <c r="F1380">
        <v>17.9774891719231</v>
      </c>
      <c r="G1380">
        <v>17.563451664550801</v>
      </c>
      <c r="H1380">
        <v>3.5882743450940802</v>
      </c>
      <c r="I1380">
        <v>0.56428548967068404</v>
      </c>
      <c r="J1380">
        <v>0.86302015056465797</v>
      </c>
      <c r="K1380">
        <v>69.162317225879903</v>
      </c>
      <c r="L1380">
        <v>0.12858781726733901</v>
      </c>
      <c r="M1380">
        <v>1.37600883803408</v>
      </c>
      <c r="N1380">
        <v>10.301519069630499</v>
      </c>
      <c r="O1380">
        <v>83.998667379652204</v>
      </c>
      <c r="P1380">
        <v>22.764112005910999</v>
      </c>
      <c r="Q1380">
        <v>8.8046180524241109</v>
      </c>
      <c r="R1380">
        <v>39.304572089332197</v>
      </c>
      <c r="S1380">
        <v>240.33728839378</v>
      </c>
      <c r="T1380">
        <v>0</v>
      </c>
      <c r="U1380">
        <v>0</v>
      </c>
      <c r="V1380">
        <v>50.142570317488499</v>
      </c>
      <c r="W1380">
        <v>221.05522993762801</v>
      </c>
    </row>
    <row r="1381" spans="1:23" x14ac:dyDescent="0.3">
      <c r="A1381" t="s">
        <v>291</v>
      </c>
      <c r="B1381" t="s">
        <v>11</v>
      </c>
      <c r="C1381" t="s">
        <v>29</v>
      </c>
      <c r="D1381" t="s">
        <v>260</v>
      </c>
      <c r="E1381" t="s">
        <v>164</v>
      </c>
      <c r="F1381">
        <v>19.437680607197901</v>
      </c>
      <c r="G1381">
        <v>19.0067566892527</v>
      </c>
      <c r="H1381">
        <v>3.8830064336086498</v>
      </c>
      <c r="I1381">
        <v>0.61736636701264003</v>
      </c>
      <c r="J1381">
        <v>0.96373365332688499</v>
      </c>
      <c r="K1381">
        <v>75.535017860690004</v>
      </c>
      <c r="L1381">
        <v>9.7531566161921796E-2</v>
      </c>
      <c r="M1381">
        <v>1.59358101328928</v>
      </c>
      <c r="N1381">
        <v>11.846961556510999</v>
      </c>
      <c r="O1381">
        <v>97.569312607609504</v>
      </c>
      <c r="P1381">
        <v>24.497425583384299</v>
      </c>
      <c r="Q1381">
        <v>9.2552252414153493</v>
      </c>
      <c r="R1381">
        <v>42.557722226847503</v>
      </c>
      <c r="S1381">
        <v>240.33728839378</v>
      </c>
      <c r="T1381">
        <v>0</v>
      </c>
      <c r="U1381">
        <v>0</v>
      </c>
      <c r="V1381">
        <v>54.226359285053803</v>
      </c>
      <c r="W1381">
        <v>248.392511484419</v>
      </c>
    </row>
    <row r="1382" spans="1:23" x14ac:dyDescent="0.3">
      <c r="A1382" t="s">
        <v>291</v>
      </c>
      <c r="B1382" t="s">
        <v>11</v>
      </c>
      <c r="C1382" t="s">
        <v>29</v>
      </c>
      <c r="D1382" t="s">
        <v>260</v>
      </c>
      <c r="E1382" t="s">
        <v>167</v>
      </c>
      <c r="F1382">
        <v>19.6870077701609</v>
      </c>
      <c r="G1382">
        <v>19.255788775958699</v>
      </c>
      <c r="H1382">
        <v>4.0132578991335901</v>
      </c>
      <c r="I1382">
        <v>0.61682140011101205</v>
      </c>
      <c r="J1382">
        <v>0.97942981353473502</v>
      </c>
      <c r="K1382">
        <v>75.511438585087703</v>
      </c>
      <c r="L1382">
        <v>0.105906480167249</v>
      </c>
      <c r="M1382">
        <v>1.64529692881656</v>
      </c>
      <c r="N1382">
        <v>12.157293562814401</v>
      </c>
      <c r="O1382">
        <v>100.650954879393</v>
      </c>
      <c r="P1382">
        <v>24.4118017410532</v>
      </c>
      <c r="Q1382">
        <v>9.2369401496462498</v>
      </c>
      <c r="R1382">
        <v>42.392292658111202</v>
      </c>
      <c r="S1382">
        <v>240.33728839378</v>
      </c>
      <c r="T1382">
        <v>0</v>
      </c>
      <c r="U1382">
        <v>0</v>
      </c>
      <c r="V1382">
        <v>56.029843301444998</v>
      </c>
      <c r="W1382">
        <v>251.36590964175099</v>
      </c>
    </row>
    <row r="1383" spans="1:23" x14ac:dyDescent="0.3">
      <c r="A1383" t="s">
        <v>291</v>
      </c>
      <c r="B1383" t="s">
        <v>11</v>
      </c>
      <c r="C1383" t="s">
        <v>29</v>
      </c>
      <c r="D1383" t="s">
        <v>260</v>
      </c>
      <c r="E1383" t="s">
        <v>168</v>
      </c>
      <c r="F1383">
        <v>18.862496121951398</v>
      </c>
      <c r="G1383">
        <v>18.437283306392501</v>
      </c>
      <c r="H1383">
        <v>4.4002652728002696</v>
      </c>
      <c r="I1383">
        <v>0.60319742401821397</v>
      </c>
      <c r="J1383">
        <v>0.89386463572239605</v>
      </c>
      <c r="K1383">
        <v>73.7662502953321</v>
      </c>
      <c r="L1383">
        <v>0.121236027261206</v>
      </c>
      <c r="M1383">
        <v>1.4408965706019801</v>
      </c>
      <c r="N1383">
        <v>10.975094367519601</v>
      </c>
      <c r="O1383">
        <v>88.706976646408606</v>
      </c>
      <c r="P1383">
        <v>24.1003780100162</v>
      </c>
      <c r="Q1383">
        <v>9.1474074911236798</v>
      </c>
      <c r="R1383">
        <v>41.8180005467716</v>
      </c>
      <c r="S1383">
        <v>240.33728839378</v>
      </c>
      <c r="T1383">
        <v>0</v>
      </c>
      <c r="U1383">
        <v>0</v>
      </c>
      <c r="V1383">
        <v>61.433184747425798</v>
      </c>
      <c r="W1383">
        <v>235.951432045714</v>
      </c>
    </row>
    <row r="1384" spans="1:23" x14ac:dyDescent="0.3">
      <c r="A1384" t="s">
        <v>291</v>
      </c>
      <c r="B1384" t="s">
        <v>11</v>
      </c>
      <c r="C1384" t="s">
        <v>29</v>
      </c>
      <c r="D1384" t="s">
        <v>261</v>
      </c>
      <c r="E1384" t="s">
        <v>185</v>
      </c>
      <c r="F1384">
        <v>17.102598155759502</v>
      </c>
      <c r="G1384">
        <v>16.718731844080999</v>
      </c>
      <c r="H1384">
        <v>3.7723751342675498</v>
      </c>
      <c r="I1384">
        <v>0.59934536388803705</v>
      </c>
      <c r="J1384">
        <v>0.83282221355085895</v>
      </c>
      <c r="K1384">
        <v>63.7172593796802</v>
      </c>
      <c r="L1384">
        <v>0.14021898748037301</v>
      </c>
      <c r="M1384">
        <v>1.2445141709457399</v>
      </c>
      <c r="N1384">
        <v>9.3289803728649598</v>
      </c>
      <c r="O1384">
        <v>78.074573080294201</v>
      </c>
      <c r="P1384">
        <v>22.814126577414001</v>
      </c>
      <c r="Q1384">
        <v>8.8831005718347509</v>
      </c>
      <c r="R1384">
        <v>39.330321005349703</v>
      </c>
      <c r="S1384">
        <v>201.72076826876801</v>
      </c>
      <c r="T1384">
        <v>0</v>
      </c>
      <c r="U1384">
        <v>0</v>
      </c>
      <c r="V1384">
        <v>52.533505358264598</v>
      </c>
      <c r="W1384">
        <v>209.14411075007399</v>
      </c>
    </row>
    <row r="1385" spans="1:23" x14ac:dyDescent="0.3">
      <c r="A1385" t="s">
        <v>291</v>
      </c>
      <c r="B1385" t="s">
        <v>11</v>
      </c>
      <c r="C1385" t="s">
        <v>29</v>
      </c>
      <c r="D1385" t="s">
        <v>261</v>
      </c>
      <c r="E1385" t="s">
        <v>189</v>
      </c>
      <c r="F1385">
        <v>18.797938084707098</v>
      </c>
      <c r="G1385">
        <v>18.390391546480402</v>
      </c>
      <c r="H1385">
        <v>4.60709937014982</v>
      </c>
      <c r="I1385">
        <v>0.67681863006908405</v>
      </c>
      <c r="J1385">
        <v>0.94531546391709798</v>
      </c>
      <c r="K1385">
        <v>71.7207988990762</v>
      </c>
      <c r="L1385">
        <v>0.11217095152658001</v>
      </c>
      <c r="M1385">
        <v>1.44214469817429</v>
      </c>
      <c r="N1385">
        <v>10.814994936700201</v>
      </c>
      <c r="O1385">
        <v>91.027063336734599</v>
      </c>
      <c r="P1385">
        <v>25.244524070003699</v>
      </c>
      <c r="Q1385">
        <v>9.4963300465615408</v>
      </c>
      <c r="R1385">
        <v>43.915082396979301</v>
      </c>
      <c r="S1385">
        <v>201.72076826876801</v>
      </c>
      <c r="T1385">
        <v>0</v>
      </c>
      <c r="U1385">
        <v>0</v>
      </c>
      <c r="V1385">
        <v>64.069072992136697</v>
      </c>
      <c r="W1385">
        <v>239.96031442471701</v>
      </c>
    </row>
    <row r="1386" spans="1:23" x14ac:dyDescent="0.3">
      <c r="A1386" t="s">
        <v>291</v>
      </c>
      <c r="B1386" t="s">
        <v>11</v>
      </c>
      <c r="C1386" t="s">
        <v>29</v>
      </c>
      <c r="D1386" t="s">
        <v>261</v>
      </c>
      <c r="E1386" t="s">
        <v>190</v>
      </c>
      <c r="F1386">
        <v>19.282558984301399</v>
      </c>
      <c r="G1386">
        <v>18.873097910310999</v>
      </c>
      <c r="H1386">
        <v>4.2694255365792202</v>
      </c>
      <c r="I1386">
        <v>0.67978314309218502</v>
      </c>
      <c r="J1386">
        <v>0.98563474293517594</v>
      </c>
      <c r="K1386">
        <v>72.164588755493895</v>
      </c>
      <c r="L1386">
        <v>0.121507809169646</v>
      </c>
      <c r="M1386">
        <v>1.53339494088529</v>
      </c>
      <c r="N1386">
        <v>11.332854222309299</v>
      </c>
      <c r="O1386">
        <v>96.610435795824998</v>
      </c>
      <c r="P1386">
        <v>25.2539750974375</v>
      </c>
      <c r="Q1386">
        <v>9.5056436590637698</v>
      </c>
      <c r="R1386">
        <v>43.9246708393446</v>
      </c>
      <c r="S1386">
        <v>201.72076826876801</v>
      </c>
      <c r="T1386">
        <v>0</v>
      </c>
      <c r="U1386">
        <v>0</v>
      </c>
      <c r="V1386">
        <v>59.386573072786298</v>
      </c>
      <c r="W1386">
        <v>246.26490551403799</v>
      </c>
    </row>
    <row r="1387" spans="1:23" x14ac:dyDescent="0.3">
      <c r="A1387" t="s">
        <v>291</v>
      </c>
      <c r="B1387" t="s">
        <v>11</v>
      </c>
      <c r="C1387" t="s">
        <v>29</v>
      </c>
      <c r="D1387" t="s">
        <v>261</v>
      </c>
      <c r="E1387" t="s">
        <v>195</v>
      </c>
      <c r="F1387">
        <v>18.232306024927102</v>
      </c>
      <c r="G1387">
        <v>17.8329925366899</v>
      </c>
      <c r="H1387">
        <v>4.4437234816467397</v>
      </c>
      <c r="I1387">
        <v>0.65074071145268997</v>
      </c>
      <c r="J1387">
        <v>0.89808683691031599</v>
      </c>
      <c r="K1387">
        <v>69.017938702949195</v>
      </c>
      <c r="L1387">
        <v>0.13526227032110899</v>
      </c>
      <c r="M1387">
        <v>1.3483352377609199</v>
      </c>
      <c r="N1387">
        <v>10.153768671380901</v>
      </c>
      <c r="O1387">
        <v>84.909201169368799</v>
      </c>
      <c r="P1387">
        <v>24.4344916732204</v>
      </c>
      <c r="Q1387">
        <v>9.2920661273764296</v>
      </c>
      <c r="R1387">
        <v>42.386882895538903</v>
      </c>
      <c r="S1387">
        <v>201.72076826876801</v>
      </c>
      <c r="T1387">
        <v>0</v>
      </c>
      <c r="U1387">
        <v>0</v>
      </c>
      <c r="V1387">
        <v>61.827202714292298</v>
      </c>
      <c r="W1387">
        <v>227.586716170062</v>
      </c>
    </row>
    <row r="1388" spans="1:23" x14ac:dyDescent="0.3">
      <c r="A1388" t="s">
        <v>291</v>
      </c>
      <c r="B1388" t="s">
        <v>11</v>
      </c>
      <c r="C1388" t="s">
        <v>29</v>
      </c>
      <c r="D1388" t="s">
        <v>262</v>
      </c>
      <c r="E1388" t="s">
        <v>196</v>
      </c>
      <c r="F1388">
        <v>16.758794856293399</v>
      </c>
      <c r="G1388">
        <v>16.410968252792099</v>
      </c>
      <c r="H1388">
        <v>3.5327105729900001</v>
      </c>
      <c r="I1388">
        <v>0.59779435854636798</v>
      </c>
      <c r="J1388">
        <v>0.79433919967292599</v>
      </c>
      <c r="K1388">
        <v>56.231097879521997</v>
      </c>
      <c r="L1388">
        <v>9.86100693755428E-2</v>
      </c>
      <c r="M1388">
        <v>1.14725851606072</v>
      </c>
      <c r="N1388">
        <v>8.6521682453067204</v>
      </c>
      <c r="O1388">
        <v>72.618753561177797</v>
      </c>
      <c r="P1388">
        <v>21.808479708581</v>
      </c>
      <c r="Q1388">
        <v>8.5860613457418005</v>
      </c>
      <c r="R1388">
        <v>37.4783289028559</v>
      </c>
      <c r="S1388">
        <v>167.16960089568099</v>
      </c>
      <c r="T1388">
        <v>0</v>
      </c>
      <c r="U1388">
        <v>0</v>
      </c>
      <c r="V1388">
        <v>49.2540185262542</v>
      </c>
      <c r="W1388">
        <v>205.147344313133</v>
      </c>
    </row>
    <row r="1389" spans="1:23" x14ac:dyDescent="0.3">
      <c r="A1389" t="s">
        <v>291</v>
      </c>
      <c r="B1389" t="s">
        <v>11</v>
      </c>
      <c r="C1389" t="s">
        <v>29</v>
      </c>
      <c r="D1389" t="s">
        <v>262</v>
      </c>
      <c r="E1389" t="s">
        <v>197</v>
      </c>
      <c r="F1389">
        <v>18.401713774094102</v>
      </c>
      <c r="G1389">
        <v>18.030379039674699</v>
      </c>
      <c r="H1389">
        <v>4.3115542176505803</v>
      </c>
      <c r="I1389">
        <v>0.67533130745881698</v>
      </c>
      <c r="J1389">
        <v>0.900083465970277</v>
      </c>
      <c r="K1389">
        <v>63.238768092187698</v>
      </c>
      <c r="L1389">
        <v>8.1041440200915194E-2</v>
      </c>
      <c r="M1389">
        <v>1.3260893093708099</v>
      </c>
      <c r="N1389">
        <v>10.0274338688694</v>
      </c>
      <c r="O1389">
        <v>84.690117226397206</v>
      </c>
      <c r="P1389">
        <v>24.108842862768999</v>
      </c>
      <c r="Q1389">
        <v>9.16168789473911</v>
      </c>
      <c r="R1389">
        <v>41.822658770682601</v>
      </c>
      <c r="S1389">
        <v>167.16960089568099</v>
      </c>
      <c r="T1389">
        <v>0</v>
      </c>
      <c r="U1389">
        <v>0</v>
      </c>
      <c r="V1389">
        <v>60.018625734638199</v>
      </c>
      <c r="W1389">
        <v>235.27263341525301</v>
      </c>
    </row>
    <row r="1390" spans="1:23" x14ac:dyDescent="0.3">
      <c r="A1390" t="s">
        <v>291</v>
      </c>
      <c r="B1390" t="s">
        <v>11</v>
      </c>
      <c r="C1390" t="s">
        <v>29</v>
      </c>
      <c r="D1390" t="s">
        <v>262</v>
      </c>
      <c r="E1390" t="s">
        <v>198</v>
      </c>
      <c r="F1390">
        <v>18.8357425561017</v>
      </c>
      <c r="G1390">
        <v>18.4626577782205</v>
      </c>
      <c r="H1390">
        <v>3.9919540658508299</v>
      </c>
      <c r="I1390">
        <v>0.67812926505042503</v>
      </c>
      <c r="J1390">
        <v>0.93610434811397003</v>
      </c>
      <c r="K1390">
        <v>63.626656850272497</v>
      </c>
      <c r="L1390">
        <v>8.7710513546698801E-2</v>
      </c>
      <c r="M1390">
        <v>1.4067300793398601</v>
      </c>
      <c r="N1390">
        <v>10.499177576359701</v>
      </c>
      <c r="O1390">
        <v>89.937571636597298</v>
      </c>
      <c r="P1390">
        <v>24.1171736643815</v>
      </c>
      <c r="Q1390">
        <v>9.1698889401310506</v>
      </c>
      <c r="R1390">
        <v>41.831119328515697</v>
      </c>
      <c r="S1390">
        <v>167.16960089568099</v>
      </c>
      <c r="T1390">
        <v>0</v>
      </c>
      <c r="U1390">
        <v>0</v>
      </c>
      <c r="V1390">
        <v>55.568184574285901</v>
      </c>
      <c r="W1390">
        <v>241.272797709119</v>
      </c>
    </row>
    <row r="1391" spans="1:23" x14ac:dyDescent="0.3">
      <c r="A1391" t="s">
        <v>291</v>
      </c>
      <c r="B1391" t="s">
        <v>11</v>
      </c>
      <c r="C1391" t="s">
        <v>29</v>
      </c>
      <c r="D1391" t="s">
        <v>262</v>
      </c>
      <c r="E1391" t="s">
        <v>200</v>
      </c>
      <c r="F1391">
        <v>17.8410608137266</v>
      </c>
      <c r="G1391">
        <v>17.4779048002903</v>
      </c>
      <c r="H1391">
        <v>4.1513032695853598</v>
      </c>
      <c r="I1391">
        <v>0.64914527467471705</v>
      </c>
      <c r="J1391">
        <v>0.85581838399313803</v>
      </c>
      <c r="K1391">
        <v>60.865194954135802</v>
      </c>
      <c r="L1391">
        <v>9.5826147410112306E-2</v>
      </c>
      <c r="M1391">
        <v>1.2416120228166301</v>
      </c>
      <c r="N1391">
        <v>9.4170884681739793</v>
      </c>
      <c r="O1391">
        <v>78.966935658440207</v>
      </c>
      <c r="P1391">
        <v>23.3418452549042</v>
      </c>
      <c r="Q1391">
        <v>8.9696457406780592</v>
      </c>
      <c r="R1391">
        <v>40.374295672864697</v>
      </c>
      <c r="S1391">
        <v>167.16960089568099</v>
      </c>
      <c r="T1391">
        <v>0</v>
      </c>
      <c r="U1391">
        <v>0</v>
      </c>
      <c r="V1391">
        <v>57.787055571139703</v>
      </c>
      <c r="W1391">
        <v>223.230815616591</v>
      </c>
    </row>
    <row r="1392" spans="1:23" x14ac:dyDescent="0.3">
      <c r="A1392" t="s">
        <v>291</v>
      </c>
      <c r="B1392" t="s">
        <v>11</v>
      </c>
      <c r="C1392" t="s">
        <v>29</v>
      </c>
      <c r="D1392" t="s">
        <v>263</v>
      </c>
      <c r="E1392" t="s">
        <v>202</v>
      </c>
      <c r="F1392">
        <v>16.2010594644177</v>
      </c>
      <c r="G1392">
        <v>15.8764440144875</v>
      </c>
      <c r="H1392">
        <v>4.0567253761956197</v>
      </c>
      <c r="I1392">
        <v>0.60835713440702999</v>
      </c>
      <c r="J1392">
        <v>0.787578531993259</v>
      </c>
      <c r="K1392">
        <v>52.010789814327403</v>
      </c>
      <c r="L1392">
        <v>9.6053976025885696E-2</v>
      </c>
      <c r="M1392">
        <v>1.0916761502357</v>
      </c>
      <c r="N1392">
        <v>8.5581536172049599</v>
      </c>
      <c r="O1392">
        <v>70.303373945393602</v>
      </c>
      <c r="P1392">
        <v>21.576540898418401</v>
      </c>
      <c r="Q1392">
        <v>8.3945590960552892</v>
      </c>
      <c r="R1392">
        <v>37.205640712787797</v>
      </c>
      <c r="S1392">
        <v>141.348610416539</v>
      </c>
      <c r="T1392">
        <v>0</v>
      </c>
      <c r="U1392">
        <v>0</v>
      </c>
      <c r="V1392">
        <v>56.447673699236901</v>
      </c>
      <c r="W1392">
        <v>198.596247206583</v>
      </c>
    </row>
    <row r="1393" spans="1:23" x14ac:dyDescent="0.3">
      <c r="A1393" t="s">
        <v>291</v>
      </c>
      <c r="B1393" t="s">
        <v>11</v>
      </c>
      <c r="C1393" t="s">
        <v>29</v>
      </c>
      <c r="D1393" t="s">
        <v>263</v>
      </c>
      <c r="E1393" t="s">
        <v>204</v>
      </c>
      <c r="F1393">
        <v>15.9601680931271</v>
      </c>
      <c r="G1393">
        <v>15.635673232188999</v>
      </c>
      <c r="H1393">
        <v>4.0183723784683503</v>
      </c>
      <c r="I1393">
        <v>0.607004752852771</v>
      </c>
      <c r="J1393">
        <v>0.79607110770035805</v>
      </c>
      <c r="K1393">
        <v>51.7418989330085</v>
      </c>
      <c r="L1393">
        <v>7.4813571876630097E-2</v>
      </c>
      <c r="M1393">
        <v>1.1315735322184099</v>
      </c>
      <c r="N1393">
        <v>8.8750401171710198</v>
      </c>
      <c r="O1393">
        <v>73.645335899558702</v>
      </c>
      <c r="P1393">
        <v>21.526095564891499</v>
      </c>
      <c r="Q1393">
        <v>8.3806092005343693</v>
      </c>
      <c r="R1393">
        <v>37.111906022905899</v>
      </c>
      <c r="S1393">
        <v>141.348610416539</v>
      </c>
      <c r="T1393">
        <v>0</v>
      </c>
      <c r="U1393">
        <v>0</v>
      </c>
      <c r="V1393">
        <v>55.918005091165902</v>
      </c>
      <c r="W1393">
        <v>202.601289443452</v>
      </c>
    </row>
    <row r="1394" spans="1:23" x14ac:dyDescent="0.3">
      <c r="A1394" t="s">
        <v>291</v>
      </c>
      <c r="B1394" t="s">
        <v>11</v>
      </c>
      <c r="C1394" t="s">
        <v>29</v>
      </c>
      <c r="D1394" t="s">
        <v>263</v>
      </c>
      <c r="E1394" t="s">
        <v>205</v>
      </c>
      <c r="F1394">
        <v>17.286686303789601</v>
      </c>
      <c r="G1394">
        <v>16.950388659205601</v>
      </c>
      <c r="H1394">
        <v>3.9830648374602702</v>
      </c>
      <c r="I1394">
        <v>0.64296112676122397</v>
      </c>
      <c r="J1394">
        <v>0.87729769913373901</v>
      </c>
      <c r="K1394">
        <v>54.947248703409798</v>
      </c>
      <c r="L1394">
        <v>8.3211704900376895E-2</v>
      </c>
      <c r="M1394">
        <v>1.2810188929036599</v>
      </c>
      <c r="N1394">
        <v>9.9280456917153206</v>
      </c>
      <c r="O1394">
        <v>83.816731592161403</v>
      </c>
      <c r="P1394">
        <v>22.4911341288724</v>
      </c>
      <c r="Q1394">
        <v>8.6264423584966892</v>
      </c>
      <c r="R1394">
        <v>38.929632840566398</v>
      </c>
      <c r="S1394">
        <v>141.348610416539</v>
      </c>
      <c r="T1394">
        <v>0</v>
      </c>
      <c r="U1394">
        <v>0</v>
      </c>
      <c r="V1394">
        <v>55.413785118442703</v>
      </c>
      <c r="W1394">
        <v>221.00714296950099</v>
      </c>
    </row>
    <row r="1395" spans="1:23" x14ac:dyDescent="0.3">
      <c r="A1395" t="s">
        <v>291</v>
      </c>
      <c r="B1395" t="s">
        <v>11</v>
      </c>
      <c r="C1395" t="s">
        <v>29</v>
      </c>
      <c r="D1395" t="s">
        <v>263</v>
      </c>
      <c r="E1395" t="s">
        <v>207</v>
      </c>
      <c r="F1395">
        <v>16.671686489545099</v>
      </c>
      <c r="G1395">
        <v>16.334891012202</v>
      </c>
      <c r="H1395">
        <v>3.2211828537371199</v>
      </c>
      <c r="I1395">
        <v>0.65317258555836399</v>
      </c>
      <c r="J1395">
        <v>0.79843327691575094</v>
      </c>
      <c r="K1395">
        <v>55.468345760718897</v>
      </c>
      <c r="L1395">
        <v>9.1562633012159195E-2</v>
      </c>
      <c r="M1395">
        <v>1.0861429532265801</v>
      </c>
      <c r="N1395">
        <v>8.7641358840953707</v>
      </c>
      <c r="O1395">
        <v>70.222585787328896</v>
      </c>
      <c r="P1395">
        <v>22.943286247939799</v>
      </c>
      <c r="Q1395">
        <v>8.7249170168711601</v>
      </c>
      <c r="R1395">
        <v>39.801194050267902</v>
      </c>
      <c r="S1395">
        <v>141.348610416539</v>
      </c>
      <c r="T1395">
        <v>0</v>
      </c>
      <c r="U1395">
        <v>0</v>
      </c>
      <c r="V1395">
        <v>44.924165163140501</v>
      </c>
      <c r="W1395">
        <v>208.23304846855399</v>
      </c>
    </row>
    <row r="1396" spans="1:23" x14ac:dyDescent="0.3">
      <c r="A1396" t="s">
        <v>291</v>
      </c>
      <c r="B1396" t="s">
        <v>11</v>
      </c>
      <c r="C1396" t="s">
        <v>29</v>
      </c>
      <c r="D1396" t="s">
        <v>264</v>
      </c>
      <c r="E1396" t="s">
        <v>208</v>
      </c>
      <c r="F1396">
        <v>15.366240930069001</v>
      </c>
      <c r="G1396">
        <v>15.0721128883968</v>
      </c>
      <c r="H1396">
        <v>3.6250510705719599</v>
      </c>
      <c r="I1396">
        <v>0.580223279395361</v>
      </c>
      <c r="J1396">
        <v>0.72754022321225398</v>
      </c>
      <c r="K1396">
        <v>45.560164730320103</v>
      </c>
      <c r="L1396">
        <v>9.4290522354268005E-2</v>
      </c>
      <c r="M1396">
        <v>1.02269289307041</v>
      </c>
      <c r="N1396">
        <v>7.9791487755016899</v>
      </c>
      <c r="O1396">
        <v>64.230887127009197</v>
      </c>
      <c r="P1396">
        <v>20.920701624075502</v>
      </c>
      <c r="Q1396">
        <v>8.2948028697814102</v>
      </c>
      <c r="R1396">
        <v>35.881702392846599</v>
      </c>
      <c r="S1396">
        <v>119.997746382475</v>
      </c>
      <c r="T1396">
        <v>0</v>
      </c>
      <c r="U1396">
        <v>0</v>
      </c>
      <c r="V1396">
        <v>50.832301612454103</v>
      </c>
      <c r="W1396">
        <v>187.62148200471199</v>
      </c>
    </row>
    <row r="1397" spans="1:23" x14ac:dyDescent="0.3">
      <c r="A1397" t="s">
        <v>291</v>
      </c>
      <c r="B1397" t="s">
        <v>11</v>
      </c>
      <c r="C1397" t="s">
        <v>29</v>
      </c>
      <c r="D1397" t="s">
        <v>264</v>
      </c>
      <c r="E1397" t="s">
        <v>209</v>
      </c>
      <c r="F1397">
        <v>17.253095122050599</v>
      </c>
      <c r="G1397">
        <v>16.9325776333927</v>
      </c>
      <c r="H1397">
        <v>3.6797683929773601</v>
      </c>
      <c r="I1397">
        <v>0.66735671083112602</v>
      </c>
      <c r="J1397">
        <v>0.84536478232705203</v>
      </c>
      <c r="K1397">
        <v>52.135282284392197</v>
      </c>
      <c r="L1397">
        <v>7.7893460245515606E-2</v>
      </c>
      <c r="M1397">
        <v>1.21742540039314</v>
      </c>
      <c r="N1397">
        <v>9.5010836651242698</v>
      </c>
      <c r="O1397">
        <v>77.339212438322207</v>
      </c>
      <c r="P1397">
        <v>23.4271677142778</v>
      </c>
      <c r="Q1397">
        <v>8.9016939284149394</v>
      </c>
      <c r="R1397">
        <v>40.639043973924998</v>
      </c>
      <c r="S1397">
        <v>119.997746382475</v>
      </c>
      <c r="T1397">
        <v>0</v>
      </c>
      <c r="U1397">
        <v>0</v>
      </c>
      <c r="V1397">
        <v>51.569705047079701</v>
      </c>
      <c r="W1397">
        <v>220.623727890494</v>
      </c>
    </row>
    <row r="1398" spans="1:23" x14ac:dyDescent="0.3">
      <c r="A1398" t="s">
        <v>291</v>
      </c>
      <c r="B1398" t="s">
        <v>11</v>
      </c>
      <c r="C1398" t="s">
        <v>29</v>
      </c>
      <c r="D1398" t="s">
        <v>264</v>
      </c>
      <c r="E1398" t="s">
        <v>212</v>
      </c>
      <c r="F1398">
        <v>17.662076014031101</v>
      </c>
      <c r="G1398">
        <v>17.344071001076301</v>
      </c>
      <c r="H1398">
        <v>4.2587623893097097</v>
      </c>
      <c r="I1398">
        <v>0.65381645183703496</v>
      </c>
      <c r="J1398">
        <v>0.88378238698283496</v>
      </c>
      <c r="K1398">
        <v>51.379773102263201</v>
      </c>
      <c r="L1398">
        <v>8.44810592594719E-2</v>
      </c>
      <c r="M1398">
        <v>1.3223838952463101</v>
      </c>
      <c r="N1398">
        <v>10.080716157827499</v>
      </c>
      <c r="O1398">
        <v>84.570992696045906</v>
      </c>
      <c r="P1398">
        <v>22.9194178391493</v>
      </c>
      <c r="Q1398">
        <v>8.7882122303770291</v>
      </c>
      <c r="R1398">
        <v>39.664066038318303</v>
      </c>
      <c r="S1398">
        <v>119.997746382475</v>
      </c>
      <c r="T1398">
        <v>0</v>
      </c>
      <c r="U1398">
        <v>0</v>
      </c>
      <c r="V1398">
        <v>59.578281288497799</v>
      </c>
      <c r="W1398">
        <v>226.36894546964399</v>
      </c>
    </row>
    <row r="1399" spans="1:23" x14ac:dyDescent="0.3">
      <c r="A1399" t="s">
        <v>291</v>
      </c>
      <c r="B1399" t="s">
        <v>11</v>
      </c>
      <c r="C1399" t="s">
        <v>29</v>
      </c>
      <c r="D1399" t="s">
        <v>264</v>
      </c>
      <c r="E1399" t="s">
        <v>214</v>
      </c>
      <c r="F1399">
        <v>16.439197487425599</v>
      </c>
      <c r="G1399">
        <v>16.131016883150899</v>
      </c>
      <c r="H1399">
        <v>4.2468119756129799</v>
      </c>
      <c r="I1399">
        <v>0.62637619281321</v>
      </c>
      <c r="J1399">
        <v>0.79261309988414697</v>
      </c>
      <c r="K1399">
        <v>49.064152089299299</v>
      </c>
      <c r="L1399">
        <v>9.1771727277231194E-2</v>
      </c>
      <c r="M1399">
        <v>1.13108936621455</v>
      </c>
      <c r="N1399">
        <v>8.8181346055943504</v>
      </c>
      <c r="O1399">
        <v>71.522765354754696</v>
      </c>
      <c r="P1399">
        <v>22.235810244790802</v>
      </c>
      <c r="Q1399">
        <v>8.61452798492342</v>
      </c>
      <c r="R1399">
        <v>38.376275132289898</v>
      </c>
      <c r="S1399">
        <v>119.997746382475</v>
      </c>
      <c r="T1399">
        <v>0</v>
      </c>
      <c r="U1399">
        <v>0</v>
      </c>
      <c r="V1399">
        <v>59.434181030310803</v>
      </c>
      <c r="W1399">
        <v>205.459711830814</v>
      </c>
    </row>
    <row r="1400" spans="1:23" x14ac:dyDescent="0.3">
      <c r="A1400" t="s">
        <v>291</v>
      </c>
      <c r="B1400" t="s">
        <v>11</v>
      </c>
      <c r="C1400" t="s">
        <v>29</v>
      </c>
      <c r="D1400" t="s">
        <v>265</v>
      </c>
      <c r="E1400" t="s">
        <v>215</v>
      </c>
      <c r="F1400">
        <v>15.0750646015442</v>
      </c>
      <c r="G1400">
        <v>14.790286736847101</v>
      </c>
      <c r="H1400">
        <v>3.9622275398845201</v>
      </c>
      <c r="I1400">
        <v>0.56274364584232095</v>
      </c>
      <c r="J1400">
        <v>0.71309967851157596</v>
      </c>
      <c r="K1400">
        <v>43.060546030580397</v>
      </c>
      <c r="L1400">
        <v>0.285806762111807</v>
      </c>
      <c r="M1400">
        <v>1.00919213933311</v>
      </c>
      <c r="N1400">
        <v>7.8043888441122</v>
      </c>
      <c r="O1400">
        <v>63.547136334138102</v>
      </c>
      <c r="P1400">
        <v>19.858452246959502</v>
      </c>
      <c r="Q1400">
        <v>8.0564622383975895</v>
      </c>
      <c r="R1400">
        <v>33.843150865177002</v>
      </c>
      <c r="S1400">
        <v>119.997746382475</v>
      </c>
      <c r="T1400">
        <v>0</v>
      </c>
      <c r="U1400">
        <v>0</v>
      </c>
      <c r="V1400">
        <v>55.518019753817399</v>
      </c>
      <c r="W1400">
        <v>179.613862843791</v>
      </c>
    </row>
    <row r="1401" spans="1:23" x14ac:dyDescent="0.3">
      <c r="A1401" t="s">
        <v>291</v>
      </c>
      <c r="B1401" t="s">
        <v>11</v>
      </c>
      <c r="C1401" t="s">
        <v>29</v>
      </c>
      <c r="D1401" t="s">
        <v>265</v>
      </c>
      <c r="E1401" t="s">
        <v>216</v>
      </c>
      <c r="F1401">
        <v>15.1907558763494</v>
      </c>
      <c r="G1401">
        <v>14.9065453463373</v>
      </c>
      <c r="H1401">
        <v>4.6393973225864302</v>
      </c>
      <c r="I1401">
        <v>0.55573758173183496</v>
      </c>
      <c r="J1401">
        <v>0.75914511794970696</v>
      </c>
      <c r="K1401">
        <v>42.988838472739502</v>
      </c>
      <c r="L1401">
        <v>0.199810866237112</v>
      </c>
      <c r="M1401">
        <v>1.13212429890449</v>
      </c>
      <c r="N1401">
        <v>8.5423097762305993</v>
      </c>
      <c r="O1401">
        <v>72.220782929393707</v>
      </c>
      <c r="P1401">
        <v>19.7554096021905</v>
      </c>
      <c r="Q1401">
        <v>8.0304155208173</v>
      </c>
      <c r="R1401">
        <v>33.648831068408199</v>
      </c>
      <c r="S1401">
        <v>119.997746382475</v>
      </c>
      <c r="T1401">
        <v>0</v>
      </c>
      <c r="U1401">
        <v>0</v>
      </c>
      <c r="V1401">
        <v>64.899512673825299</v>
      </c>
      <c r="W1401">
        <v>189.922263328805</v>
      </c>
    </row>
    <row r="1402" spans="1:23" x14ac:dyDescent="0.3">
      <c r="A1402" t="s">
        <v>291</v>
      </c>
      <c r="B1402" t="s">
        <v>11</v>
      </c>
      <c r="C1402" t="s">
        <v>29</v>
      </c>
      <c r="D1402" t="s">
        <v>265</v>
      </c>
      <c r="E1402" t="s">
        <v>217</v>
      </c>
      <c r="F1402">
        <v>15.575111721879599</v>
      </c>
      <c r="G1402">
        <v>15.2890249321308</v>
      </c>
      <c r="H1402">
        <v>4.71276458704651</v>
      </c>
      <c r="I1402">
        <v>0.56003903819508005</v>
      </c>
      <c r="J1402">
        <v>0.78544418130374904</v>
      </c>
      <c r="K1402">
        <v>43.333130121957097</v>
      </c>
      <c r="L1402">
        <v>0.22180183070468701</v>
      </c>
      <c r="M1402">
        <v>1.1912010167344</v>
      </c>
      <c r="N1402">
        <v>8.91687506174787</v>
      </c>
      <c r="O1402">
        <v>76.265742166898903</v>
      </c>
      <c r="P1402">
        <v>19.7900705913388</v>
      </c>
      <c r="Q1402">
        <v>8.0439349343886093</v>
      </c>
      <c r="R1402">
        <v>33.708525573982797</v>
      </c>
      <c r="S1402">
        <v>119.997746382475</v>
      </c>
      <c r="T1402">
        <v>0</v>
      </c>
      <c r="U1402">
        <v>0</v>
      </c>
      <c r="V1402">
        <v>65.871641894166103</v>
      </c>
      <c r="W1402">
        <v>195.25620964334601</v>
      </c>
    </row>
    <row r="1403" spans="1:23" x14ac:dyDescent="0.3">
      <c r="A1403" t="s">
        <v>291</v>
      </c>
      <c r="B1403" t="s">
        <v>11</v>
      </c>
      <c r="C1403" t="s">
        <v>29</v>
      </c>
      <c r="D1403" t="s">
        <v>265</v>
      </c>
      <c r="E1403" t="s">
        <v>226</v>
      </c>
      <c r="F1403">
        <v>15.456261885872401</v>
      </c>
      <c r="G1403">
        <v>15.1672006070105</v>
      </c>
      <c r="H1403">
        <v>4.2907240606097803</v>
      </c>
      <c r="I1403">
        <v>0.57474081597278703</v>
      </c>
      <c r="J1403">
        <v>0.75253410994771097</v>
      </c>
      <c r="K1403">
        <v>44.097513026228199</v>
      </c>
      <c r="L1403">
        <v>0.26545976801861498</v>
      </c>
      <c r="M1403">
        <v>1.08884095542093</v>
      </c>
      <c r="N1403">
        <v>8.3224448620065008</v>
      </c>
      <c r="O1403">
        <v>68.975133645198198</v>
      </c>
      <c r="P1403">
        <v>20.214482167601499</v>
      </c>
      <c r="Q1403">
        <v>8.14384785255249</v>
      </c>
      <c r="R1403">
        <v>34.517491515759403</v>
      </c>
      <c r="S1403">
        <v>119.997746382475</v>
      </c>
      <c r="T1403">
        <v>0</v>
      </c>
      <c r="U1403">
        <v>0</v>
      </c>
      <c r="V1403">
        <v>60.030322452783899</v>
      </c>
      <c r="W1403">
        <v>188.64903054972601</v>
      </c>
    </row>
    <row r="1404" spans="1:23" x14ac:dyDescent="0.3">
      <c r="A1404" t="s">
        <v>291</v>
      </c>
      <c r="B1404" t="s">
        <v>11</v>
      </c>
      <c r="C1404" t="s">
        <v>29</v>
      </c>
      <c r="D1404" t="s">
        <v>266</v>
      </c>
      <c r="E1404" t="s">
        <v>227</v>
      </c>
      <c r="F1404">
        <v>15.1069080430337</v>
      </c>
      <c r="G1404">
        <v>14.8245555724674</v>
      </c>
      <c r="H1404">
        <v>4.3116931566461796</v>
      </c>
      <c r="I1404">
        <v>0.55275930468552503</v>
      </c>
      <c r="J1404">
        <v>0.72097311692975796</v>
      </c>
      <c r="K1404">
        <v>42.403493980665502</v>
      </c>
      <c r="L1404">
        <v>0.28604728840502902</v>
      </c>
      <c r="M1404">
        <v>1.03904841541996</v>
      </c>
      <c r="N1404">
        <v>7.9468829658520796</v>
      </c>
      <c r="O1404">
        <v>65.636636653429704</v>
      </c>
      <c r="P1404">
        <v>19.5296900483612</v>
      </c>
      <c r="Q1404">
        <v>7.98001418040052</v>
      </c>
      <c r="R1404">
        <v>33.2153949408507</v>
      </c>
      <c r="S1404">
        <v>119.997746382475</v>
      </c>
      <c r="T1404">
        <v>0</v>
      </c>
      <c r="U1404">
        <v>0</v>
      </c>
      <c r="V1404">
        <v>60.359907584745002</v>
      </c>
      <c r="W1404">
        <v>180.09665528199901</v>
      </c>
    </row>
    <row r="1405" spans="1:23" x14ac:dyDescent="0.3">
      <c r="A1405" t="s">
        <v>292</v>
      </c>
      <c r="B1405" t="s">
        <v>42</v>
      </c>
      <c r="C1405" t="s">
        <v>29</v>
      </c>
      <c r="D1405" t="s">
        <v>251</v>
      </c>
      <c r="E1405" t="s">
        <v>51</v>
      </c>
      <c r="F1405">
        <v>10.4261021234718</v>
      </c>
      <c r="G1405">
        <v>10.135124224857901</v>
      </c>
      <c r="H1405">
        <v>6.9239888734009797E-2</v>
      </c>
      <c r="I1405">
        <v>0.15206431406318499</v>
      </c>
      <c r="J1405">
        <v>1.36441349722218</v>
      </c>
      <c r="K1405">
        <v>28.281262220895599</v>
      </c>
      <c r="L1405">
        <v>0.231481443723281</v>
      </c>
      <c r="M1405">
        <v>1.9837343291051699</v>
      </c>
      <c r="N1405">
        <v>14.7856751616483</v>
      </c>
      <c r="O1405">
        <v>86.000938033303001</v>
      </c>
      <c r="P1405">
        <v>7.9781033197436502</v>
      </c>
      <c r="Q1405">
        <v>2.2819265523049999</v>
      </c>
      <c r="R1405">
        <v>14.712806628698999</v>
      </c>
      <c r="S1405">
        <v>212.47727746488701</v>
      </c>
      <c r="T1405">
        <v>0</v>
      </c>
      <c r="U1405">
        <v>0</v>
      </c>
      <c r="V1405">
        <v>1.0723150472802501</v>
      </c>
      <c r="W1405">
        <v>116.16938765415</v>
      </c>
    </row>
    <row r="1406" spans="1:23" x14ac:dyDescent="0.3">
      <c r="A1406" t="s">
        <v>292</v>
      </c>
      <c r="B1406" t="s">
        <v>42</v>
      </c>
      <c r="C1406" t="s">
        <v>29</v>
      </c>
      <c r="D1406" t="s">
        <v>251</v>
      </c>
      <c r="E1406" t="s">
        <v>52</v>
      </c>
      <c r="F1406">
        <v>11.1173635905698</v>
      </c>
      <c r="G1406">
        <v>10.822558458270001</v>
      </c>
      <c r="H1406">
        <v>0.15678290983893201</v>
      </c>
      <c r="I1406">
        <v>0.166301427637458</v>
      </c>
      <c r="J1406">
        <v>1.3663563039654101</v>
      </c>
      <c r="K1406">
        <v>31.165426032739699</v>
      </c>
      <c r="L1406">
        <v>0.19862320953617199</v>
      </c>
      <c r="M1406">
        <v>2.2596525619983798</v>
      </c>
      <c r="N1406">
        <v>16.7979462732876</v>
      </c>
      <c r="O1406">
        <v>98.110389470771196</v>
      </c>
      <c r="P1406">
        <v>8.8093063791363306</v>
      </c>
      <c r="Q1406">
        <v>2.5104874479404198</v>
      </c>
      <c r="R1406">
        <v>16.256522918083402</v>
      </c>
      <c r="S1406">
        <v>212.47727746488701</v>
      </c>
      <c r="T1406">
        <v>0</v>
      </c>
      <c r="U1406">
        <v>0</v>
      </c>
      <c r="V1406">
        <v>2.2367650354356399</v>
      </c>
      <c r="W1406">
        <v>131.46857621170301</v>
      </c>
    </row>
    <row r="1407" spans="1:23" x14ac:dyDescent="0.3">
      <c r="A1407" t="s">
        <v>292</v>
      </c>
      <c r="B1407" t="s">
        <v>42</v>
      </c>
      <c r="C1407" t="s">
        <v>29</v>
      </c>
      <c r="D1407" t="s">
        <v>251</v>
      </c>
      <c r="E1407" t="s">
        <v>53</v>
      </c>
      <c r="F1407">
        <v>11.0438786202737</v>
      </c>
      <c r="G1407">
        <v>10.7491258733746</v>
      </c>
      <c r="H1407">
        <v>0.16264583404407901</v>
      </c>
      <c r="I1407">
        <v>0.16627087068968799</v>
      </c>
      <c r="J1407">
        <v>1.3647745964804101</v>
      </c>
      <c r="K1407">
        <v>30.608666414184299</v>
      </c>
      <c r="L1407">
        <v>0.20144507519607199</v>
      </c>
      <c r="M1407">
        <v>2.32657667911913</v>
      </c>
      <c r="N1407">
        <v>17.087492637369301</v>
      </c>
      <c r="O1407">
        <v>100.765015088526</v>
      </c>
      <c r="P1407">
        <v>8.4618906598226094</v>
      </c>
      <c r="Q1407">
        <v>2.41840798506635</v>
      </c>
      <c r="R1407">
        <v>15.6072128263362</v>
      </c>
      <c r="S1407">
        <v>212.47727746488701</v>
      </c>
      <c r="T1407">
        <v>0</v>
      </c>
      <c r="U1407">
        <v>0</v>
      </c>
      <c r="V1407">
        <v>2.3249321455545799</v>
      </c>
      <c r="W1407">
        <v>132.43907540458801</v>
      </c>
    </row>
    <row r="1408" spans="1:23" x14ac:dyDescent="0.3">
      <c r="A1408" t="s">
        <v>292</v>
      </c>
      <c r="B1408" t="s">
        <v>42</v>
      </c>
      <c r="C1408" t="s">
        <v>29</v>
      </c>
      <c r="D1408" t="s">
        <v>251</v>
      </c>
      <c r="E1408" t="s">
        <v>54</v>
      </c>
      <c r="F1408">
        <v>10.6004804085452</v>
      </c>
      <c r="G1408">
        <v>10.3078915049187</v>
      </c>
      <c r="H1408">
        <v>0.17328499456415999</v>
      </c>
      <c r="I1408">
        <v>0.16061200668362599</v>
      </c>
      <c r="J1408">
        <v>1.3410515853737699</v>
      </c>
      <c r="K1408">
        <v>29.898655557678701</v>
      </c>
      <c r="L1408">
        <v>0.23742572595625999</v>
      </c>
      <c r="M1408">
        <v>2.0595947205323002</v>
      </c>
      <c r="N1408">
        <v>15.4983984865978</v>
      </c>
      <c r="O1408">
        <v>89.504984793257293</v>
      </c>
      <c r="P1408">
        <v>8.6511666819898707</v>
      </c>
      <c r="Q1408">
        <v>2.4670111909518102</v>
      </c>
      <c r="R1408">
        <v>15.9628199565085</v>
      </c>
      <c r="S1408">
        <v>212.47727746488701</v>
      </c>
      <c r="T1408">
        <v>0</v>
      </c>
      <c r="U1408">
        <v>0</v>
      </c>
      <c r="V1408">
        <v>2.4934612024920502</v>
      </c>
      <c r="W1408">
        <v>122.697631202355</v>
      </c>
    </row>
    <row r="1409" spans="1:23" x14ac:dyDescent="0.3">
      <c r="A1409" t="s">
        <v>292</v>
      </c>
      <c r="B1409" t="s">
        <v>42</v>
      </c>
      <c r="C1409" t="s">
        <v>29</v>
      </c>
      <c r="D1409" t="s">
        <v>252</v>
      </c>
      <c r="E1409" t="s">
        <v>55</v>
      </c>
      <c r="F1409">
        <v>9.7852641236341107</v>
      </c>
      <c r="G1409">
        <v>9.5050064916636394</v>
      </c>
      <c r="H1409">
        <v>0.164816812636086</v>
      </c>
      <c r="I1409">
        <v>0.14372536441709999</v>
      </c>
      <c r="J1409">
        <v>0.97810698517457295</v>
      </c>
      <c r="K1409">
        <v>25.7626220508727</v>
      </c>
      <c r="L1409">
        <v>0.27845272098814</v>
      </c>
      <c r="M1409">
        <v>1.7315197527989299</v>
      </c>
      <c r="N1409">
        <v>12.8625909850971</v>
      </c>
      <c r="O1409">
        <v>74.904899594253095</v>
      </c>
      <c r="P1409">
        <v>7.8481697118186897</v>
      </c>
      <c r="Q1409">
        <v>2.1894188605859899</v>
      </c>
      <c r="R1409">
        <v>14.5379399420213</v>
      </c>
      <c r="S1409">
        <v>214.783414815035</v>
      </c>
      <c r="T1409">
        <v>0</v>
      </c>
      <c r="U1409">
        <v>0</v>
      </c>
      <c r="V1409">
        <v>2.3683638815145098</v>
      </c>
      <c r="W1409">
        <v>113.16966666672199</v>
      </c>
    </row>
    <row r="1410" spans="1:23" x14ac:dyDescent="0.3">
      <c r="A1410" t="s">
        <v>292</v>
      </c>
      <c r="B1410" t="s">
        <v>42</v>
      </c>
      <c r="C1410" t="s">
        <v>29</v>
      </c>
      <c r="D1410" t="s">
        <v>252</v>
      </c>
      <c r="E1410" t="s">
        <v>56</v>
      </c>
      <c r="F1410">
        <v>10.5551208210741</v>
      </c>
      <c r="G1410">
        <v>10.269697913874399</v>
      </c>
      <c r="H1410">
        <v>0.19234649001290599</v>
      </c>
      <c r="I1410">
        <v>0.15635896355765599</v>
      </c>
      <c r="J1410">
        <v>1.0430131086410099</v>
      </c>
      <c r="K1410">
        <v>28.2239883641478</v>
      </c>
      <c r="L1410">
        <v>0.190538410537237</v>
      </c>
      <c r="M1410">
        <v>2.0306935572752698</v>
      </c>
      <c r="N1410">
        <v>14.8753411377244</v>
      </c>
      <c r="O1410">
        <v>87.734430412150502</v>
      </c>
      <c r="P1410">
        <v>8.4440274752574709</v>
      </c>
      <c r="Q1410">
        <v>2.3483526444299998</v>
      </c>
      <c r="R1410">
        <v>15.650321761367699</v>
      </c>
      <c r="S1410">
        <v>214.783414815035</v>
      </c>
      <c r="T1410">
        <v>0</v>
      </c>
      <c r="U1410">
        <v>0</v>
      </c>
      <c r="V1410">
        <v>2.7403485211349499</v>
      </c>
      <c r="W1410">
        <v>129.232064244746</v>
      </c>
    </row>
    <row r="1411" spans="1:23" x14ac:dyDescent="0.3">
      <c r="A1411" t="s">
        <v>292</v>
      </c>
      <c r="B1411" t="s">
        <v>42</v>
      </c>
      <c r="C1411" t="s">
        <v>29</v>
      </c>
      <c r="D1411" t="s">
        <v>252</v>
      </c>
      <c r="E1411" t="s">
        <v>57</v>
      </c>
      <c r="F1411">
        <v>10.7312298234678</v>
      </c>
      <c r="G1411">
        <v>10.4443074604151</v>
      </c>
      <c r="H1411">
        <v>0.18474631118043899</v>
      </c>
      <c r="I1411">
        <v>0.15897377128645199</v>
      </c>
      <c r="J1411">
        <v>1.0718178159554399</v>
      </c>
      <c r="K1411">
        <v>28.5000478061149</v>
      </c>
      <c r="L1411">
        <v>0.19159864442598201</v>
      </c>
      <c r="M1411">
        <v>2.1066046198907298</v>
      </c>
      <c r="N1411">
        <v>15.3239773478054</v>
      </c>
      <c r="O1411">
        <v>90.862101471002902</v>
      </c>
      <c r="P1411">
        <v>8.4251903965975199</v>
      </c>
      <c r="Q1411">
        <v>2.3461230008532099</v>
      </c>
      <c r="R1411">
        <v>15.611848117945099</v>
      </c>
      <c r="S1411">
        <v>214.783414815035</v>
      </c>
      <c r="T1411">
        <v>0</v>
      </c>
      <c r="U1411">
        <v>0</v>
      </c>
      <c r="V1411">
        <v>2.6525319878174001</v>
      </c>
      <c r="W1411">
        <v>132.322970455187</v>
      </c>
    </row>
    <row r="1412" spans="1:23" x14ac:dyDescent="0.3">
      <c r="A1412" t="s">
        <v>292</v>
      </c>
      <c r="B1412" t="s">
        <v>42</v>
      </c>
      <c r="C1412" t="s">
        <v>29</v>
      </c>
      <c r="D1412" t="s">
        <v>252</v>
      </c>
      <c r="E1412" t="s">
        <v>58</v>
      </c>
      <c r="F1412">
        <v>10.415018462235601</v>
      </c>
      <c r="G1412">
        <v>10.1310349877189</v>
      </c>
      <c r="H1412">
        <v>0.190374468620916</v>
      </c>
      <c r="I1412">
        <v>0.152944476743479</v>
      </c>
      <c r="J1412">
        <v>1.0239204773094901</v>
      </c>
      <c r="K1412">
        <v>27.816940100258599</v>
      </c>
      <c r="L1412">
        <v>0.27271820979105699</v>
      </c>
      <c r="M1412">
        <v>1.80793939534728</v>
      </c>
      <c r="N1412">
        <v>13.5319939613504</v>
      </c>
      <c r="O1412">
        <v>78.252202911824497</v>
      </c>
      <c r="P1412">
        <v>8.5961097510125803</v>
      </c>
      <c r="Q1412">
        <v>2.3907755906653798</v>
      </c>
      <c r="R1412">
        <v>15.932054086847099</v>
      </c>
      <c r="S1412">
        <v>214.783414815035</v>
      </c>
      <c r="T1412">
        <v>0</v>
      </c>
      <c r="U1412">
        <v>0</v>
      </c>
      <c r="V1412">
        <v>2.7605984922471198</v>
      </c>
      <c r="W1412">
        <v>120.234584419787</v>
      </c>
    </row>
    <row r="1413" spans="1:23" x14ac:dyDescent="0.3">
      <c r="A1413" t="s">
        <v>292</v>
      </c>
      <c r="B1413" t="s">
        <v>42</v>
      </c>
      <c r="C1413" t="s">
        <v>29</v>
      </c>
      <c r="D1413" t="s">
        <v>253</v>
      </c>
      <c r="E1413" t="s">
        <v>59</v>
      </c>
      <c r="F1413">
        <v>10.266314561604201</v>
      </c>
      <c r="G1413">
        <v>10.0011506463752</v>
      </c>
      <c r="H1413">
        <v>0.24905467040420901</v>
      </c>
      <c r="I1413">
        <v>0.14902925881916401</v>
      </c>
      <c r="J1413">
        <v>0.75059169002639903</v>
      </c>
      <c r="K1413">
        <v>26.941667280578901</v>
      </c>
      <c r="L1413">
        <v>0.31222526415542801</v>
      </c>
      <c r="M1413">
        <v>1.47418754161145</v>
      </c>
      <c r="N1413">
        <v>10.9290096346755</v>
      </c>
      <c r="O1413">
        <v>64.207880454493804</v>
      </c>
      <c r="P1413">
        <v>7.6765297997430597</v>
      </c>
      <c r="Q1413">
        <v>2.1536825864904401</v>
      </c>
      <c r="R1413">
        <v>14.1924767092263</v>
      </c>
      <c r="S1413">
        <v>204.654594321215</v>
      </c>
      <c r="T1413">
        <v>0</v>
      </c>
      <c r="U1413">
        <v>0</v>
      </c>
      <c r="V1413">
        <v>3.7455634687394399</v>
      </c>
      <c r="W1413">
        <v>112.672238062216</v>
      </c>
    </row>
    <row r="1414" spans="1:23" x14ac:dyDescent="0.3">
      <c r="A1414" t="s">
        <v>292</v>
      </c>
      <c r="B1414" t="s">
        <v>42</v>
      </c>
      <c r="C1414" t="s">
        <v>29</v>
      </c>
      <c r="D1414" t="s">
        <v>253</v>
      </c>
      <c r="E1414" t="s">
        <v>60</v>
      </c>
      <c r="F1414">
        <v>10.4762055161123</v>
      </c>
      <c r="G1414">
        <v>10.206871176175801</v>
      </c>
      <c r="H1414">
        <v>0.27215056964151002</v>
      </c>
      <c r="I1414">
        <v>0.157702896611288</v>
      </c>
      <c r="J1414">
        <v>0.81744564333114</v>
      </c>
      <c r="K1414">
        <v>28.736193687786098</v>
      </c>
      <c r="L1414">
        <v>0.14657622877232299</v>
      </c>
      <c r="M1414">
        <v>1.6964092982241701</v>
      </c>
      <c r="N1414">
        <v>12.4338944588144</v>
      </c>
      <c r="O1414">
        <v>73.882135461693906</v>
      </c>
      <c r="P1414">
        <v>8.1528973300876295</v>
      </c>
      <c r="Q1414">
        <v>2.2743847133562798</v>
      </c>
      <c r="R1414">
        <v>15.0894100510763</v>
      </c>
      <c r="S1414">
        <v>204.654594321215</v>
      </c>
      <c r="T1414">
        <v>0</v>
      </c>
      <c r="U1414">
        <v>0</v>
      </c>
      <c r="V1414">
        <v>4.1072801592219497</v>
      </c>
      <c r="W1414">
        <v>126.03446537192499</v>
      </c>
    </row>
    <row r="1415" spans="1:23" x14ac:dyDescent="0.3">
      <c r="A1415" t="s">
        <v>292</v>
      </c>
      <c r="B1415" t="s">
        <v>42</v>
      </c>
      <c r="C1415" t="s">
        <v>29</v>
      </c>
      <c r="D1415" t="s">
        <v>253</v>
      </c>
      <c r="E1415" t="s">
        <v>61</v>
      </c>
      <c r="F1415">
        <v>10.713770663610999</v>
      </c>
      <c r="G1415">
        <v>10.4420483020665</v>
      </c>
      <c r="H1415">
        <v>0.28112713698650099</v>
      </c>
      <c r="I1415">
        <v>0.162281441348781</v>
      </c>
      <c r="J1415">
        <v>0.85939947377789605</v>
      </c>
      <c r="K1415">
        <v>29.2654550376241</v>
      </c>
      <c r="L1415">
        <v>0.15957604761931901</v>
      </c>
      <c r="M1415">
        <v>1.7967246211953201</v>
      </c>
      <c r="N1415">
        <v>13.0586137330124</v>
      </c>
      <c r="O1415">
        <v>78.087332919518701</v>
      </c>
      <c r="P1415">
        <v>8.2098988805032906</v>
      </c>
      <c r="Q1415">
        <v>2.29388699386856</v>
      </c>
      <c r="R1415">
        <v>15.1906420164529</v>
      </c>
      <c r="S1415">
        <v>204.654594321215</v>
      </c>
      <c r="T1415">
        <v>0</v>
      </c>
      <c r="U1415">
        <v>0</v>
      </c>
      <c r="V1415">
        <v>4.2432993417102498</v>
      </c>
      <c r="W1415">
        <v>130.799035496806</v>
      </c>
    </row>
    <row r="1416" spans="1:23" x14ac:dyDescent="0.3">
      <c r="A1416" t="s">
        <v>292</v>
      </c>
      <c r="B1416" t="s">
        <v>42</v>
      </c>
      <c r="C1416" t="s">
        <v>29</v>
      </c>
      <c r="D1416" t="s">
        <v>253</v>
      </c>
      <c r="E1416" t="s">
        <v>62</v>
      </c>
      <c r="F1416">
        <v>10.8819615976603</v>
      </c>
      <c r="G1416">
        <v>10.612027245013101</v>
      </c>
      <c r="H1416">
        <v>0.31243419130467598</v>
      </c>
      <c r="I1416">
        <v>0.16314997492053801</v>
      </c>
      <c r="J1416">
        <v>0.78732196328684401</v>
      </c>
      <c r="K1416">
        <v>29.765588077422802</v>
      </c>
      <c r="L1416">
        <v>0.30253418776845498</v>
      </c>
      <c r="M1416">
        <v>1.5507482262035199</v>
      </c>
      <c r="N1416">
        <v>11.666103474993299</v>
      </c>
      <c r="O1416">
        <v>67.775621485292504</v>
      </c>
      <c r="P1416">
        <v>8.7055407986006408</v>
      </c>
      <c r="Q1416">
        <v>2.4327366786492601</v>
      </c>
      <c r="R1416">
        <v>16.1066032246463</v>
      </c>
      <c r="S1416">
        <v>204.654594321215</v>
      </c>
      <c r="T1416">
        <v>0</v>
      </c>
      <c r="U1416">
        <v>0</v>
      </c>
      <c r="V1416">
        <v>4.7500823110027204</v>
      </c>
      <c r="W1416">
        <v>122.84284336757401</v>
      </c>
    </row>
    <row r="1417" spans="1:23" x14ac:dyDescent="0.3">
      <c r="A1417" t="s">
        <v>292</v>
      </c>
      <c r="B1417" t="s">
        <v>42</v>
      </c>
      <c r="C1417" t="s">
        <v>29</v>
      </c>
      <c r="D1417" t="s">
        <v>254</v>
      </c>
      <c r="E1417" t="s">
        <v>63</v>
      </c>
      <c r="F1417">
        <v>9.7132851632213093</v>
      </c>
      <c r="G1417">
        <v>9.4512917891300106</v>
      </c>
      <c r="H1417">
        <v>0.28619687169268199</v>
      </c>
      <c r="I1417">
        <v>0.15135073291446999</v>
      </c>
      <c r="J1417">
        <v>0.89568260526148302</v>
      </c>
      <c r="K1417">
        <v>27.281000388668101</v>
      </c>
      <c r="L1417">
        <v>0.13028533243558199</v>
      </c>
      <c r="M1417">
        <v>1.23570480986312</v>
      </c>
      <c r="N1417">
        <v>9.4092036661935197</v>
      </c>
      <c r="O1417">
        <v>55.6904217249336</v>
      </c>
      <c r="P1417">
        <v>9.0057379698693403</v>
      </c>
      <c r="Q1417">
        <v>2.3740531114433301</v>
      </c>
      <c r="R1417">
        <v>16.889240977701402</v>
      </c>
      <c r="S1417">
        <v>196.806316921643</v>
      </c>
      <c r="T1417">
        <v>0</v>
      </c>
      <c r="U1417">
        <v>0</v>
      </c>
      <c r="V1417">
        <v>4.2093469713538596</v>
      </c>
      <c r="W1417">
        <v>113.28287106947801</v>
      </c>
    </row>
    <row r="1418" spans="1:23" x14ac:dyDescent="0.3">
      <c r="A1418" t="s">
        <v>292</v>
      </c>
      <c r="B1418" t="s">
        <v>42</v>
      </c>
      <c r="C1418" t="s">
        <v>29</v>
      </c>
      <c r="D1418" t="s">
        <v>254</v>
      </c>
      <c r="E1418" t="s">
        <v>64</v>
      </c>
      <c r="F1418">
        <v>10.301817708859399</v>
      </c>
      <c r="G1418">
        <v>10.0376261950334</v>
      </c>
      <c r="H1418">
        <v>0.31632168139164402</v>
      </c>
      <c r="I1418">
        <v>0.16128010164269699</v>
      </c>
      <c r="J1418">
        <v>0.88021321318141499</v>
      </c>
      <c r="K1418">
        <v>29.3960718472654</v>
      </c>
      <c r="L1418">
        <v>9.7425668694006304E-2</v>
      </c>
      <c r="M1418">
        <v>1.44064130712099</v>
      </c>
      <c r="N1418">
        <v>10.830893905333699</v>
      </c>
      <c r="O1418">
        <v>64.785017920204993</v>
      </c>
      <c r="P1418">
        <v>9.6607802621849501</v>
      </c>
      <c r="Q1418">
        <v>2.5440997686328899</v>
      </c>
      <c r="R1418">
        <v>18.1208197045665</v>
      </c>
      <c r="S1418">
        <v>196.806316921643</v>
      </c>
      <c r="T1418">
        <v>0</v>
      </c>
      <c r="U1418">
        <v>0</v>
      </c>
      <c r="V1418">
        <v>4.6303455090905699</v>
      </c>
      <c r="W1418">
        <v>127.490539529259</v>
      </c>
    </row>
    <row r="1419" spans="1:23" x14ac:dyDescent="0.3">
      <c r="A1419" t="s">
        <v>292</v>
      </c>
      <c r="B1419" t="s">
        <v>42</v>
      </c>
      <c r="C1419" t="s">
        <v>29</v>
      </c>
      <c r="D1419" t="s">
        <v>254</v>
      </c>
      <c r="E1419" t="s">
        <v>65</v>
      </c>
      <c r="F1419">
        <v>10.296295846010601</v>
      </c>
      <c r="G1419">
        <v>10.0318099820149</v>
      </c>
      <c r="H1419">
        <v>0.33273729528643498</v>
      </c>
      <c r="I1419">
        <v>0.16256431477291999</v>
      </c>
      <c r="J1419">
        <v>0.87857155925730901</v>
      </c>
      <c r="K1419">
        <v>29.410772151726501</v>
      </c>
      <c r="L1419">
        <v>0.10410272405814799</v>
      </c>
      <c r="M1419">
        <v>1.46853749398919</v>
      </c>
      <c r="N1419">
        <v>11.0048108949644</v>
      </c>
      <c r="O1419">
        <v>65.969748519516699</v>
      </c>
      <c r="P1419">
        <v>9.6525150830308704</v>
      </c>
      <c r="Q1419">
        <v>2.5436510519037698</v>
      </c>
      <c r="R1419">
        <v>18.103260527414601</v>
      </c>
      <c r="S1419">
        <v>196.806316921643</v>
      </c>
      <c r="T1419">
        <v>0</v>
      </c>
      <c r="U1419">
        <v>0</v>
      </c>
      <c r="V1419">
        <v>4.8515618202481097</v>
      </c>
      <c r="W1419">
        <v>128.85691560065899</v>
      </c>
    </row>
    <row r="1420" spans="1:23" x14ac:dyDescent="0.3">
      <c r="A1420" t="s">
        <v>292</v>
      </c>
      <c r="B1420" t="s">
        <v>42</v>
      </c>
      <c r="C1420" t="s">
        <v>29</v>
      </c>
      <c r="D1420" t="s">
        <v>254</v>
      </c>
      <c r="E1420" t="s">
        <v>66</v>
      </c>
      <c r="F1420">
        <v>9.7751146677537299</v>
      </c>
      <c r="G1420">
        <v>9.5128408525559198</v>
      </c>
      <c r="H1420">
        <v>0.34089491988716197</v>
      </c>
      <c r="I1420">
        <v>0.158268944505044</v>
      </c>
      <c r="J1420">
        <v>0.84022242794021396</v>
      </c>
      <c r="K1420">
        <v>28.695702119456399</v>
      </c>
      <c r="L1420">
        <v>0.11771199078521</v>
      </c>
      <c r="M1420">
        <v>1.26353409046481</v>
      </c>
      <c r="N1420">
        <v>9.7179200601523199</v>
      </c>
      <c r="O1420">
        <v>57.120595521747703</v>
      </c>
      <c r="P1420">
        <v>9.6582685020941206</v>
      </c>
      <c r="Q1420">
        <v>2.5396433873083599</v>
      </c>
      <c r="R1420">
        <v>18.120632325554698</v>
      </c>
      <c r="S1420">
        <v>196.806316921643</v>
      </c>
      <c r="T1420">
        <v>0</v>
      </c>
      <c r="U1420">
        <v>0</v>
      </c>
      <c r="V1420">
        <v>4.9991773776895299</v>
      </c>
      <c r="W1420">
        <v>118.92455263921499</v>
      </c>
    </row>
    <row r="1421" spans="1:23" x14ac:dyDescent="0.3">
      <c r="A1421" t="s">
        <v>292</v>
      </c>
      <c r="B1421" t="s">
        <v>42</v>
      </c>
      <c r="C1421" t="s">
        <v>29</v>
      </c>
      <c r="D1421" t="s">
        <v>255</v>
      </c>
      <c r="E1421" t="s">
        <v>67</v>
      </c>
      <c r="F1421">
        <v>8.8183025321152506</v>
      </c>
      <c r="G1421">
        <v>8.5704805703657705</v>
      </c>
      <c r="H1421">
        <v>0.28503243266670297</v>
      </c>
      <c r="I1421">
        <v>0.16708097768100699</v>
      </c>
      <c r="J1421">
        <v>0.51143139927053505</v>
      </c>
      <c r="K1421">
        <v>28.23661621422</v>
      </c>
      <c r="L1421">
        <v>0.12444151565490499</v>
      </c>
      <c r="M1421">
        <v>1.0810502934519499</v>
      </c>
      <c r="N1421">
        <v>6.5889296805915496</v>
      </c>
      <c r="O1421">
        <v>43.618636590054301</v>
      </c>
      <c r="P1421">
        <v>8.1829504165885592</v>
      </c>
      <c r="Q1421">
        <v>2.1444704291251</v>
      </c>
      <c r="R1421">
        <v>15.3161767569801</v>
      </c>
      <c r="S1421">
        <v>189.22542348443901</v>
      </c>
      <c r="T1421">
        <v>0</v>
      </c>
      <c r="U1421">
        <v>0</v>
      </c>
      <c r="V1421">
        <v>4.1185471676221601</v>
      </c>
      <c r="W1421">
        <v>108.165960608346</v>
      </c>
    </row>
    <row r="1422" spans="1:23" x14ac:dyDescent="0.3">
      <c r="A1422" t="s">
        <v>292</v>
      </c>
      <c r="B1422" t="s">
        <v>42</v>
      </c>
      <c r="C1422" t="s">
        <v>29</v>
      </c>
      <c r="D1422" t="s">
        <v>255</v>
      </c>
      <c r="E1422" t="s">
        <v>68</v>
      </c>
      <c r="F1422">
        <v>9.1463545539946605</v>
      </c>
      <c r="G1422">
        <v>8.8960598026489492</v>
      </c>
      <c r="H1422">
        <v>0.39842413177627201</v>
      </c>
      <c r="I1422">
        <v>0.17362024834703099</v>
      </c>
      <c r="J1422">
        <v>0.53785578747485097</v>
      </c>
      <c r="K1422">
        <v>29.277438845700601</v>
      </c>
      <c r="L1422">
        <v>9.3492206018534696E-2</v>
      </c>
      <c r="M1422">
        <v>1.2136189737891701</v>
      </c>
      <c r="N1422">
        <v>7.2443669277564497</v>
      </c>
      <c r="O1422">
        <v>48.6882659912402</v>
      </c>
      <c r="P1422">
        <v>8.4077374358431101</v>
      </c>
      <c r="Q1422">
        <v>2.2034525033977199</v>
      </c>
      <c r="R1422">
        <v>15.736819673624099</v>
      </c>
      <c r="S1422">
        <v>189.22542348443901</v>
      </c>
      <c r="T1422">
        <v>0</v>
      </c>
      <c r="U1422">
        <v>0</v>
      </c>
      <c r="V1422">
        <v>5.6521362007332696</v>
      </c>
      <c r="W1422">
        <v>116.042659878569</v>
      </c>
    </row>
    <row r="1423" spans="1:23" x14ac:dyDescent="0.3">
      <c r="A1423" t="s">
        <v>292</v>
      </c>
      <c r="B1423" t="s">
        <v>42</v>
      </c>
      <c r="C1423" t="s">
        <v>29</v>
      </c>
      <c r="D1423" t="s">
        <v>255</v>
      </c>
      <c r="E1423" t="s">
        <v>69</v>
      </c>
      <c r="F1423">
        <v>9.2979637538439306</v>
      </c>
      <c r="G1423">
        <v>9.0466758612810896</v>
      </c>
      <c r="H1423">
        <v>0.45527448709840301</v>
      </c>
      <c r="I1423">
        <v>0.17539361736063799</v>
      </c>
      <c r="J1423">
        <v>0.55654144563666097</v>
      </c>
      <c r="K1423">
        <v>29.390777815531798</v>
      </c>
      <c r="L1423">
        <v>0.113292013675643</v>
      </c>
      <c r="M1423">
        <v>1.26140022908158</v>
      </c>
      <c r="N1423">
        <v>7.4618767208441801</v>
      </c>
      <c r="O1423">
        <v>50.469066556037198</v>
      </c>
      <c r="P1423">
        <v>8.3792375392487006</v>
      </c>
      <c r="Q1423">
        <v>2.1996175196164098</v>
      </c>
      <c r="R1423">
        <v>15.6791789753514</v>
      </c>
      <c r="S1423">
        <v>189.22542348443901</v>
      </c>
      <c r="T1423">
        <v>0</v>
      </c>
      <c r="U1423">
        <v>0</v>
      </c>
      <c r="V1423">
        <v>6.4240223008916004</v>
      </c>
      <c r="W1423">
        <v>117.98476579029099</v>
      </c>
    </row>
    <row r="1424" spans="1:23" x14ac:dyDescent="0.3">
      <c r="A1424" t="s">
        <v>292</v>
      </c>
      <c r="B1424" t="s">
        <v>42</v>
      </c>
      <c r="C1424" t="s">
        <v>29</v>
      </c>
      <c r="D1424" t="s">
        <v>255</v>
      </c>
      <c r="E1424" t="s">
        <v>70</v>
      </c>
      <c r="F1424">
        <v>9.1103210043025804</v>
      </c>
      <c r="G1424">
        <v>8.8603258875801707</v>
      </c>
      <c r="H1424">
        <v>0.46950234945824298</v>
      </c>
      <c r="I1424">
        <v>0.17400739754574199</v>
      </c>
      <c r="J1424">
        <v>0.52349046029812996</v>
      </c>
      <c r="K1424">
        <v>29.396666506058398</v>
      </c>
      <c r="L1424">
        <v>0.13861567333545</v>
      </c>
      <c r="M1424">
        <v>1.09371924429741</v>
      </c>
      <c r="N1424">
        <v>6.7340476709979002</v>
      </c>
      <c r="O1424">
        <v>44.3032152496612</v>
      </c>
      <c r="P1424">
        <v>8.5593031886903397</v>
      </c>
      <c r="Q1424">
        <v>2.24208285548016</v>
      </c>
      <c r="R1424">
        <v>16.0218069797628</v>
      </c>
      <c r="S1424">
        <v>189.22542348443901</v>
      </c>
      <c r="T1424">
        <v>0</v>
      </c>
      <c r="U1424">
        <v>0</v>
      </c>
      <c r="V1424">
        <v>6.6399587043159496</v>
      </c>
      <c r="W1424">
        <v>111.401066280576</v>
      </c>
    </row>
    <row r="1425" spans="1:23" x14ac:dyDescent="0.3">
      <c r="A1425" t="s">
        <v>292</v>
      </c>
      <c r="B1425" t="s">
        <v>42</v>
      </c>
      <c r="C1425" t="s">
        <v>29</v>
      </c>
      <c r="D1425" t="s">
        <v>256</v>
      </c>
      <c r="E1425" t="s">
        <v>71</v>
      </c>
      <c r="F1425">
        <v>8.0807990859224592</v>
      </c>
      <c r="G1425">
        <v>7.8494798369604597</v>
      </c>
      <c r="H1425">
        <v>0.41095207809331202</v>
      </c>
      <c r="I1425">
        <v>0.16154116477959299</v>
      </c>
      <c r="J1425">
        <v>0.404864822161348</v>
      </c>
      <c r="K1425">
        <v>26.851561603817299</v>
      </c>
      <c r="L1425">
        <v>9.8410509831926202E-2</v>
      </c>
      <c r="M1425">
        <v>0.89596196846203502</v>
      </c>
      <c r="N1425">
        <v>5.5840163786183901</v>
      </c>
      <c r="O1425">
        <v>37.965495474656599</v>
      </c>
      <c r="P1425">
        <v>8.99400014460082</v>
      </c>
      <c r="Q1425">
        <v>2.2413139285593999</v>
      </c>
      <c r="R1425">
        <v>17.033609632605199</v>
      </c>
      <c r="S1425">
        <v>177.174625274889</v>
      </c>
      <c r="T1425">
        <v>0</v>
      </c>
      <c r="U1425">
        <v>0</v>
      </c>
      <c r="V1425">
        <v>5.7781334690732997</v>
      </c>
      <c r="W1425">
        <v>98.983555339227806</v>
      </c>
    </row>
    <row r="1426" spans="1:23" x14ac:dyDescent="0.3">
      <c r="A1426" t="s">
        <v>292</v>
      </c>
      <c r="B1426" t="s">
        <v>42</v>
      </c>
      <c r="C1426" t="s">
        <v>29</v>
      </c>
      <c r="D1426" t="s">
        <v>256</v>
      </c>
      <c r="E1426" t="s">
        <v>72</v>
      </c>
      <c r="F1426">
        <v>8.6510930348625408</v>
      </c>
      <c r="G1426">
        <v>8.4146643210139693</v>
      </c>
      <c r="H1426">
        <v>0.488294821736662</v>
      </c>
      <c r="I1426">
        <v>0.17535310609375099</v>
      </c>
      <c r="J1426">
        <v>0.45662555210151401</v>
      </c>
      <c r="K1426">
        <v>29.061015697519601</v>
      </c>
      <c r="L1426">
        <v>6.6888753231218498E-2</v>
      </c>
      <c r="M1426">
        <v>1.04105543014743</v>
      </c>
      <c r="N1426">
        <v>6.3780025785362504</v>
      </c>
      <c r="O1426">
        <v>43.934942908972303</v>
      </c>
      <c r="P1426">
        <v>9.6985767851292408</v>
      </c>
      <c r="Q1426">
        <v>2.4153052070987302</v>
      </c>
      <c r="R1426">
        <v>18.369882088039901</v>
      </c>
      <c r="S1426">
        <v>177.174625274889</v>
      </c>
      <c r="T1426">
        <v>0</v>
      </c>
      <c r="U1426">
        <v>0</v>
      </c>
      <c r="V1426">
        <v>6.8408374549206803</v>
      </c>
      <c r="W1426">
        <v>110.6454936113</v>
      </c>
    </row>
    <row r="1427" spans="1:23" x14ac:dyDescent="0.3">
      <c r="A1427" t="s">
        <v>292</v>
      </c>
      <c r="B1427" t="s">
        <v>42</v>
      </c>
      <c r="C1427" t="s">
        <v>29</v>
      </c>
      <c r="D1427" t="s">
        <v>256</v>
      </c>
      <c r="E1427" t="s">
        <v>73</v>
      </c>
      <c r="F1427">
        <v>8.7572974447201606</v>
      </c>
      <c r="G1427">
        <v>8.5200882650435492</v>
      </c>
      <c r="H1427">
        <v>0.52751412321580604</v>
      </c>
      <c r="I1427">
        <v>0.17667008916208901</v>
      </c>
      <c r="J1427">
        <v>0.47203502763463301</v>
      </c>
      <c r="K1427">
        <v>29.173093525863202</v>
      </c>
      <c r="L1427">
        <v>7.2924910345238902E-2</v>
      </c>
      <c r="M1427">
        <v>1.0885619226218199</v>
      </c>
      <c r="N1427">
        <v>6.5983135403774602</v>
      </c>
      <c r="O1427">
        <v>45.7933516130187</v>
      </c>
      <c r="P1427">
        <v>9.6825673026835695</v>
      </c>
      <c r="Q1427">
        <v>2.4135884333035298</v>
      </c>
      <c r="R1427">
        <v>18.3368508292371</v>
      </c>
      <c r="S1427">
        <v>177.174625274889</v>
      </c>
      <c r="T1427">
        <v>0</v>
      </c>
      <c r="U1427">
        <v>0</v>
      </c>
      <c r="V1427">
        <v>7.3684475174975299</v>
      </c>
      <c r="W1427">
        <v>112.877443236959</v>
      </c>
    </row>
    <row r="1428" spans="1:23" x14ac:dyDescent="0.3">
      <c r="A1428" t="s">
        <v>292</v>
      </c>
      <c r="B1428" t="s">
        <v>42</v>
      </c>
      <c r="C1428" t="s">
        <v>29</v>
      </c>
      <c r="D1428" t="s">
        <v>256</v>
      </c>
      <c r="E1428" t="s">
        <v>74</v>
      </c>
      <c r="F1428">
        <v>8.2586329617559802</v>
      </c>
      <c r="G1428">
        <v>8.0247812444242008</v>
      </c>
      <c r="H1428">
        <v>0.53785275426360202</v>
      </c>
      <c r="I1428">
        <v>0.16981371160771599</v>
      </c>
      <c r="J1428">
        <v>0.41701637431621502</v>
      </c>
      <c r="K1428">
        <v>28.197790391400002</v>
      </c>
      <c r="L1428">
        <v>8.4085320075063197E-2</v>
      </c>
      <c r="M1428">
        <v>0.92725689785429799</v>
      </c>
      <c r="N1428">
        <v>5.8285608340044304</v>
      </c>
      <c r="O1428">
        <v>39.462359169964202</v>
      </c>
      <c r="P1428">
        <v>9.5165193949058509</v>
      </c>
      <c r="Q1428">
        <v>2.3676908843461302</v>
      </c>
      <c r="R1428">
        <v>18.0277694358692</v>
      </c>
      <c r="S1428">
        <v>177.174625274889</v>
      </c>
      <c r="T1428">
        <v>0</v>
      </c>
      <c r="U1428">
        <v>0</v>
      </c>
      <c r="V1428">
        <v>7.5277299127096198</v>
      </c>
      <c r="W1428">
        <v>103.93902562869501</v>
      </c>
    </row>
    <row r="1429" spans="1:23" x14ac:dyDescent="0.3">
      <c r="A1429" t="s">
        <v>292</v>
      </c>
      <c r="B1429" t="s">
        <v>42</v>
      </c>
      <c r="C1429" t="s">
        <v>29</v>
      </c>
      <c r="D1429" t="s">
        <v>257</v>
      </c>
      <c r="E1429" t="s">
        <v>75</v>
      </c>
      <c r="F1429">
        <v>7.5845463325485003</v>
      </c>
      <c r="G1429">
        <v>7.3726764922239303</v>
      </c>
      <c r="H1429">
        <v>0.62107714691152405</v>
      </c>
      <c r="I1429">
        <v>0.16629779488972901</v>
      </c>
      <c r="J1429">
        <v>0.40440890378251199</v>
      </c>
      <c r="K1429">
        <v>26.068953871607501</v>
      </c>
      <c r="L1429">
        <v>0.113610280548591</v>
      </c>
      <c r="M1429">
        <v>0.74961085364220703</v>
      </c>
      <c r="N1429">
        <v>4.8897269241082197</v>
      </c>
      <c r="O1429">
        <v>34.593880333604702</v>
      </c>
      <c r="P1429">
        <v>7.7331427476752497</v>
      </c>
      <c r="Q1429">
        <v>1.94554031387676</v>
      </c>
      <c r="R1429">
        <v>14.5870771505914</v>
      </c>
      <c r="S1429">
        <v>156.47747537287501</v>
      </c>
      <c r="T1429">
        <v>0</v>
      </c>
      <c r="U1429">
        <v>0</v>
      </c>
      <c r="V1429">
        <v>8.6237509227257103</v>
      </c>
      <c r="W1429">
        <v>91.7104287835961</v>
      </c>
    </row>
    <row r="1430" spans="1:23" x14ac:dyDescent="0.3">
      <c r="A1430" t="s">
        <v>292</v>
      </c>
      <c r="B1430" t="s">
        <v>42</v>
      </c>
      <c r="C1430" t="s">
        <v>29</v>
      </c>
      <c r="D1430" t="s">
        <v>257</v>
      </c>
      <c r="E1430" t="s">
        <v>76</v>
      </c>
      <c r="F1430">
        <v>8.1562200048496294</v>
      </c>
      <c r="G1430">
        <v>7.9394901157509796</v>
      </c>
      <c r="H1430">
        <v>0.73873198497206305</v>
      </c>
      <c r="I1430">
        <v>0.18084492559583101</v>
      </c>
      <c r="J1430">
        <v>0.44030387296017598</v>
      </c>
      <c r="K1430">
        <v>28.421093024740301</v>
      </c>
      <c r="L1430">
        <v>6.7189859145914799E-2</v>
      </c>
      <c r="M1430">
        <v>0.885243301213677</v>
      </c>
      <c r="N1430">
        <v>5.6624356777528098</v>
      </c>
      <c r="O1430">
        <v>40.642646061384802</v>
      </c>
      <c r="P1430">
        <v>8.4090052494726208</v>
      </c>
      <c r="Q1430">
        <v>2.1128397541194102</v>
      </c>
      <c r="R1430">
        <v>15.865260741914399</v>
      </c>
      <c r="S1430">
        <v>156.47747537287501</v>
      </c>
      <c r="T1430">
        <v>0</v>
      </c>
      <c r="U1430">
        <v>0</v>
      </c>
      <c r="V1430">
        <v>10.2315675207028</v>
      </c>
      <c r="W1430">
        <v>103.68613860605301</v>
      </c>
    </row>
    <row r="1431" spans="1:23" x14ac:dyDescent="0.3">
      <c r="A1431" t="s">
        <v>292</v>
      </c>
      <c r="B1431" t="s">
        <v>42</v>
      </c>
      <c r="C1431" t="s">
        <v>29</v>
      </c>
      <c r="D1431" t="s">
        <v>257</v>
      </c>
      <c r="E1431" t="s">
        <v>77</v>
      </c>
      <c r="F1431">
        <v>8.2694485968236702</v>
      </c>
      <c r="G1431">
        <v>8.0520335844862405</v>
      </c>
      <c r="H1431">
        <v>0.76365889796277597</v>
      </c>
      <c r="I1431">
        <v>0.18192053954920401</v>
      </c>
      <c r="J1431">
        <v>0.45459264228608298</v>
      </c>
      <c r="K1431">
        <v>28.475975294352001</v>
      </c>
      <c r="L1431">
        <v>8.5634027261308199E-2</v>
      </c>
      <c r="M1431">
        <v>0.91790783294568801</v>
      </c>
      <c r="N1431">
        <v>5.8134437703866899</v>
      </c>
      <c r="O1431">
        <v>41.972058314088301</v>
      </c>
      <c r="P1431">
        <v>8.3849180869167892</v>
      </c>
      <c r="Q1431">
        <v>2.1099380209382299</v>
      </c>
      <c r="R1431">
        <v>15.8160661592284</v>
      </c>
      <c r="S1431">
        <v>156.47747537287501</v>
      </c>
      <c r="T1431">
        <v>0</v>
      </c>
      <c r="U1431">
        <v>0</v>
      </c>
      <c r="V1431">
        <v>10.565363809380401</v>
      </c>
      <c r="W1431">
        <v>105.19934541584399</v>
      </c>
    </row>
    <row r="1432" spans="1:23" x14ac:dyDescent="0.3">
      <c r="A1432" t="s">
        <v>292</v>
      </c>
      <c r="B1432" t="s">
        <v>42</v>
      </c>
      <c r="C1432" t="s">
        <v>29</v>
      </c>
      <c r="D1432" t="s">
        <v>257</v>
      </c>
      <c r="E1432" t="s">
        <v>78</v>
      </c>
      <c r="F1432">
        <v>7.9445837113503304</v>
      </c>
      <c r="G1432">
        <v>7.7286088964281703</v>
      </c>
      <c r="H1432">
        <v>0.72820576167036</v>
      </c>
      <c r="I1432">
        <v>0.18065934291281199</v>
      </c>
      <c r="J1432">
        <v>0.41509334562120098</v>
      </c>
      <c r="K1432">
        <v>28.338262048108099</v>
      </c>
      <c r="L1432">
        <v>9.3165037550153498E-2</v>
      </c>
      <c r="M1432">
        <v>0.791600719563476</v>
      </c>
      <c r="N1432">
        <v>5.2369968228824799</v>
      </c>
      <c r="O1432">
        <v>36.8047304921689</v>
      </c>
      <c r="P1432">
        <v>8.4904001436778191</v>
      </c>
      <c r="Q1432">
        <v>2.1307778627547802</v>
      </c>
      <c r="R1432">
        <v>16.0217892947419</v>
      </c>
      <c r="S1432">
        <v>156.47747537287501</v>
      </c>
      <c r="T1432">
        <v>0</v>
      </c>
      <c r="U1432">
        <v>0</v>
      </c>
      <c r="V1432">
        <v>10.095236575479699</v>
      </c>
      <c r="W1432">
        <v>99.325357347128602</v>
      </c>
    </row>
    <row r="1433" spans="1:23" x14ac:dyDescent="0.3">
      <c r="A1433" t="s">
        <v>292</v>
      </c>
      <c r="B1433" t="s">
        <v>42</v>
      </c>
      <c r="C1433" t="s">
        <v>29</v>
      </c>
      <c r="D1433" t="s">
        <v>258</v>
      </c>
      <c r="E1433" t="s">
        <v>79</v>
      </c>
      <c r="F1433">
        <v>7.0726013364234399</v>
      </c>
      <c r="G1433">
        <v>6.8891263855836797</v>
      </c>
      <c r="H1433">
        <v>0.65806522322998195</v>
      </c>
      <c r="I1433">
        <v>0.16995153050154599</v>
      </c>
      <c r="J1433">
        <v>0.38053202885241</v>
      </c>
      <c r="K1433">
        <v>23.768450884303601</v>
      </c>
      <c r="L1433">
        <v>8.7093825725218496E-2</v>
      </c>
      <c r="M1433">
        <v>0.65765545247619195</v>
      </c>
      <c r="N1433">
        <v>4.44390598604127</v>
      </c>
      <c r="O1433">
        <v>32.037087992110301</v>
      </c>
      <c r="P1433">
        <v>7.2701221233476998</v>
      </c>
      <c r="Q1433">
        <v>1.79169060449593</v>
      </c>
      <c r="R1433">
        <v>13.758821775506201</v>
      </c>
      <c r="S1433">
        <v>127.782898448981</v>
      </c>
      <c r="T1433">
        <v>0</v>
      </c>
      <c r="U1433">
        <v>0</v>
      </c>
      <c r="V1433">
        <v>9.1850758140359794</v>
      </c>
      <c r="W1433">
        <v>87.255029755614004</v>
      </c>
    </row>
    <row r="1434" spans="1:23" x14ac:dyDescent="0.3">
      <c r="A1434" t="s">
        <v>292</v>
      </c>
      <c r="B1434" t="s">
        <v>42</v>
      </c>
      <c r="C1434" t="s">
        <v>29</v>
      </c>
      <c r="D1434" t="s">
        <v>258</v>
      </c>
      <c r="E1434" t="s">
        <v>80</v>
      </c>
      <c r="F1434">
        <v>7.6089887577113897</v>
      </c>
      <c r="G1434">
        <v>7.4214585791347396</v>
      </c>
      <c r="H1434">
        <v>0.83721885503405802</v>
      </c>
      <c r="I1434">
        <v>0.18114202483026501</v>
      </c>
      <c r="J1434">
        <v>0.41945155527308298</v>
      </c>
      <c r="K1434">
        <v>25.327051979953598</v>
      </c>
      <c r="L1434">
        <v>7.5286924737837699E-2</v>
      </c>
      <c r="M1434">
        <v>0.77055429035259704</v>
      </c>
      <c r="N1434">
        <v>5.0711089747893299</v>
      </c>
      <c r="O1434">
        <v>37.240748782712501</v>
      </c>
      <c r="P1434">
        <v>7.6880487031766904</v>
      </c>
      <c r="Q1434">
        <v>1.8965011437317001</v>
      </c>
      <c r="R1434">
        <v>14.5476215387732</v>
      </c>
      <c r="S1434">
        <v>127.782898448981</v>
      </c>
      <c r="T1434">
        <v>0</v>
      </c>
      <c r="U1434">
        <v>0</v>
      </c>
      <c r="V1434">
        <v>11.6450277830155</v>
      </c>
      <c r="W1434">
        <v>96.717092390427993</v>
      </c>
    </row>
    <row r="1435" spans="1:23" x14ac:dyDescent="0.3">
      <c r="A1435" t="s">
        <v>292</v>
      </c>
      <c r="B1435" t="s">
        <v>42</v>
      </c>
      <c r="C1435" t="s">
        <v>29</v>
      </c>
      <c r="D1435" t="s">
        <v>258</v>
      </c>
      <c r="E1435" t="s">
        <v>140</v>
      </c>
      <c r="F1435">
        <v>7.72481444634907</v>
      </c>
      <c r="G1435">
        <v>7.5370181536742802</v>
      </c>
      <c r="H1435">
        <v>0.98190799761581005</v>
      </c>
      <c r="I1435">
        <v>0.180431470392835</v>
      </c>
      <c r="J1435">
        <v>0.43568052041827798</v>
      </c>
      <c r="K1435">
        <v>25.172959549083199</v>
      </c>
      <c r="L1435">
        <v>8.7352625941163498E-2</v>
      </c>
      <c r="M1435">
        <v>0.81607700789476201</v>
      </c>
      <c r="N1435">
        <v>5.2773283363614896</v>
      </c>
      <c r="O1435">
        <v>39.2107250343754</v>
      </c>
      <c r="P1435">
        <v>7.5751827468067097</v>
      </c>
      <c r="Q1435">
        <v>1.87256238339786</v>
      </c>
      <c r="R1435">
        <v>14.329411813321499</v>
      </c>
      <c r="S1435">
        <v>127.782898448981</v>
      </c>
      <c r="T1435">
        <v>0</v>
      </c>
      <c r="U1435">
        <v>0</v>
      </c>
      <c r="V1435">
        <v>13.631550332578099</v>
      </c>
      <c r="W1435">
        <v>98.535567096558196</v>
      </c>
    </row>
    <row r="1436" spans="1:23" x14ac:dyDescent="0.3">
      <c r="A1436" t="s">
        <v>292</v>
      </c>
      <c r="B1436" t="s">
        <v>42</v>
      </c>
      <c r="C1436" t="s">
        <v>29</v>
      </c>
      <c r="D1436" t="s">
        <v>258</v>
      </c>
      <c r="E1436" t="s">
        <v>141</v>
      </c>
      <c r="F1436">
        <v>7.4739492371199896</v>
      </c>
      <c r="G1436">
        <v>7.2868545222353998</v>
      </c>
      <c r="H1436">
        <v>0.88529456764844305</v>
      </c>
      <c r="I1436">
        <v>0.18101254398361299</v>
      </c>
      <c r="J1436">
        <v>0.405124724283772</v>
      </c>
      <c r="K1436">
        <v>25.252727098443799</v>
      </c>
      <c r="L1436">
        <v>9.3570364703967707E-2</v>
      </c>
      <c r="M1436">
        <v>0.71247377248035704</v>
      </c>
      <c r="N1436">
        <v>4.7942386581767904</v>
      </c>
      <c r="O1436">
        <v>34.678160554447103</v>
      </c>
      <c r="P1436">
        <v>7.72601821472003</v>
      </c>
      <c r="Q1436">
        <v>1.9043690598460901</v>
      </c>
      <c r="R1436">
        <v>14.6212316038186</v>
      </c>
      <c r="S1436">
        <v>127.782898448981</v>
      </c>
      <c r="T1436">
        <v>0</v>
      </c>
      <c r="U1436">
        <v>0</v>
      </c>
      <c r="V1436">
        <v>12.303487913225201</v>
      </c>
      <c r="W1436">
        <v>93.592067720647094</v>
      </c>
    </row>
    <row r="1437" spans="1:23" x14ac:dyDescent="0.3">
      <c r="A1437" t="s">
        <v>292</v>
      </c>
      <c r="B1437" t="s">
        <v>42</v>
      </c>
      <c r="C1437" t="s">
        <v>29</v>
      </c>
      <c r="D1437" t="s">
        <v>259</v>
      </c>
      <c r="E1437" t="s">
        <v>154</v>
      </c>
      <c r="F1437">
        <v>6.3797330457640502</v>
      </c>
      <c r="G1437">
        <v>6.2164575346353299</v>
      </c>
      <c r="H1437">
        <v>0.94781140124530905</v>
      </c>
      <c r="I1437">
        <v>0.168357154146518</v>
      </c>
      <c r="J1437">
        <v>0.37646206739070898</v>
      </c>
      <c r="K1437">
        <v>20.768171021493799</v>
      </c>
      <c r="L1437">
        <v>9.9392955398965005E-2</v>
      </c>
      <c r="M1437">
        <v>0.60733590961260797</v>
      </c>
      <c r="N1437">
        <v>4.2849755837921402</v>
      </c>
      <c r="O1437">
        <v>30.944695898617699</v>
      </c>
      <c r="P1437">
        <v>6.7196640878503704</v>
      </c>
      <c r="Q1437">
        <v>1.6297309121721999</v>
      </c>
      <c r="R1437">
        <v>12.749726052584601</v>
      </c>
      <c r="S1437">
        <v>108.11992739295</v>
      </c>
      <c r="T1437">
        <v>0</v>
      </c>
      <c r="U1437">
        <v>0</v>
      </c>
      <c r="V1437">
        <v>13.184212037227899</v>
      </c>
      <c r="W1437">
        <v>77.733913787229795</v>
      </c>
    </row>
    <row r="1438" spans="1:23" x14ac:dyDescent="0.3">
      <c r="A1438" t="s">
        <v>292</v>
      </c>
      <c r="B1438" t="s">
        <v>42</v>
      </c>
      <c r="C1438" t="s">
        <v>29</v>
      </c>
      <c r="D1438" t="s">
        <v>259</v>
      </c>
      <c r="E1438" t="s">
        <v>156</v>
      </c>
      <c r="F1438">
        <v>6.8880743150286703</v>
      </c>
      <c r="G1438">
        <v>6.7193849339362197</v>
      </c>
      <c r="H1438">
        <v>1.0761416169381499</v>
      </c>
      <c r="I1438">
        <v>0.18502894697561401</v>
      </c>
      <c r="J1438">
        <v>0.41202795539123899</v>
      </c>
      <c r="K1438">
        <v>22.823151660476402</v>
      </c>
      <c r="L1438">
        <v>7.4507965102052501E-2</v>
      </c>
      <c r="M1438">
        <v>0.69780960546399395</v>
      </c>
      <c r="N1438">
        <v>4.8899897915987598</v>
      </c>
      <c r="O1438">
        <v>35.626049037823798</v>
      </c>
      <c r="P1438">
        <v>7.3947467658841504</v>
      </c>
      <c r="Q1438">
        <v>1.7910606747048801</v>
      </c>
      <c r="R1438">
        <v>14.0334791697146</v>
      </c>
      <c r="S1438">
        <v>108.11992739295</v>
      </c>
      <c r="T1438">
        <v>0</v>
      </c>
      <c r="U1438">
        <v>0</v>
      </c>
      <c r="V1438">
        <v>14.9641515488323</v>
      </c>
      <c r="W1438">
        <v>87.664975449178698</v>
      </c>
    </row>
    <row r="1439" spans="1:23" x14ac:dyDescent="0.3">
      <c r="A1439" t="s">
        <v>292</v>
      </c>
      <c r="B1439" t="s">
        <v>42</v>
      </c>
      <c r="C1439" t="s">
        <v>29</v>
      </c>
      <c r="D1439" t="s">
        <v>259</v>
      </c>
      <c r="E1439" t="s">
        <v>157</v>
      </c>
      <c r="F1439">
        <v>7.0684144466336898</v>
      </c>
      <c r="G1439">
        <v>6.8982198189142299</v>
      </c>
      <c r="H1439">
        <v>1.0499986668478001</v>
      </c>
      <c r="I1439">
        <v>0.189520279153361</v>
      </c>
      <c r="J1439">
        <v>0.42327951253111401</v>
      </c>
      <c r="K1439">
        <v>23.353572205147302</v>
      </c>
      <c r="L1439">
        <v>8.1259899311750997E-2</v>
      </c>
      <c r="M1439">
        <v>0.72358911661728098</v>
      </c>
      <c r="N1439">
        <v>5.0639788934263903</v>
      </c>
      <c r="O1439">
        <v>36.977645221670798</v>
      </c>
      <c r="P1439">
        <v>7.5554466172283901</v>
      </c>
      <c r="Q1439">
        <v>1.8306813109489199</v>
      </c>
      <c r="R1439">
        <v>14.337619066167401</v>
      </c>
      <c r="S1439">
        <v>108.11992739295</v>
      </c>
      <c r="T1439">
        <v>0</v>
      </c>
      <c r="U1439">
        <v>0</v>
      </c>
      <c r="V1439">
        <v>14.602510361131699</v>
      </c>
      <c r="W1439">
        <v>90.279992553413194</v>
      </c>
    </row>
    <row r="1440" spans="1:23" x14ac:dyDescent="0.3">
      <c r="A1440" t="s">
        <v>292</v>
      </c>
      <c r="B1440" t="s">
        <v>42</v>
      </c>
      <c r="C1440" t="s">
        <v>29</v>
      </c>
      <c r="D1440" t="s">
        <v>259</v>
      </c>
      <c r="E1440" t="s">
        <v>159</v>
      </c>
      <c r="F1440">
        <v>6.8695351754671803</v>
      </c>
      <c r="G1440">
        <v>6.7005001606472998</v>
      </c>
      <c r="H1440">
        <v>1.1463201806768999</v>
      </c>
      <c r="I1440">
        <v>0.18838348753152501</v>
      </c>
      <c r="J1440">
        <v>0.392623686823736</v>
      </c>
      <c r="K1440">
        <v>23.1927920494233</v>
      </c>
      <c r="L1440">
        <v>9.4003297906612604E-2</v>
      </c>
      <c r="M1440">
        <v>0.62938972133080195</v>
      </c>
      <c r="N1440">
        <v>4.5672725911873098</v>
      </c>
      <c r="O1440">
        <v>32.388180050501198</v>
      </c>
      <c r="P1440">
        <v>7.5992668614127297</v>
      </c>
      <c r="Q1440">
        <v>1.8374927772844301</v>
      </c>
      <c r="R1440">
        <v>14.4252833762165</v>
      </c>
      <c r="S1440">
        <v>108.11992739295</v>
      </c>
      <c r="T1440">
        <v>0</v>
      </c>
      <c r="U1440">
        <v>0</v>
      </c>
      <c r="V1440">
        <v>15.942411058061801</v>
      </c>
      <c r="W1440">
        <v>84.640366364753703</v>
      </c>
    </row>
    <row r="1441" spans="1:23" x14ac:dyDescent="0.3">
      <c r="A1441" t="s">
        <v>292</v>
      </c>
      <c r="B1441" t="s">
        <v>42</v>
      </c>
      <c r="C1441" t="s">
        <v>29</v>
      </c>
      <c r="D1441" t="s">
        <v>260</v>
      </c>
      <c r="E1441" t="s">
        <v>160</v>
      </c>
      <c r="F1441">
        <v>6.0424999481725203</v>
      </c>
      <c r="G1441">
        <v>5.9006306412462202</v>
      </c>
      <c r="H1441">
        <v>1.02652407659679</v>
      </c>
      <c r="I1441">
        <v>0.17139392493563799</v>
      </c>
      <c r="J1441">
        <v>0.35687465589023498</v>
      </c>
      <c r="K1441">
        <v>18.891302764295801</v>
      </c>
      <c r="L1441">
        <v>9.5435100663377903E-2</v>
      </c>
      <c r="M1441">
        <v>0.56751170577872001</v>
      </c>
      <c r="N1441">
        <v>4.0285883820179498</v>
      </c>
      <c r="O1441">
        <v>29.1517472408419</v>
      </c>
      <c r="P1441">
        <v>6.5965036651276998</v>
      </c>
      <c r="Q1441">
        <v>1.57954441237335</v>
      </c>
      <c r="R1441">
        <v>12.541923461183099</v>
      </c>
      <c r="S1441">
        <v>86.457426453430102</v>
      </c>
      <c r="T1441">
        <v>0</v>
      </c>
      <c r="U1441">
        <v>0</v>
      </c>
      <c r="V1441">
        <v>14.340321892974799</v>
      </c>
      <c r="W1441">
        <v>73.991084512095199</v>
      </c>
    </row>
    <row r="1442" spans="1:23" x14ac:dyDescent="0.3">
      <c r="A1442" t="s">
        <v>292</v>
      </c>
      <c r="B1442" t="s">
        <v>42</v>
      </c>
      <c r="C1442" t="s">
        <v>29</v>
      </c>
      <c r="D1442" t="s">
        <v>260</v>
      </c>
      <c r="E1442" t="s">
        <v>164</v>
      </c>
      <c r="F1442">
        <v>6.55987598922722</v>
      </c>
      <c r="G1442">
        <v>6.4125844706675803</v>
      </c>
      <c r="H1442">
        <v>1.1110714041195999</v>
      </c>
      <c r="I1442">
        <v>0.18729923206899701</v>
      </c>
      <c r="J1442">
        <v>0.39999270028304701</v>
      </c>
      <c r="K1442">
        <v>20.656531005485402</v>
      </c>
      <c r="L1442">
        <v>6.7225811687845596E-2</v>
      </c>
      <c r="M1442">
        <v>0.66032682336031601</v>
      </c>
      <c r="N1442">
        <v>4.6460645810688499</v>
      </c>
      <c r="O1442">
        <v>34.093620416170303</v>
      </c>
      <c r="P1442">
        <v>7.2002125796115202</v>
      </c>
      <c r="Q1442">
        <v>1.7222703535545001</v>
      </c>
      <c r="R1442">
        <v>13.691919067358601</v>
      </c>
      <c r="S1442">
        <v>86.457426453430102</v>
      </c>
      <c r="T1442">
        <v>0</v>
      </c>
      <c r="U1442">
        <v>0</v>
      </c>
      <c r="V1442">
        <v>15.5118788560957</v>
      </c>
      <c r="W1442">
        <v>83.829257734004102</v>
      </c>
    </row>
    <row r="1443" spans="1:23" x14ac:dyDescent="0.3">
      <c r="A1443" t="s">
        <v>292</v>
      </c>
      <c r="B1443" t="s">
        <v>42</v>
      </c>
      <c r="C1443" t="s">
        <v>29</v>
      </c>
      <c r="D1443" t="s">
        <v>260</v>
      </c>
      <c r="E1443" t="s">
        <v>167</v>
      </c>
      <c r="F1443">
        <v>6.6654395294982098</v>
      </c>
      <c r="G1443">
        <v>6.5179201139768903</v>
      </c>
      <c r="H1443">
        <v>1.14831600802513</v>
      </c>
      <c r="I1443">
        <v>0.187399506648878</v>
      </c>
      <c r="J1443">
        <v>0.40718285021183598</v>
      </c>
      <c r="K1443">
        <v>20.686069002206398</v>
      </c>
      <c r="L1443">
        <v>7.4371999777027298E-2</v>
      </c>
      <c r="M1443">
        <v>0.68292956510401404</v>
      </c>
      <c r="N1443">
        <v>4.7775234329549896</v>
      </c>
      <c r="O1443">
        <v>35.309465821333298</v>
      </c>
      <c r="P1443">
        <v>7.1709282051931797</v>
      </c>
      <c r="Q1443">
        <v>1.71719526237197</v>
      </c>
      <c r="R1443">
        <v>13.6339406181256</v>
      </c>
      <c r="S1443">
        <v>86.457426453430102</v>
      </c>
      <c r="T1443">
        <v>0</v>
      </c>
      <c r="U1443">
        <v>0</v>
      </c>
      <c r="V1443">
        <v>16.027598788844099</v>
      </c>
      <c r="W1443">
        <v>85.223120252630096</v>
      </c>
    </row>
    <row r="1444" spans="1:23" x14ac:dyDescent="0.3">
      <c r="A1444" t="s">
        <v>292</v>
      </c>
      <c r="B1444" t="s">
        <v>42</v>
      </c>
      <c r="C1444" t="s">
        <v>29</v>
      </c>
      <c r="D1444" t="s">
        <v>260</v>
      </c>
      <c r="E1444" t="s">
        <v>168</v>
      </c>
      <c r="F1444">
        <v>6.3212004914188498</v>
      </c>
      <c r="G1444">
        <v>6.1759138254440202</v>
      </c>
      <c r="H1444">
        <v>1.2588920761038001</v>
      </c>
      <c r="I1444">
        <v>0.18298207095631899</v>
      </c>
      <c r="J1444">
        <v>0.36924966849890201</v>
      </c>
      <c r="K1444">
        <v>20.113983885224702</v>
      </c>
      <c r="L1444">
        <v>8.8516336913864194E-2</v>
      </c>
      <c r="M1444">
        <v>0.59561313291591</v>
      </c>
      <c r="N1444">
        <v>4.2889628403530198</v>
      </c>
      <c r="O1444">
        <v>30.878611782419501</v>
      </c>
      <c r="P1444">
        <v>7.0622249386931797</v>
      </c>
      <c r="Q1444">
        <v>1.68821496849175</v>
      </c>
      <c r="R1444">
        <v>13.4307734597002</v>
      </c>
      <c r="S1444">
        <v>86.457426453430102</v>
      </c>
      <c r="T1444">
        <v>0</v>
      </c>
      <c r="U1444">
        <v>0</v>
      </c>
      <c r="V1444">
        <v>17.5710201026892</v>
      </c>
      <c r="W1444">
        <v>78.937100055040503</v>
      </c>
    </row>
    <row r="1445" spans="1:23" x14ac:dyDescent="0.3">
      <c r="A1445" t="s">
        <v>292</v>
      </c>
      <c r="B1445" t="s">
        <v>42</v>
      </c>
      <c r="C1445" t="s">
        <v>29</v>
      </c>
      <c r="D1445" t="s">
        <v>261</v>
      </c>
      <c r="E1445" t="s">
        <v>185</v>
      </c>
      <c r="F1445">
        <v>5.7205033590807899</v>
      </c>
      <c r="G1445">
        <v>5.5947338160076603</v>
      </c>
      <c r="H1445">
        <v>1.0265319796585199</v>
      </c>
      <c r="I1445">
        <v>0.17257743779619</v>
      </c>
      <c r="J1445">
        <v>0.33465048884256798</v>
      </c>
      <c r="K1445">
        <v>17.0483602033433</v>
      </c>
      <c r="L1445">
        <v>9.8502897277520096E-2</v>
      </c>
      <c r="M1445">
        <v>0.52155957366125205</v>
      </c>
      <c r="N1445">
        <v>3.7323838676836001</v>
      </c>
      <c r="O1445">
        <v>27.2172705110276</v>
      </c>
      <c r="P1445">
        <v>6.3806716190145796</v>
      </c>
      <c r="Q1445">
        <v>1.5044993830083699</v>
      </c>
      <c r="R1445">
        <v>12.1624735057965</v>
      </c>
      <c r="S1445">
        <v>70.666308369545803</v>
      </c>
      <c r="T1445">
        <v>0</v>
      </c>
      <c r="U1445">
        <v>0</v>
      </c>
      <c r="V1445">
        <v>14.2850410129009</v>
      </c>
      <c r="W1445">
        <v>69.625404170542495</v>
      </c>
    </row>
    <row r="1446" spans="1:23" x14ac:dyDescent="0.3">
      <c r="A1446" t="s">
        <v>292</v>
      </c>
      <c r="B1446" t="s">
        <v>42</v>
      </c>
      <c r="C1446" t="s">
        <v>29</v>
      </c>
      <c r="D1446" t="s">
        <v>261</v>
      </c>
      <c r="E1446" t="s">
        <v>189</v>
      </c>
      <c r="F1446">
        <v>6.2941442159124099</v>
      </c>
      <c r="G1446">
        <v>6.1612761137203798</v>
      </c>
      <c r="H1446">
        <v>1.2543484847009201</v>
      </c>
      <c r="I1446">
        <v>0.194463812301223</v>
      </c>
      <c r="J1446">
        <v>0.38103155580921899</v>
      </c>
      <c r="K1446">
        <v>19.176892627237098</v>
      </c>
      <c r="L1446">
        <v>7.1403255572650301E-2</v>
      </c>
      <c r="M1446">
        <v>0.60716229154927104</v>
      </c>
      <c r="N1446">
        <v>4.3314807051310797</v>
      </c>
      <c r="O1446">
        <v>31.838179878035302</v>
      </c>
      <c r="P1446">
        <v>7.2084627983197702</v>
      </c>
      <c r="Q1446">
        <v>1.6962471635696801</v>
      </c>
      <c r="R1446">
        <v>13.744433690468499</v>
      </c>
      <c r="S1446">
        <v>70.666308369545803</v>
      </c>
      <c r="T1446">
        <v>0</v>
      </c>
      <c r="U1446">
        <v>0</v>
      </c>
      <c r="V1446">
        <v>17.433743434255501</v>
      </c>
      <c r="W1446">
        <v>80.296367963471099</v>
      </c>
    </row>
    <row r="1447" spans="1:23" x14ac:dyDescent="0.3">
      <c r="A1447" t="s">
        <v>292</v>
      </c>
      <c r="B1447" t="s">
        <v>42</v>
      </c>
      <c r="C1447" t="s">
        <v>29</v>
      </c>
      <c r="D1447" t="s">
        <v>261</v>
      </c>
      <c r="E1447" t="s">
        <v>190</v>
      </c>
      <c r="F1447">
        <v>6.5013087217591901</v>
      </c>
      <c r="G1447">
        <v>6.3676041909547898</v>
      </c>
      <c r="H1447">
        <v>1.1623100501919701</v>
      </c>
      <c r="I1447">
        <v>0.19571849364692101</v>
      </c>
      <c r="J1447">
        <v>0.39902934351473002</v>
      </c>
      <c r="K1447">
        <v>19.357226684271001</v>
      </c>
      <c r="L1447">
        <v>7.8895005323164596E-2</v>
      </c>
      <c r="M1447">
        <v>0.64771433194094696</v>
      </c>
      <c r="N1447">
        <v>4.5536676100472198</v>
      </c>
      <c r="O1447">
        <v>33.9505058114975</v>
      </c>
      <c r="P1447">
        <v>7.21246448350891</v>
      </c>
      <c r="Q1447">
        <v>1.7002118131364901</v>
      </c>
      <c r="R1447">
        <v>13.74847241128</v>
      </c>
      <c r="S1447">
        <v>70.666308369545803</v>
      </c>
      <c r="T1447">
        <v>0</v>
      </c>
      <c r="U1447">
        <v>0</v>
      </c>
      <c r="V1447">
        <v>16.15778910473</v>
      </c>
      <c r="W1447">
        <v>83.119938869991302</v>
      </c>
    </row>
    <row r="1448" spans="1:23" x14ac:dyDescent="0.3">
      <c r="A1448" t="s">
        <v>292</v>
      </c>
      <c r="B1448" t="s">
        <v>42</v>
      </c>
      <c r="C1448" t="s">
        <v>29</v>
      </c>
      <c r="D1448" t="s">
        <v>261</v>
      </c>
      <c r="E1448" t="s">
        <v>195</v>
      </c>
      <c r="F1448">
        <v>6.0848788886794001</v>
      </c>
      <c r="G1448">
        <v>5.9545095486508304</v>
      </c>
      <c r="H1448">
        <v>1.20963902142879</v>
      </c>
      <c r="I1448">
        <v>0.187159575772294</v>
      </c>
      <c r="J1448">
        <v>0.36091943140605798</v>
      </c>
      <c r="K1448">
        <v>18.442061678224</v>
      </c>
      <c r="L1448">
        <v>9.2385727578252905E-2</v>
      </c>
      <c r="M1448">
        <v>0.56582836563420402</v>
      </c>
      <c r="N1448">
        <v>4.0613760611345802</v>
      </c>
      <c r="O1448">
        <v>29.614047645859099</v>
      </c>
      <c r="P1448">
        <v>6.93301921074766</v>
      </c>
      <c r="Q1448">
        <v>1.6328303874529799</v>
      </c>
      <c r="R1448">
        <v>13.2175880892334</v>
      </c>
      <c r="S1448">
        <v>70.666308369545803</v>
      </c>
      <c r="T1448">
        <v>0</v>
      </c>
      <c r="U1448">
        <v>0</v>
      </c>
      <c r="V1448">
        <v>16.819659778550399</v>
      </c>
      <c r="W1448">
        <v>75.798189730321496</v>
      </c>
    </row>
    <row r="1449" spans="1:23" x14ac:dyDescent="0.3">
      <c r="A1449" t="s">
        <v>292</v>
      </c>
      <c r="B1449" t="s">
        <v>42</v>
      </c>
      <c r="C1449" t="s">
        <v>29</v>
      </c>
      <c r="D1449" t="s">
        <v>262</v>
      </c>
      <c r="E1449" t="s">
        <v>196</v>
      </c>
      <c r="F1449">
        <v>5.3849752321160302</v>
      </c>
      <c r="G1449">
        <v>5.2780746126615998</v>
      </c>
      <c r="H1449">
        <v>0.89962510691080799</v>
      </c>
      <c r="I1449">
        <v>0.162007723533138</v>
      </c>
      <c r="J1449">
        <v>0.30457871781771301</v>
      </c>
      <c r="K1449">
        <v>14.195496305133201</v>
      </c>
      <c r="L1449">
        <v>6.7501415715179106E-2</v>
      </c>
      <c r="M1449">
        <v>0.47571167894382099</v>
      </c>
      <c r="N1449">
        <v>3.4815785681187501</v>
      </c>
      <c r="O1449">
        <v>25.4977874403247</v>
      </c>
      <c r="P1449">
        <v>5.7314538053844499</v>
      </c>
      <c r="Q1449">
        <v>1.3498565994056899</v>
      </c>
      <c r="R1449">
        <v>10.9247205178879</v>
      </c>
      <c r="S1449">
        <v>55.4403686192584</v>
      </c>
      <c r="T1449">
        <v>0</v>
      </c>
      <c r="U1449">
        <v>0</v>
      </c>
      <c r="V1449">
        <v>12.522789665793001</v>
      </c>
      <c r="W1449">
        <v>66.159264314561398</v>
      </c>
    </row>
    <row r="1450" spans="1:23" x14ac:dyDescent="0.3">
      <c r="A1450" t="s">
        <v>292</v>
      </c>
      <c r="B1450" t="s">
        <v>42</v>
      </c>
      <c r="C1450" t="s">
        <v>29</v>
      </c>
      <c r="D1450" t="s">
        <v>262</v>
      </c>
      <c r="E1450" t="s">
        <v>197</v>
      </c>
      <c r="F1450">
        <v>5.9430695585970499</v>
      </c>
      <c r="G1450">
        <v>5.8294585138297901</v>
      </c>
      <c r="H1450">
        <v>1.09900059273218</v>
      </c>
      <c r="I1450">
        <v>0.18280522394333801</v>
      </c>
      <c r="J1450">
        <v>0.34740327867889598</v>
      </c>
      <c r="K1450">
        <v>15.963106099826801</v>
      </c>
      <c r="L1450">
        <v>4.9996109558171901E-2</v>
      </c>
      <c r="M1450">
        <v>0.55364493766772405</v>
      </c>
      <c r="N1450">
        <v>4.0413861287739197</v>
      </c>
      <c r="O1450">
        <v>29.848161826522901</v>
      </c>
      <c r="P1450">
        <v>6.4760020562523</v>
      </c>
      <c r="Q1450">
        <v>1.5228724047495601</v>
      </c>
      <c r="R1450">
        <v>12.3466711499134</v>
      </c>
      <c r="S1450">
        <v>55.4403686192584</v>
      </c>
      <c r="T1450">
        <v>0</v>
      </c>
      <c r="U1450">
        <v>0</v>
      </c>
      <c r="V1450">
        <v>15.2780888789044</v>
      </c>
      <c r="W1450">
        <v>76.330032351284899</v>
      </c>
    </row>
    <row r="1451" spans="1:23" x14ac:dyDescent="0.3">
      <c r="A1451" t="s">
        <v>292</v>
      </c>
      <c r="B1451" t="s">
        <v>42</v>
      </c>
      <c r="C1451" t="s">
        <v>29</v>
      </c>
      <c r="D1451" t="s">
        <v>262</v>
      </c>
      <c r="E1451" t="s">
        <v>198</v>
      </c>
      <c r="F1451">
        <v>6.1341666467002103</v>
      </c>
      <c r="G1451">
        <v>6.0197896755273099</v>
      </c>
      <c r="H1451">
        <v>1.0175543776945899</v>
      </c>
      <c r="I1451">
        <v>0.183968296693933</v>
      </c>
      <c r="J1451">
        <v>0.36375014034790498</v>
      </c>
      <c r="K1451">
        <v>16.120137577301499</v>
      </c>
      <c r="L1451">
        <v>5.5183831599034297E-2</v>
      </c>
      <c r="M1451">
        <v>0.59020713720787499</v>
      </c>
      <c r="N1451">
        <v>4.2458261467957898</v>
      </c>
      <c r="O1451">
        <v>31.850149210955401</v>
      </c>
      <c r="P1451">
        <v>6.4794703646547003</v>
      </c>
      <c r="Q1451">
        <v>1.52630574168156</v>
      </c>
      <c r="R1451">
        <v>12.3501744297862</v>
      </c>
      <c r="S1451">
        <v>55.4403686192584</v>
      </c>
      <c r="T1451">
        <v>0</v>
      </c>
      <c r="U1451">
        <v>0</v>
      </c>
      <c r="V1451">
        <v>14.145529208944099</v>
      </c>
      <c r="W1451">
        <v>79.066311147753495</v>
      </c>
    </row>
    <row r="1452" spans="1:23" x14ac:dyDescent="0.3">
      <c r="A1452" t="s">
        <v>292</v>
      </c>
      <c r="B1452" t="s">
        <v>42</v>
      </c>
      <c r="C1452" t="s">
        <v>29</v>
      </c>
      <c r="D1452" t="s">
        <v>262</v>
      </c>
      <c r="E1452" t="s">
        <v>200</v>
      </c>
      <c r="F1452">
        <v>5.72926808735658</v>
      </c>
      <c r="G1452">
        <v>5.6180465248139901</v>
      </c>
      <c r="H1452">
        <v>1.05815596762821</v>
      </c>
      <c r="I1452">
        <v>0.17577433209992099</v>
      </c>
      <c r="J1452">
        <v>0.32860699703070101</v>
      </c>
      <c r="K1452">
        <v>15.346032933426001</v>
      </c>
      <c r="L1452">
        <v>6.3660418301290905E-2</v>
      </c>
      <c r="M1452">
        <v>0.51599068672272097</v>
      </c>
      <c r="N1452">
        <v>3.7891132561885699</v>
      </c>
      <c r="O1452">
        <v>27.7449110143009</v>
      </c>
      <c r="P1452">
        <v>6.2278965269664601</v>
      </c>
      <c r="Q1452">
        <v>1.4652893477951801</v>
      </c>
      <c r="R1452">
        <v>11.872753169751601</v>
      </c>
      <c r="S1452">
        <v>55.4403686192584</v>
      </c>
      <c r="T1452">
        <v>0</v>
      </c>
      <c r="U1452">
        <v>0</v>
      </c>
      <c r="V1452">
        <v>14.710097725081599</v>
      </c>
      <c r="W1452">
        <v>72.027683406887505</v>
      </c>
    </row>
    <row r="1453" spans="1:23" x14ac:dyDescent="0.3">
      <c r="A1453" t="s">
        <v>292</v>
      </c>
      <c r="B1453" t="s">
        <v>42</v>
      </c>
      <c r="C1453" t="s">
        <v>29</v>
      </c>
      <c r="D1453" t="s">
        <v>263</v>
      </c>
      <c r="E1453" t="s">
        <v>202</v>
      </c>
      <c r="F1453">
        <v>5.2756282049752699</v>
      </c>
      <c r="G1453">
        <v>5.1770344492148501</v>
      </c>
      <c r="H1453">
        <v>1.0485450205110101</v>
      </c>
      <c r="I1453">
        <v>0.163808188900467</v>
      </c>
      <c r="J1453">
        <v>0.30348075961507898</v>
      </c>
      <c r="K1453">
        <v>13.150740412770499</v>
      </c>
      <c r="L1453">
        <v>6.5732903140388002E-2</v>
      </c>
      <c r="M1453">
        <v>0.45773827807961198</v>
      </c>
      <c r="N1453">
        <v>3.5479234036118998</v>
      </c>
      <c r="O1453">
        <v>25.268977922875901</v>
      </c>
      <c r="P1453">
        <v>5.6773558299211899</v>
      </c>
      <c r="Q1453">
        <v>1.32668409517153</v>
      </c>
      <c r="R1453">
        <v>10.836305076498199</v>
      </c>
      <c r="S1453">
        <v>46.687124432575501</v>
      </c>
      <c r="T1453">
        <v>0</v>
      </c>
      <c r="U1453">
        <v>0</v>
      </c>
      <c r="V1453">
        <v>14.620414569656999</v>
      </c>
      <c r="W1453">
        <v>65.0528729910246</v>
      </c>
    </row>
    <row r="1454" spans="1:23" x14ac:dyDescent="0.3">
      <c r="A1454" t="s">
        <v>292</v>
      </c>
      <c r="B1454" t="s">
        <v>42</v>
      </c>
      <c r="C1454" t="s">
        <v>29</v>
      </c>
      <c r="D1454" t="s">
        <v>263</v>
      </c>
      <c r="E1454" t="s">
        <v>204</v>
      </c>
      <c r="F1454">
        <v>5.24388257064565</v>
      </c>
      <c r="G1454">
        <v>5.1452311500783097</v>
      </c>
      <c r="H1454">
        <v>1.03869845876397</v>
      </c>
      <c r="I1454">
        <v>0.16340173445226899</v>
      </c>
      <c r="J1454">
        <v>0.30938701803242602</v>
      </c>
      <c r="K1454">
        <v>13.1054821698004</v>
      </c>
      <c r="L1454">
        <v>4.7308502616947398E-2</v>
      </c>
      <c r="M1454">
        <v>0.47861052349064798</v>
      </c>
      <c r="N1454">
        <v>3.6906210349509401</v>
      </c>
      <c r="O1454">
        <v>26.6322189326219</v>
      </c>
      <c r="P1454">
        <v>5.6604061614613999</v>
      </c>
      <c r="Q1454">
        <v>1.3217857822999499</v>
      </c>
      <c r="R1454">
        <v>10.8050600366767</v>
      </c>
      <c r="S1454">
        <v>46.687124432575501</v>
      </c>
      <c r="T1454">
        <v>0</v>
      </c>
      <c r="U1454">
        <v>0</v>
      </c>
      <c r="V1454">
        <v>14.4844132296744</v>
      </c>
      <c r="W1454">
        <v>67.0048908102262</v>
      </c>
    </row>
    <row r="1455" spans="1:23" x14ac:dyDescent="0.3">
      <c r="A1455" t="s">
        <v>292</v>
      </c>
      <c r="B1455" t="s">
        <v>42</v>
      </c>
      <c r="C1455" t="s">
        <v>29</v>
      </c>
      <c r="D1455" t="s">
        <v>263</v>
      </c>
      <c r="E1455" t="s">
        <v>205</v>
      </c>
      <c r="F1455">
        <v>5.75311626291038</v>
      </c>
      <c r="G1455">
        <v>5.6507985549399899</v>
      </c>
      <c r="H1455">
        <v>1.0293666272555799</v>
      </c>
      <c r="I1455">
        <v>0.17351546975168899</v>
      </c>
      <c r="J1455">
        <v>0.34460657334383399</v>
      </c>
      <c r="K1455">
        <v>13.991333997503601</v>
      </c>
      <c r="L1455">
        <v>5.3070985001826901E-2</v>
      </c>
      <c r="M1455">
        <v>0.54616581868427105</v>
      </c>
      <c r="N1455">
        <v>4.1477147557180896</v>
      </c>
      <c r="O1455">
        <v>30.520235450807899</v>
      </c>
      <c r="P1455">
        <v>5.9736942127051798</v>
      </c>
      <c r="Q1455">
        <v>1.3977125376185899</v>
      </c>
      <c r="R1455">
        <v>11.399798464735699</v>
      </c>
      <c r="S1455">
        <v>46.687124432575501</v>
      </c>
      <c r="T1455">
        <v>0</v>
      </c>
      <c r="U1455">
        <v>0</v>
      </c>
      <c r="V1455">
        <v>14.350088939804801</v>
      </c>
      <c r="W1455">
        <v>74.093691365632907</v>
      </c>
    </row>
    <row r="1456" spans="1:23" x14ac:dyDescent="0.3">
      <c r="A1456" t="s">
        <v>292</v>
      </c>
      <c r="B1456" t="s">
        <v>42</v>
      </c>
      <c r="C1456" t="s">
        <v>29</v>
      </c>
      <c r="D1456" t="s">
        <v>263</v>
      </c>
      <c r="E1456" t="s">
        <v>207</v>
      </c>
      <c r="F1456">
        <v>5.3687522195869901</v>
      </c>
      <c r="G1456">
        <v>5.2670551350973298</v>
      </c>
      <c r="H1456">
        <v>0.83425235657658503</v>
      </c>
      <c r="I1456">
        <v>0.17538285257458</v>
      </c>
      <c r="J1456">
        <v>0.30476800445825802</v>
      </c>
      <c r="K1456">
        <v>13.940282254404201</v>
      </c>
      <c r="L1456">
        <v>6.1238246339690598E-2</v>
      </c>
      <c r="M1456">
        <v>0.45349668698499401</v>
      </c>
      <c r="N1456">
        <v>3.6165592950396999</v>
      </c>
      <c r="O1456">
        <v>25.139258140524401</v>
      </c>
      <c r="P1456">
        <v>6.1183104419643</v>
      </c>
      <c r="Q1456">
        <v>1.4255743241633601</v>
      </c>
      <c r="R1456">
        <v>11.682880144529999</v>
      </c>
      <c r="S1456">
        <v>46.687124432575501</v>
      </c>
      <c r="T1456">
        <v>0</v>
      </c>
      <c r="U1456">
        <v>0</v>
      </c>
      <c r="V1456">
        <v>11.6657611754139</v>
      </c>
      <c r="W1456">
        <v>67.383983602730694</v>
      </c>
    </row>
    <row r="1457" spans="1:23" x14ac:dyDescent="0.3">
      <c r="A1457" t="s">
        <v>292</v>
      </c>
      <c r="B1457" t="s">
        <v>42</v>
      </c>
      <c r="C1457" t="s">
        <v>29</v>
      </c>
      <c r="D1457" t="s">
        <v>264</v>
      </c>
      <c r="E1457" t="s">
        <v>208</v>
      </c>
      <c r="F1457">
        <v>4.8375242985093401</v>
      </c>
      <c r="G1457">
        <v>4.7526514330787002</v>
      </c>
      <c r="H1457">
        <v>0.88649353398087705</v>
      </c>
      <c r="I1457">
        <v>0.148628496971519</v>
      </c>
      <c r="J1457">
        <v>0.267346079715025</v>
      </c>
      <c r="K1457">
        <v>11.164526816146299</v>
      </c>
      <c r="L1457">
        <v>6.4804567583098299E-2</v>
      </c>
      <c r="M1457">
        <v>0.41097634982626302</v>
      </c>
      <c r="N1457">
        <v>3.1793655932824301</v>
      </c>
      <c r="O1457">
        <v>22.4014762731167</v>
      </c>
      <c r="P1457">
        <v>5.2004664691746303</v>
      </c>
      <c r="Q1457">
        <v>1.2046162233606701</v>
      </c>
      <c r="R1457">
        <v>9.9357917065116705</v>
      </c>
      <c r="S1457">
        <v>38.000623501170402</v>
      </c>
      <c r="T1457">
        <v>0</v>
      </c>
      <c r="U1457">
        <v>0</v>
      </c>
      <c r="V1457">
        <v>12.4095854290392</v>
      </c>
      <c r="W1457">
        <v>59.2193103186247</v>
      </c>
    </row>
    <row r="1458" spans="1:23" x14ac:dyDescent="0.3">
      <c r="A1458" t="s">
        <v>292</v>
      </c>
      <c r="B1458" t="s">
        <v>42</v>
      </c>
      <c r="C1458" t="s">
        <v>29</v>
      </c>
      <c r="D1458" t="s">
        <v>264</v>
      </c>
      <c r="E1458" t="s">
        <v>209</v>
      </c>
      <c r="F1458">
        <v>5.4722361351997302</v>
      </c>
      <c r="G1458">
        <v>5.38022374538272</v>
      </c>
      <c r="H1458">
        <v>0.90012964656414196</v>
      </c>
      <c r="I1458">
        <v>0.17076307050303999</v>
      </c>
      <c r="J1458">
        <v>0.31284116544788099</v>
      </c>
      <c r="K1458">
        <v>12.7767370760739</v>
      </c>
      <c r="L1458">
        <v>4.7983089485112103E-2</v>
      </c>
      <c r="M1458">
        <v>0.49307861274376202</v>
      </c>
      <c r="N1458">
        <v>3.7943183988336999</v>
      </c>
      <c r="O1458">
        <v>27.106216585276499</v>
      </c>
      <c r="P1458">
        <v>5.9802771309600402</v>
      </c>
      <c r="Q1458">
        <v>1.3832528787245</v>
      </c>
      <c r="R1458">
        <v>11.428025434741601</v>
      </c>
      <c r="S1458">
        <v>38.000623501170402</v>
      </c>
      <c r="T1458">
        <v>0</v>
      </c>
      <c r="U1458">
        <v>0</v>
      </c>
      <c r="V1458">
        <v>12.594315138953901</v>
      </c>
      <c r="W1458">
        <v>70.2725367504232</v>
      </c>
    </row>
    <row r="1459" spans="1:23" x14ac:dyDescent="0.3">
      <c r="A1459" t="s">
        <v>292</v>
      </c>
      <c r="B1459" t="s">
        <v>42</v>
      </c>
      <c r="C1459" t="s">
        <v>29</v>
      </c>
      <c r="D1459" t="s">
        <v>264</v>
      </c>
      <c r="E1459" t="s">
        <v>212</v>
      </c>
      <c r="F1459">
        <v>5.7119092313523403</v>
      </c>
      <c r="G1459">
        <v>5.6200773297953797</v>
      </c>
      <c r="H1459">
        <v>1.0426833029420799</v>
      </c>
      <c r="I1459">
        <v>0.168001253419092</v>
      </c>
      <c r="J1459">
        <v>0.332533782133209</v>
      </c>
      <c r="K1459">
        <v>12.6937672384538</v>
      </c>
      <c r="L1459">
        <v>5.3180609035514699E-2</v>
      </c>
      <c r="M1459">
        <v>0.54145747893863605</v>
      </c>
      <c r="N1459">
        <v>4.0508895080408003</v>
      </c>
      <c r="O1459">
        <v>29.911954254703499</v>
      </c>
      <c r="P1459">
        <v>5.8238525037511897</v>
      </c>
      <c r="Q1459">
        <v>1.3516170384286701</v>
      </c>
      <c r="R1459">
        <v>11.1237072445478</v>
      </c>
      <c r="S1459">
        <v>38.000623501170402</v>
      </c>
      <c r="T1459">
        <v>0</v>
      </c>
      <c r="U1459">
        <v>0</v>
      </c>
      <c r="V1459">
        <v>14.5671169254608</v>
      </c>
      <c r="W1459">
        <v>73.630933826990102</v>
      </c>
    </row>
    <row r="1460" spans="1:23" x14ac:dyDescent="0.3">
      <c r="A1460" t="s">
        <v>292</v>
      </c>
      <c r="B1460" t="s">
        <v>42</v>
      </c>
      <c r="C1460" t="s">
        <v>29</v>
      </c>
      <c r="D1460" t="s">
        <v>264</v>
      </c>
      <c r="E1460" t="s">
        <v>214</v>
      </c>
      <c r="F1460">
        <v>5.2014011141978402</v>
      </c>
      <c r="G1460">
        <v>5.11268785237759</v>
      </c>
      <c r="H1460">
        <v>1.03958248214988</v>
      </c>
      <c r="I1460">
        <v>0.160456893138054</v>
      </c>
      <c r="J1460">
        <v>0.29255577276745598</v>
      </c>
      <c r="K1460">
        <v>12.029612058320099</v>
      </c>
      <c r="L1460">
        <v>6.1162922691559998E-2</v>
      </c>
      <c r="M1460">
        <v>0.456766272161167</v>
      </c>
      <c r="N1460">
        <v>3.5195579300184798</v>
      </c>
      <c r="O1460">
        <v>25.031522310764501</v>
      </c>
      <c r="P1460">
        <v>5.6099353423175096</v>
      </c>
      <c r="Q1460">
        <v>1.29906845922629</v>
      </c>
      <c r="R1460">
        <v>10.718571462325899</v>
      </c>
      <c r="S1460">
        <v>38.000623501170402</v>
      </c>
      <c r="T1460">
        <v>0</v>
      </c>
      <c r="U1460">
        <v>0</v>
      </c>
      <c r="V1460">
        <v>14.5285563203882</v>
      </c>
      <c r="W1460">
        <v>65.256138404429606</v>
      </c>
    </row>
    <row r="1461" spans="1:23" x14ac:dyDescent="0.3">
      <c r="A1461" t="s">
        <v>292</v>
      </c>
      <c r="B1461" t="s">
        <v>42</v>
      </c>
      <c r="C1461" t="s">
        <v>29</v>
      </c>
      <c r="D1461" t="s">
        <v>265</v>
      </c>
      <c r="E1461" t="s">
        <v>215</v>
      </c>
      <c r="F1461">
        <v>4.6259489038136303</v>
      </c>
      <c r="G1461">
        <v>4.54421722248492</v>
      </c>
      <c r="H1461">
        <v>0.96930346988710403</v>
      </c>
      <c r="I1461">
        <v>0.14280862559164401</v>
      </c>
      <c r="J1461">
        <v>0.25902990753357902</v>
      </c>
      <c r="K1461">
        <v>10.4999612720647</v>
      </c>
      <c r="L1461">
        <v>6.6889050431572394E-2</v>
      </c>
      <c r="M1461">
        <v>0.40540274245670399</v>
      </c>
      <c r="N1461">
        <v>3.1018069079443298</v>
      </c>
      <c r="O1461">
        <v>22.2001391100302</v>
      </c>
      <c r="P1461">
        <v>4.86329873779985</v>
      </c>
      <c r="Q1461">
        <v>1.1282033870045101</v>
      </c>
      <c r="R1461">
        <v>9.2896094704567407</v>
      </c>
      <c r="S1461">
        <v>38.000623501170402</v>
      </c>
      <c r="T1461">
        <v>0</v>
      </c>
      <c r="U1461">
        <v>0</v>
      </c>
      <c r="V1461">
        <v>13.5600727032684</v>
      </c>
      <c r="W1461">
        <v>57.256139513165799</v>
      </c>
    </row>
    <row r="1462" spans="1:23" x14ac:dyDescent="0.3">
      <c r="A1462" t="s">
        <v>292</v>
      </c>
      <c r="B1462" t="s">
        <v>42</v>
      </c>
      <c r="C1462" t="s">
        <v>29</v>
      </c>
      <c r="D1462" t="s">
        <v>265</v>
      </c>
      <c r="E1462" t="s">
        <v>216</v>
      </c>
      <c r="F1462">
        <v>4.8247514700723197</v>
      </c>
      <c r="G1462">
        <v>4.7425638523856497</v>
      </c>
      <c r="H1462">
        <v>1.1358651370655699</v>
      </c>
      <c r="I1462">
        <v>0.141893823410292</v>
      </c>
      <c r="J1462">
        <v>0.28397129810594501</v>
      </c>
      <c r="K1462">
        <v>10.5900153353956</v>
      </c>
      <c r="L1462">
        <v>4.83179177522138E-2</v>
      </c>
      <c r="M1462">
        <v>0.46275594102435902</v>
      </c>
      <c r="N1462">
        <v>3.4256718007004099</v>
      </c>
      <c r="O1462">
        <v>25.501888459919499</v>
      </c>
      <c r="P1462">
        <v>4.8339540776689596</v>
      </c>
      <c r="Q1462">
        <v>1.1232368906755701</v>
      </c>
      <c r="R1462">
        <v>9.2313640995299</v>
      </c>
      <c r="S1462">
        <v>38.000623501170402</v>
      </c>
      <c r="T1462">
        <v>0</v>
      </c>
      <c r="U1462">
        <v>0</v>
      </c>
      <c r="V1462">
        <v>15.868164241590099</v>
      </c>
      <c r="W1462">
        <v>62.032214980819703</v>
      </c>
    </row>
    <row r="1463" spans="1:23" x14ac:dyDescent="0.3">
      <c r="A1463" t="s">
        <v>292</v>
      </c>
      <c r="B1463" t="s">
        <v>42</v>
      </c>
      <c r="C1463" t="s">
        <v>29</v>
      </c>
      <c r="D1463" t="s">
        <v>265</v>
      </c>
      <c r="E1463" t="s">
        <v>217</v>
      </c>
      <c r="F1463">
        <v>4.9933280406313303</v>
      </c>
      <c r="G1463">
        <v>4.9104603918257501</v>
      </c>
      <c r="H1463">
        <v>1.15432316289542</v>
      </c>
      <c r="I1463">
        <v>0.14320733261145999</v>
      </c>
      <c r="J1463">
        <v>0.295826697413067</v>
      </c>
      <c r="K1463">
        <v>10.716565541856699</v>
      </c>
      <c r="L1463">
        <v>5.3435501335968201E-2</v>
      </c>
      <c r="M1463">
        <v>0.48925594181633802</v>
      </c>
      <c r="N1463">
        <v>3.58519082773581</v>
      </c>
      <c r="O1463">
        <v>27.0431800050101</v>
      </c>
      <c r="P1463">
        <v>4.8452417279791504</v>
      </c>
      <c r="Q1463">
        <v>1.127838240719</v>
      </c>
      <c r="R1463">
        <v>9.2505705414108004</v>
      </c>
      <c r="S1463">
        <v>38.000623501170402</v>
      </c>
      <c r="T1463">
        <v>0</v>
      </c>
      <c r="U1463">
        <v>0</v>
      </c>
      <c r="V1463">
        <v>16.1148850281261</v>
      </c>
      <c r="W1463">
        <v>64.384754851783995</v>
      </c>
    </row>
    <row r="1464" spans="1:23" x14ac:dyDescent="0.3">
      <c r="A1464" t="s">
        <v>292</v>
      </c>
      <c r="B1464" t="s">
        <v>42</v>
      </c>
      <c r="C1464" t="s">
        <v>29</v>
      </c>
      <c r="D1464" t="s">
        <v>265</v>
      </c>
      <c r="E1464" t="s">
        <v>226</v>
      </c>
      <c r="F1464">
        <v>4.8163867626147496</v>
      </c>
      <c r="G1464">
        <v>4.7332437077443403</v>
      </c>
      <c r="H1464">
        <v>1.0504860181031299</v>
      </c>
      <c r="I1464">
        <v>0.14621332613351901</v>
      </c>
      <c r="J1464">
        <v>0.27721304675186698</v>
      </c>
      <c r="K1464">
        <v>10.799883616511</v>
      </c>
      <c r="L1464">
        <v>6.26901848764162E-2</v>
      </c>
      <c r="M1464">
        <v>0.44101202464024603</v>
      </c>
      <c r="N1464">
        <v>3.3207052363069902</v>
      </c>
      <c r="O1464">
        <v>24.2020370500342</v>
      </c>
      <c r="P1464">
        <v>4.9752288338379502</v>
      </c>
      <c r="Q1464">
        <v>1.15511740751236</v>
      </c>
      <c r="R1464">
        <v>9.5022838962231404</v>
      </c>
      <c r="S1464">
        <v>38.000623501170402</v>
      </c>
      <c r="T1464">
        <v>0</v>
      </c>
      <c r="U1464">
        <v>0</v>
      </c>
      <c r="V1464">
        <v>14.677146178096899</v>
      </c>
      <c r="W1464">
        <v>60.777355503444298</v>
      </c>
    </row>
    <row r="1465" spans="1:23" x14ac:dyDescent="0.3">
      <c r="A1465" t="s">
        <v>292</v>
      </c>
      <c r="B1465" t="s">
        <v>42</v>
      </c>
      <c r="C1465" t="s">
        <v>29</v>
      </c>
      <c r="D1465" t="s">
        <v>266</v>
      </c>
      <c r="E1465" t="s">
        <v>227</v>
      </c>
      <c r="F1465">
        <v>4.6769023270783698</v>
      </c>
      <c r="G1465">
        <v>4.5956459473807598</v>
      </c>
      <c r="H1465">
        <v>1.05525397376334</v>
      </c>
      <c r="I1465">
        <v>0.14049359591359001</v>
      </c>
      <c r="J1465">
        <v>0.26396495159039801</v>
      </c>
      <c r="K1465">
        <v>10.3772838568892</v>
      </c>
      <c r="L1465">
        <v>6.7069296439380394E-2</v>
      </c>
      <c r="M1465">
        <v>0.41963366838995297</v>
      </c>
      <c r="N1465">
        <v>3.1679065679196401</v>
      </c>
      <c r="O1465">
        <v>23.032497879584099</v>
      </c>
      <c r="P1465">
        <v>4.7614887916006996</v>
      </c>
      <c r="Q1465">
        <v>1.10624980681216</v>
      </c>
      <c r="R1465">
        <v>9.0931607694720409</v>
      </c>
      <c r="S1465">
        <v>38.000623501170402</v>
      </c>
      <c r="T1465">
        <v>0</v>
      </c>
      <c r="U1465">
        <v>0</v>
      </c>
      <c r="V1465">
        <v>14.7511930689517</v>
      </c>
      <c r="W1465">
        <v>57.972025079127199</v>
      </c>
    </row>
    <row r="1466" spans="1:23" x14ac:dyDescent="0.3">
      <c r="A1466" t="s">
        <v>293</v>
      </c>
      <c r="B1466" t="s">
        <v>12</v>
      </c>
      <c r="C1466" t="s">
        <v>29</v>
      </c>
      <c r="D1466" t="s">
        <v>251</v>
      </c>
      <c r="E1466" t="s">
        <v>51</v>
      </c>
      <c r="F1466">
        <v>10.1545041636573</v>
      </c>
      <c r="G1466">
        <v>9.9115004545077205</v>
      </c>
      <c r="H1466">
        <v>5.99160929422538E-2</v>
      </c>
      <c r="I1466">
        <v>0.131327539447885</v>
      </c>
      <c r="J1466">
        <v>0.373789934379748</v>
      </c>
      <c r="K1466">
        <v>37.746630302257103</v>
      </c>
      <c r="L1466">
        <v>1.0740748579970901E-2</v>
      </c>
      <c r="M1466">
        <v>0.69217322663932401</v>
      </c>
      <c r="N1466">
        <v>5.4720201981126397</v>
      </c>
      <c r="O1466">
        <v>41.684934612863202</v>
      </c>
      <c r="P1466">
        <v>8.3575718979218294</v>
      </c>
      <c r="Q1466">
        <v>3.0633645461867101</v>
      </c>
      <c r="R1466">
        <v>14.618253743885299</v>
      </c>
      <c r="S1466">
        <v>197.73579303324999</v>
      </c>
      <c r="T1466">
        <v>0</v>
      </c>
      <c r="U1466">
        <v>0</v>
      </c>
      <c r="V1466">
        <v>0.81923466613793505</v>
      </c>
      <c r="W1466">
        <v>85.783770378596998</v>
      </c>
    </row>
    <row r="1467" spans="1:23" x14ac:dyDescent="0.3">
      <c r="A1467" t="s">
        <v>293</v>
      </c>
      <c r="B1467" t="s">
        <v>12</v>
      </c>
      <c r="C1467" t="s">
        <v>29</v>
      </c>
      <c r="D1467" t="s">
        <v>251</v>
      </c>
      <c r="E1467" t="s">
        <v>52</v>
      </c>
      <c r="F1467">
        <v>10.1004076828038</v>
      </c>
      <c r="G1467">
        <v>9.8530939655590792</v>
      </c>
      <c r="H1467">
        <v>0.19540036961186499</v>
      </c>
      <c r="I1467">
        <v>0.14442869552927801</v>
      </c>
      <c r="J1467">
        <v>0.40372571057915602</v>
      </c>
      <c r="K1467">
        <v>41.025690233536999</v>
      </c>
      <c r="L1467">
        <v>1.20314080788116E-2</v>
      </c>
      <c r="M1467">
        <v>0.76811775650375502</v>
      </c>
      <c r="N1467">
        <v>6.1863569664457296</v>
      </c>
      <c r="O1467">
        <v>47.061191085126701</v>
      </c>
      <c r="P1467">
        <v>9.23388888425443</v>
      </c>
      <c r="Q1467">
        <v>3.3795768390741001</v>
      </c>
      <c r="R1467">
        <v>16.156923733094001</v>
      </c>
      <c r="S1467">
        <v>197.73579303324999</v>
      </c>
      <c r="T1467">
        <v>0</v>
      </c>
      <c r="U1467">
        <v>0</v>
      </c>
      <c r="V1467">
        <v>2.6124423064357001</v>
      </c>
      <c r="W1467">
        <v>95.783276756886593</v>
      </c>
    </row>
    <row r="1468" spans="1:23" x14ac:dyDescent="0.3">
      <c r="A1468" t="s">
        <v>293</v>
      </c>
      <c r="B1468" t="s">
        <v>12</v>
      </c>
      <c r="C1468" t="s">
        <v>29</v>
      </c>
      <c r="D1468" t="s">
        <v>251</v>
      </c>
      <c r="E1468" t="s">
        <v>53</v>
      </c>
      <c r="F1468">
        <v>9.4527253349774103</v>
      </c>
      <c r="G1468">
        <v>9.20647469479003</v>
      </c>
      <c r="H1468">
        <v>0.20119527424688899</v>
      </c>
      <c r="I1468">
        <v>0.14045175411586899</v>
      </c>
      <c r="J1468">
        <v>0.40339758262201098</v>
      </c>
      <c r="K1468">
        <v>39.364130698807401</v>
      </c>
      <c r="L1468">
        <v>1.18827379272436E-2</v>
      </c>
      <c r="M1468">
        <v>0.78036711019800298</v>
      </c>
      <c r="N1468">
        <v>6.2472748847687303</v>
      </c>
      <c r="O1468">
        <v>47.8325658419501</v>
      </c>
      <c r="P1468">
        <v>8.8597706408961407</v>
      </c>
      <c r="Q1468">
        <v>3.2427963360215299</v>
      </c>
      <c r="R1468">
        <v>15.5021397940928</v>
      </c>
      <c r="S1468">
        <v>197.73579303324999</v>
      </c>
      <c r="T1468">
        <v>0</v>
      </c>
      <c r="U1468">
        <v>0</v>
      </c>
      <c r="V1468">
        <v>2.6908998150165302</v>
      </c>
      <c r="W1468">
        <v>93.815140230079706</v>
      </c>
    </row>
    <row r="1469" spans="1:23" x14ac:dyDescent="0.3">
      <c r="A1469" t="s">
        <v>293</v>
      </c>
      <c r="B1469" t="s">
        <v>12</v>
      </c>
      <c r="C1469" t="s">
        <v>29</v>
      </c>
      <c r="D1469" t="s">
        <v>251</v>
      </c>
      <c r="E1469" t="s">
        <v>54</v>
      </c>
      <c r="F1469">
        <v>9.5681661737522496</v>
      </c>
      <c r="G1469">
        <v>9.3232013936948306</v>
      </c>
      <c r="H1469">
        <v>0.20985953154581599</v>
      </c>
      <c r="I1469">
        <v>0.13896077118779299</v>
      </c>
      <c r="J1469">
        <v>0.37158509497857001</v>
      </c>
      <c r="K1469">
        <v>39.799937419290004</v>
      </c>
      <c r="L1469">
        <v>1.1490046138079101E-2</v>
      </c>
      <c r="M1469">
        <v>0.70126233242063896</v>
      </c>
      <c r="N1469">
        <v>5.7400945933950096</v>
      </c>
      <c r="O1469">
        <v>43.243046121416398</v>
      </c>
      <c r="P1469">
        <v>9.0650753477471007</v>
      </c>
      <c r="Q1469">
        <v>3.31731356033539</v>
      </c>
      <c r="R1469">
        <v>15.8621101257571</v>
      </c>
      <c r="S1469">
        <v>197.73579303324999</v>
      </c>
      <c r="T1469">
        <v>0</v>
      </c>
      <c r="U1469">
        <v>0</v>
      </c>
      <c r="V1469">
        <v>2.8102860391640299</v>
      </c>
      <c r="W1469">
        <v>92.076656295803701</v>
      </c>
    </row>
    <row r="1470" spans="1:23" x14ac:dyDescent="0.3">
      <c r="A1470" t="s">
        <v>293</v>
      </c>
      <c r="B1470" t="s">
        <v>12</v>
      </c>
      <c r="C1470" t="s">
        <v>29</v>
      </c>
      <c r="D1470" t="s">
        <v>252</v>
      </c>
      <c r="E1470" t="s">
        <v>55</v>
      </c>
      <c r="F1470">
        <v>7.9401034854619299</v>
      </c>
      <c r="G1470">
        <v>7.7268504954994501</v>
      </c>
      <c r="H1470">
        <v>0.18679790491901199</v>
      </c>
      <c r="I1470">
        <v>0.11299096404700799</v>
      </c>
      <c r="J1470">
        <v>0.220616017301769</v>
      </c>
      <c r="K1470">
        <v>34.055345899659201</v>
      </c>
      <c r="L1470">
        <v>1.0097834737783799E-2</v>
      </c>
      <c r="M1470">
        <v>0.39618561105312999</v>
      </c>
      <c r="N1470">
        <v>3.23761854061001</v>
      </c>
      <c r="O1470">
        <v>22.3202052442469</v>
      </c>
      <c r="P1470">
        <v>7.3176191066964904</v>
      </c>
      <c r="Q1470">
        <v>2.65649401902798</v>
      </c>
      <c r="R1470">
        <v>12.8290318948223</v>
      </c>
      <c r="S1470">
        <v>177.13313600557399</v>
      </c>
      <c r="T1470">
        <v>0</v>
      </c>
      <c r="U1470">
        <v>0</v>
      </c>
      <c r="V1470">
        <v>2.5008346935547601</v>
      </c>
      <c r="W1470">
        <v>75.2573057406929</v>
      </c>
    </row>
    <row r="1471" spans="1:23" x14ac:dyDescent="0.3">
      <c r="A1471" t="s">
        <v>293</v>
      </c>
      <c r="B1471" t="s">
        <v>12</v>
      </c>
      <c r="C1471" t="s">
        <v>29</v>
      </c>
      <c r="D1471" t="s">
        <v>252</v>
      </c>
      <c r="E1471" t="s">
        <v>56</v>
      </c>
      <c r="F1471">
        <v>8.2137772462534198</v>
      </c>
      <c r="G1471">
        <v>7.99741589157553</v>
      </c>
      <c r="H1471">
        <v>0.22446780367069299</v>
      </c>
      <c r="I1471">
        <v>0.12228429005101001</v>
      </c>
      <c r="J1471">
        <v>0.24367435031408199</v>
      </c>
      <c r="K1471">
        <v>36.563562566908601</v>
      </c>
      <c r="L1471">
        <v>1.1117794665875201E-2</v>
      </c>
      <c r="M1471">
        <v>0.45135957639417501</v>
      </c>
      <c r="N1471">
        <v>3.68898217468923</v>
      </c>
      <c r="O1471">
        <v>25.4751548577763</v>
      </c>
      <c r="P1471">
        <v>7.87830068171347</v>
      </c>
      <c r="Q1471">
        <v>2.85730356419112</v>
      </c>
      <c r="R1471">
        <v>13.8152321472973</v>
      </c>
      <c r="S1471">
        <v>177.13313600557399</v>
      </c>
      <c r="T1471">
        <v>0</v>
      </c>
      <c r="U1471">
        <v>0</v>
      </c>
      <c r="V1471">
        <v>3.0003440649424298</v>
      </c>
      <c r="W1471">
        <v>82.499200596279294</v>
      </c>
    </row>
    <row r="1472" spans="1:23" x14ac:dyDescent="0.3">
      <c r="A1472" t="s">
        <v>293</v>
      </c>
      <c r="B1472" t="s">
        <v>12</v>
      </c>
      <c r="C1472" t="s">
        <v>29</v>
      </c>
      <c r="D1472" t="s">
        <v>252</v>
      </c>
      <c r="E1472" t="s">
        <v>57</v>
      </c>
      <c r="F1472">
        <v>8.0547841586979505</v>
      </c>
      <c r="G1472">
        <v>7.8383091367689399</v>
      </c>
      <c r="H1472">
        <v>0.20959977702556601</v>
      </c>
      <c r="I1472">
        <v>0.12233720450813899</v>
      </c>
      <c r="J1472">
        <v>0.24723309745674499</v>
      </c>
      <c r="K1472">
        <v>36.400499667475302</v>
      </c>
      <c r="L1472">
        <v>1.1206058134679901E-2</v>
      </c>
      <c r="M1472">
        <v>0.46369282498873499</v>
      </c>
      <c r="N1472">
        <v>3.77364054883672</v>
      </c>
      <c r="O1472">
        <v>26.096557597547498</v>
      </c>
      <c r="P1472">
        <v>7.8573422461157003</v>
      </c>
      <c r="Q1472">
        <v>2.8500354060614801</v>
      </c>
      <c r="R1472">
        <v>13.7780852933021</v>
      </c>
      <c r="S1472">
        <v>177.13313600557399</v>
      </c>
      <c r="T1472">
        <v>0</v>
      </c>
      <c r="U1472">
        <v>0</v>
      </c>
      <c r="V1472">
        <v>2.8056991553574901</v>
      </c>
      <c r="W1472">
        <v>82.945670410057801</v>
      </c>
    </row>
    <row r="1473" spans="1:23" x14ac:dyDescent="0.3">
      <c r="A1473" t="s">
        <v>293</v>
      </c>
      <c r="B1473" t="s">
        <v>12</v>
      </c>
      <c r="C1473" t="s">
        <v>29</v>
      </c>
      <c r="D1473" t="s">
        <v>252</v>
      </c>
      <c r="E1473" t="s">
        <v>58</v>
      </c>
      <c r="F1473">
        <v>8.9686528318252705</v>
      </c>
      <c r="G1473">
        <v>8.7521005083071906</v>
      </c>
      <c r="H1473">
        <v>0.20856306165685501</v>
      </c>
      <c r="I1473">
        <v>0.123552084569025</v>
      </c>
      <c r="J1473">
        <v>0.23849589648974001</v>
      </c>
      <c r="K1473">
        <v>37.532072440953698</v>
      </c>
      <c r="L1473">
        <v>1.09559869289784E-2</v>
      </c>
      <c r="M1473">
        <v>0.41971056856317801</v>
      </c>
      <c r="N1473">
        <v>3.4417697865468702</v>
      </c>
      <c r="O1473">
        <v>23.7013367184529</v>
      </c>
      <c r="P1473">
        <v>8.0218815643009709</v>
      </c>
      <c r="Q1473">
        <v>2.9105222018807599</v>
      </c>
      <c r="R1473">
        <v>14.0656617384321</v>
      </c>
      <c r="S1473">
        <v>177.13313600557399</v>
      </c>
      <c r="T1473">
        <v>0</v>
      </c>
      <c r="U1473">
        <v>0</v>
      </c>
      <c r="V1473">
        <v>2.7973581659559401</v>
      </c>
      <c r="W1473">
        <v>81.768561251298394</v>
      </c>
    </row>
    <row r="1474" spans="1:23" x14ac:dyDescent="0.3">
      <c r="A1474" t="s">
        <v>293</v>
      </c>
      <c r="B1474" t="s">
        <v>12</v>
      </c>
      <c r="C1474" t="s">
        <v>29</v>
      </c>
      <c r="D1474" t="s">
        <v>253</v>
      </c>
      <c r="E1474" t="s">
        <v>59</v>
      </c>
      <c r="F1474">
        <v>8.3224966419715507</v>
      </c>
      <c r="G1474">
        <v>8.1643227810714798</v>
      </c>
      <c r="H1474">
        <v>0.15908785874109699</v>
      </c>
      <c r="I1474">
        <v>9.5052386603338701E-2</v>
      </c>
      <c r="J1474">
        <v>0.18534759397776099</v>
      </c>
      <c r="K1474">
        <v>27.798541603798601</v>
      </c>
      <c r="L1474">
        <v>7.2114220663702603E-3</v>
      </c>
      <c r="M1474">
        <v>0.29029705958312502</v>
      </c>
      <c r="N1474">
        <v>2.1759458254679198</v>
      </c>
      <c r="O1474">
        <v>15.3143472107186</v>
      </c>
      <c r="P1474">
        <v>5.3569973125688097</v>
      </c>
      <c r="Q1474">
        <v>1.91295684217226</v>
      </c>
      <c r="R1474">
        <v>9.4220367038297592</v>
      </c>
      <c r="S1474">
        <v>127.795245818821</v>
      </c>
      <c r="T1474">
        <v>0</v>
      </c>
      <c r="U1474">
        <v>0</v>
      </c>
      <c r="V1474">
        <v>2.14578047798567</v>
      </c>
      <c r="W1474">
        <v>59.884469583824199</v>
      </c>
    </row>
    <row r="1475" spans="1:23" x14ac:dyDescent="0.3">
      <c r="A1475" t="s">
        <v>293</v>
      </c>
      <c r="B1475" t="s">
        <v>12</v>
      </c>
      <c r="C1475" t="s">
        <v>29</v>
      </c>
      <c r="D1475" t="s">
        <v>253</v>
      </c>
      <c r="E1475" t="s">
        <v>60</v>
      </c>
      <c r="F1475">
        <v>7.7127483415059901</v>
      </c>
      <c r="G1475">
        <v>7.5532957408791104</v>
      </c>
      <c r="H1475">
        <v>0.17075764243649</v>
      </c>
      <c r="I1475">
        <v>9.9898958697960505E-2</v>
      </c>
      <c r="J1475">
        <v>0.18514752689657299</v>
      </c>
      <c r="K1475">
        <v>28.8266474776681</v>
      </c>
      <c r="L1475">
        <v>7.8433031943678094E-3</v>
      </c>
      <c r="M1475">
        <v>0.30811845280509997</v>
      </c>
      <c r="N1475">
        <v>2.4223551041198901</v>
      </c>
      <c r="O1475">
        <v>16.810052205447601</v>
      </c>
      <c r="P1475">
        <v>5.6940957317491403</v>
      </c>
      <c r="Q1475">
        <v>2.0277748630604102</v>
      </c>
      <c r="R1475">
        <v>10.021493516472599</v>
      </c>
      <c r="S1475">
        <v>127.795245818821</v>
      </c>
      <c r="T1475">
        <v>0</v>
      </c>
      <c r="U1475">
        <v>0</v>
      </c>
      <c r="V1475">
        <v>2.3053083568145301</v>
      </c>
      <c r="W1475">
        <v>64.644644805304196</v>
      </c>
    </row>
    <row r="1476" spans="1:23" x14ac:dyDescent="0.3">
      <c r="A1476" t="s">
        <v>293</v>
      </c>
      <c r="B1476" t="s">
        <v>12</v>
      </c>
      <c r="C1476" t="s">
        <v>29</v>
      </c>
      <c r="D1476" t="s">
        <v>253</v>
      </c>
      <c r="E1476" t="s">
        <v>61</v>
      </c>
      <c r="F1476">
        <v>7.27451965228102</v>
      </c>
      <c r="G1476">
        <v>7.1150528913672604</v>
      </c>
      <c r="H1476">
        <v>0.176308647487187</v>
      </c>
      <c r="I1476">
        <v>0.100160974408067</v>
      </c>
      <c r="J1476">
        <v>0.18317345988579201</v>
      </c>
      <c r="K1476">
        <v>28.6877896813258</v>
      </c>
      <c r="L1476">
        <v>8.0068026681444308E-3</v>
      </c>
      <c r="M1476">
        <v>0.31441495360014599</v>
      </c>
      <c r="N1476">
        <v>2.5101136815362999</v>
      </c>
      <c r="O1476">
        <v>17.332874461902801</v>
      </c>
      <c r="P1476">
        <v>5.72756855155047</v>
      </c>
      <c r="Q1476">
        <v>2.0378772248974899</v>
      </c>
      <c r="R1476">
        <v>10.0825496881471</v>
      </c>
      <c r="S1476">
        <v>127.795245818821</v>
      </c>
      <c r="T1476">
        <v>0</v>
      </c>
      <c r="U1476">
        <v>0</v>
      </c>
      <c r="V1476">
        <v>2.3803215469785801</v>
      </c>
      <c r="W1476">
        <v>65.635504053826494</v>
      </c>
    </row>
    <row r="1477" spans="1:23" x14ac:dyDescent="0.3">
      <c r="A1477" t="s">
        <v>293</v>
      </c>
      <c r="B1477" t="s">
        <v>12</v>
      </c>
      <c r="C1477" t="s">
        <v>29</v>
      </c>
      <c r="D1477" t="s">
        <v>253</v>
      </c>
      <c r="E1477" t="s">
        <v>62</v>
      </c>
      <c r="F1477">
        <v>8.5514092666340904</v>
      </c>
      <c r="G1477">
        <v>8.3902457723413502</v>
      </c>
      <c r="H1477">
        <v>0.18952810251270999</v>
      </c>
      <c r="I1477">
        <v>0.10590171060392101</v>
      </c>
      <c r="J1477">
        <v>0.189439112996201</v>
      </c>
      <c r="K1477">
        <v>30.879752394100599</v>
      </c>
      <c r="L1477">
        <v>8.0592092215755803E-3</v>
      </c>
      <c r="M1477">
        <v>0.297953457092136</v>
      </c>
      <c r="N1477">
        <v>2.3488431078407599</v>
      </c>
      <c r="O1477">
        <v>16.327005390415501</v>
      </c>
      <c r="P1477">
        <v>6.0785252412308104</v>
      </c>
      <c r="Q1477">
        <v>2.16664164298161</v>
      </c>
      <c r="R1477">
        <v>10.6957665046162</v>
      </c>
      <c r="S1477">
        <v>127.795245818821</v>
      </c>
      <c r="T1477">
        <v>0</v>
      </c>
      <c r="U1477">
        <v>0</v>
      </c>
      <c r="V1477">
        <v>2.5636905517605801</v>
      </c>
      <c r="W1477">
        <v>67.259005750848004</v>
      </c>
    </row>
    <row r="1478" spans="1:23" x14ac:dyDescent="0.3">
      <c r="A1478" t="s">
        <v>293</v>
      </c>
      <c r="B1478" t="s">
        <v>12</v>
      </c>
      <c r="C1478" t="s">
        <v>29</v>
      </c>
      <c r="D1478" t="s">
        <v>254</v>
      </c>
      <c r="E1478" t="s">
        <v>63</v>
      </c>
      <c r="F1478">
        <v>8.9442123168886702</v>
      </c>
      <c r="G1478">
        <v>8.7934744954219095</v>
      </c>
      <c r="H1478">
        <v>0.18593197340548401</v>
      </c>
      <c r="I1478">
        <v>0.102329926403823</v>
      </c>
      <c r="J1478">
        <v>0.181403450451707</v>
      </c>
      <c r="K1478">
        <v>29.149600320971899</v>
      </c>
      <c r="L1478">
        <v>7.8696787929699707E-3</v>
      </c>
      <c r="M1478">
        <v>0.253247585293914</v>
      </c>
      <c r="N1478">
        <v>1.8331357367663901</v>
      </c>
      <c r="O1478">
        <v>13.811412854030699</v>
      </c>
      <c r="P1478">
        <v>5.96261536233669</v>
      </c>
      <c r="Q1478">
        <v>1.97176503406104</v>
      </c>
      <c r="R1478">
        <v>10.7074653370045</v>
      </c>
      <c r="S1478">
        <v>118.541094357094</v>
      </c>
      <c r="T1478">
        <v>0</v>
      </c>
      <c r="U1478">
        <v>0</v>
      </c>
      <c r="V1478">
        <v>2.4857957605108001</v>
      </c>
      <c r="W1478">
        <v>59.691861335953497</v>
      </c>
    </row>
    <row r="1479" spans="1:23" x14ac:dyDescent="0.3">
      <c r="A1479" t="s">
        <v>293</v>
      </c>
      <c r="B1479" t="s">
        <v>12</v>
      </c>
      <c r="C1479" t="s">
        <v>29</v>
      </c>
      <c r="D1479" t="s">
        <v>254</v>
      </c>
      <c r="E1479" t="s">
        <v>64</v>
      </c>
      <c r="F1479">
        <v>8.1553869728546093</v>
      </c>
      <c r="G1479">
        <v>8.0033601595028703</v>
      </c>
      <c r="H1479">
        <v>0.20942295929125501</v>
      </c>
      <c r="I1479">
        <v>0.107763614170289</v>
      </c>
      <c r="J1479">
        <v>0.176012901411428</v>
      </c>
      <c r="K1479">
        <v>30.2940604811863</v>
      </c>
      <c r="L1479">
        <v>8.5809567001049001E-3</v>
      </c>
      <c r="M1479">
        <v>0.26199949159541203</v>
      </c>
      <c r="N1479">
        <v>2.0452431452978801</v>
      </c>
      <c r="O1479">
        <v>15.079310644745</v>
      </c>
      <c r="P1479">
        <v>6.3872009127160299</v>
      </c>
      <c r="Q1479">
        <v>2.10450427104941</v>
      </c>
      <c r="R1479">
        <v>11.479034386977499</v>
      </c>
      <c r="S1479">
        <v>118.541094357094</v>
      </c>
      <c r="T1479">
        <v>0</v>
      </c>
      <c r="U1479">
        <v>0</v>
      </c>
      <c r="V1479">
        <v>2.7979387088163898</v>
      </c>
      <c r="W1479">
        <v>64.859295394914795</v>
      </c>
    </row>
    <row r="1480" spans="1:23" x14ac:dyDescent="0.3">
      <c r="A1480" t="s">
        <v>293</v>
      </c>
      <c r="B1480" t="s">
        <v>12</v>
      </c>
      <c r="C1480" t="s">
        <v>29</v>
      </c>
      <c r="D1480" t="s">
        <v>254</v>
      </c>
      <c r="E1480" t="s">
        <v>65</v>
      </c>
      <c r="F1480">
        <v>7.4624335445709997</v>
      </c>
      <c r="G1480">
        <v>7.3109792131451501</v>
      </c>
      <c r="H1480">
        <v>0.223948937341966</v>
      </c>
      <c r="I1480">
        <v>0.10663554265282101</v>
      </c>
      <c r="J1480">
        <v>0.16624350949115099</v>
      </c>
      <c r="K1480">
        <v>29.762135735549698</v>
      </c>
      <c r="L1480">
        <v>8.6085419792177095E-3</v>
      </c>
      <c r="M1480">
        <v>0.25431511151262798</v>
      </c>
      <c r="N1480">
        <v>2.0569644587918701</v>
      </c>
      <c r="O1480">
        <v>15.0244791168103</v>
      </c>
      <c r="P1480">
        <v>6.3764641678380496</v>
      </c>
      <c r="Q1480">
        <v>2.09847547162647</v>
      </c>
      <c r="R1480">
        <v>11.4626997420613</v>
      </c>
      <c r="S1480">
        <v>118.541094357094</v>
      </c>
      <c r="T1480">
        <v>0</v>
      </c>
      <c r="U1480">
        <v>0</v>
      </c>
      <c r="V1480">
        <v>2.99033543917262</v>
      </c>
      <c r="W1480">
        <v>64.987664404182397</v>
      </c>
    </row>
    <row r="1481" spans="1:23" x14ac:dyDescent="0.3">
      <c r="A1481" t="s">
        <v>293</v>
      </c>
      <c r="B1481" t="s">
        <v>12</v>
      </c>
      <c r="C1481" t="s">
        <v>29</v>
      </c>
      <c r="D1481" t="s">
        <v>254</v>
      </c>
      <c r="E1481" t="s">
        <v>66</v>
      </c>
      <c r="F1481">
        <v>7.9280689759286096</v>
      </c>
      <c r="G1481">
        <v>7.7766085823145596</v>
      </c>
      <c r="H1481">
        <v>0.22424423909267999</v>
      </c>
      <c r="I1481">
        <v>0.10686666966491699</v>
      </c>
      <c r="J1481">
        <v>0.164272564134197</v>
      </c>
      <c r="K1481">
        <v>30.057480355051801</v>
      </c>
      <c r="L1481">
        <v>8.3949032201088205E-3</v>
      </c>
      <c r="M1481">
        <v>0.236195966452387</v>
      </c>
      <c r="N1481">
        <v>1.8900397624051699</v>
      </c>
      <c r="O1481">
        <v>13.907398602512499</v>
      </c>
      <c r="P1481">
        <v>6.3895888453563296</v>
      </c>
      <c r="Q1481">
        <v>2.1056968091087298</v>
      </c>
      <c r="R1481">
        <v>11.482846452525701</v>
      </c>
      <c r="S1481">
        <v>118.541094357094</v>
      </c>
      <c r="T1481">
        <v>0</v>
      </c>
      <c r="U1481">
        <v>0</v>
      </c>
      <c r="V1481">
        <v>2.9967015025410899</v>
      </c>
      <c r="W1481">
        <v>63.697301723285399</v>
      </c>
    </row>
    <row r="1482" spans="1:23" x14ac:dyDescent="0.3">
      <c r="A1482" t="s">
        <v>293</v>
      </c>
      <c r="B1482" t="s">
        <v>12</v>
      </c>
      <c r="C1482" t="s">
        <v>29</v>
      </c>
      <c r="D1482" t="s">
        <v>255</v>
      </c>
      <c r="E1482" t="s">
        <v>67</v>
      </c>
      <c r="F1482">
        <v>6.7397182438816197</v>
      </c>
      <c r="G1482">
        <v>6.5968703432809104</v>
      </c>
      <c r="H1482">
        <v>0.19394516527581401</v>
      </c>
      <c r="I1482">
        <v>0.107711354515256</v>
      </c>
      <c r="J1482">
        <v>0.12561926960648701</v>
      </c>
      <c r="K1482">
        <v>27.276586589946</v>
      </c>
      <c r="L1482">
        <v>7.5113187138466401E-3</v>
      </c>
      <c r="M1482">
        <v>0.176304405982081</v>
      </c>
      <c r="N1482">
        <v>1.16710465872448</v>
      </c>
      <c r="O1482">
        <v>10.008823098278301</v>
      </c>
      <c r="P1482">
        <v>5.1676214199106099</v>
      </c>
      <c r="Q1482">
        <v>1.6356140351017501</v>
      </c>
      <c r="R1482">
        <v>9.3405771456477993</v>
      </c>
      <c r="S1482">
        <v>110.78705210519</v>
      </c>
      <c r="T1482">
        <v>0</v>
      </c>
      <c r="U1482">
        <v>0</v>
      </c>
      <c r="V1482">
        <v>2.63264318947554</v>
      </c>
      <c r="W1482">
        <v>56.416377511302201</v>
      </c>
    </row>
    <row r="1483" spans="1:23" x14ac:dyDescent="0.3">
      <c r="A1483" t="s">
        <v>293</v>
      </c>
      <c r="B1483" t="s">
        <v>12</v>
      </c>
      <c r="C1483" t="s">
        <v>29</v>
      </c>
      <c r="D1483" t="s">
        <v>255</v>
      </c>
      <c r="E1483" t="s">
        <v>68</v>
      </c>
      <c r="F1483">
        <v>6.1861453564326201</v>
      </c>
      <c r="G1483">
        <v>6.0429438731316596</v>
      </c>
      <c r="H1483">
        <v>0.29053516331861401</v>
      </c>
      <c r="I1483">
        <v>0.109705711315951</v>
      </c>
      <c r="J1483">
        <v>0.119372060608657</v>
      </c>
      <c r="K1483">
        <v>27.539192048915702</v>
      </c>
      <c r="L1483">
        <v>7.8001473427703697E-3</v>
      </c>
      <c r="M1483">
        <v>0.17891418246832</v>
      </c>
      <c r="N1483">
        <v>1.24241670781626</v>
      </c>
      <c r="O1483">
        <v>10.5290734288515</v>
      </c>
      <c r="P1483">
        <v>5.3027993838624097</v>
      </c>
      <c r="Q1483">
        <v>1.67382699462188</v>
      </c>
      <c r="R1483">
        <v>9.5903142426048902</v>
      </c>
      <c r="S1483">
        <v>110.78705210519</v>
      </c>
      <c r="T1483">
        <v>0</v>
      </c>
      <c r="U1483">
        <v>0</v>
      </c>
      <c r="V1483">
        <v>3.9359598807938898</v>
      </c>
      <c r="W1483">
        <v>58.515014523814799</v>
      </c>
    </row>
    <row r="1484" spans="1:23" x14ac:dyDescent="0.3">
      <c r="A1484" t="s">
        <v>293</v>
      </c>
      <c r="B1484" t="s">
        <v>12</v>
      </c>
      <c r="C1484" t="s">
        <v>29</v>
      </c>
      <c r="D1484" t="s">
        <v>255</v>
      </c>
      <c r="E1484" t="s">
        <v>69</v>
      </c>
      <c r="F1484">
        <v>5.8659835941334402</v>
      </c>
      <c r="G1484">
        <v>5.7231054915884298</v>
      </c>
      <c r="H1484">
        <v>0.338546192255051</v>
      </c>
      <c r="I1484">
        <v>0.108915736801188</v>
      </c>
      <c r="J1484">
        <v>0.11529929241053199</v>
      </c>
      <c r="K1484">
        <v>27.235380919497999</v>
      </c>
      <c r="L1484">
        <v>7.8084577890577597E-3</v>
      </c>
      <c r="M1484">
        <v>0.178357511897939</v>
      </c>
      <c r="N1484">
        <v>1.26019305166853</v>
      </c>
      <c r="O1484">
        <v>10.6336109928122</v>
      </c>
      <c r="P1484">
        <v>5.2790956553379296</v>
      </c>
      <c r="Q1484">
        <v>1.66455858617071</v>
      </c>
      <c r="R1484">
        <v>9.5495546659417396</v>
      </c>
      <c r="S1484">
        <v>110.78705210519</v>
      </c>
      <c r="T1484">
        <v>0</v>
      </c>
      <c r="U1484">
        <v>0</v>
      </c>
      <c r="V1484">
        <v>4.5839580579473598</v>
      </c>
      <c r="W1484">
        <v>58.553275394710901</v>
      </c>
    </row>
    <row r="1485" spans="1:23" x14ac:dyDescent="0.3">
      <c r="A1485" t="s">
        <v>293</v>
      </c>
      <c r="B1485" t="s">
        <v>12</v>
      </c>
      <c r="C1485" t="s">
        <v>29</v>
      </c>
      <c r="D1485" t="s">
        <v>255</v>
      </c>
      <c r="E1485" t="s">
        <v>70</v>
      </c>
      <c r="F1485">
        <v>6.9554527335835603</v>
      </c>
      <c r="G1485">
        <v>6.8112790480571404</v>
      </c>
      <c r="H1485">
        <v>0.34656890641160698</v>
      </c>
      <c r="I1485">
        <v>0.11240577562592299</v>
      </c>
      <c r="J1485">
        <v>0.12853938858387201</v>
      </c>
      <c r="K1485">
        <v>28.466654937222199</v>
      </c>
      <c r="L1485">
        <v>7.8238361108226399E-3</v>
      </c>
      <c r="M1485">
        <v>0.17891033097886</v>
      </c>
      <c r="N1485">
        <v>1.2006788540829501</v>
      </c>
      <c r="O1485">
        <v>10.26914702873</v>
      </c>
      <c r="P1485">
        <v>5.4050748347456503</v>
      </c>
      <c r="Q1485">
        <v>1.71002193204263</v>
      </c>
      <c r="R1485">
        <v>9.7706643692868091</v>
      </c>
      <c r="S1485">
        <v>110.78705210519</v>
      </c>
      <c r="T1485">
        <v>0</v>
      </c>
      <c r="U1485">
        <v>0</v>
      </c>
      <c r="V1485">
        <v>4.6935967016929903</v>
      </c>
      <c r="W1485">
        <v>58.830694976138801</v>
      </c>
    </row>
    <row r="1486" spans="1:23" x14ac:dyDescent="0.3">
      <c r="A1486" t="s">
        <v>293</v>
      </c>
      <c r="B1486" t="s">
        <v>12</v>
      </c>
      <c r="C1486" t="s">
        <v>29</v>
      </c>
      <c r="D1486" t="s">
        <v>256</v>
      </c>
      <c r="E1486" t="s">
        <v>71</v>
      </c>
      <c r="F1486">
        <v>6.71238597571468</v>
      </c>
      <c r="G1486">
        <v>6.5687980100106902</v>
      </c>
      <c r="H1486">
        <v>0.33081727014141799</v>
      </c>
      <c r="I1486">
        <v>0.113332543056662</v>
      </c>
      <c r="J1486">
        <v>0.12934288911838099</v>
      </c>
      <c r="K1486">
        <v>27.149767685844399</v>
      </c>
      <c r="L1486">
        <v>6.6700320043058597E-3</v>
      </c>
      <c r="M1486">
        <v>0.1555364168792</v>
      </c>
      <c r="N1486">
        <v>1.0029131311122701</v>
      </c>
      <c r="O1486">
        <v>9.0135130511560799</v>
      </c>
      <c r="P1486">
        <v>5.88070825834785</v>
      </c>
      <c r="Q1486">
        <v>1.6943536618545001</v>
      </c>
      <c r="R1486">
        <v>10.8655724938784</v>
      </c>
      <c r="S1486">
        <v>109.933240898663</v>
      </c>
      <c r="T1486">
        <v>0</v>
      </c>
      <c r="U1486">
        <v>0</v>
      </c>
      <c r="V1486">
        <v>4.5240089770954102</v>
      </c>
      <c r="W1486">
        <v>55.236476062687998</v>
      </c>
    </row>
    <row r="1487" spans="1:23" x14ac:dyDescent="0.3">
      <c r="A1487" t="s">
        <v>293</v>
      </c>
      <c r="B1487" t="s">
        <v>12</v>
      </c>
      <c r="C1487" t="s">
        <v>29</v>
      </c>
      <c r="D1487" t="s">
        <v>256</v>
      </c>
      <c r="E1487" t="s">
        <v>72</v>
      </c>
      <c r="F1487">
        <v>6.0954600834293098</v>
      </c>
      <c r="G1487">
        <v>5.9502519292587204</v>
      </c>
      <c r="H1487">
        <v>0.39804495752063002</v>
      </c>
      <c r="I1487">
        <v>0.120411130458075</v>
      </c>
      <c r="J1487">
        <v>0.120212989304878</v>
      </c>
      <c r="K1487">
        <v>28.485212589790301</v>
      </c>
      <c r="L1487">
        <v>7.2670099742364802E-3</v>
      </c>
      <c r="M1487">
        <v>0.15485552466649399</v>
      </c>
      <c r="N1487">
        <v>1.10263906283774</v>
      </c>
      <c r="O1487">
        <v>9.6973019950673702</v>
      </c>
      <c r="P1487">
        <v>6.3324284293828201</v>
      </c>
      <c r="Q1487">
        <v>1.8171522515187399</v>
      </c>
      <c r="R1487">
        <v>11.7089512198246</v>
      </c>
      <c r="S1487">
        <v>109.933240898663</v>
      </c>
      <c r="T1487">
        <v>0</v>
      </c>
      <c r="U1487">
        <v>0</v>
      </c>
      <c r="V1487">
        <v>5.4423453472885202</v>
      </c>
      <c r="W1487">
        <v>60.008209361084297</v>
      </c>
    </row>
    <row r="1488" spans="1:23" x14ac:dyDescent="0.3">
      <c r="A1488" t="s">
        <v>293</v>
      </c>
      <c r="B1488" t="s">
        <v>12</v>
      </c>
      <c r="C1488" t="s">
        <v>29</v>
      </c>
      <c r="D1488" t="s">
        <v>256</v>
      </c>
      <c r="E1488" t="s">
        <v>73</v>
      </c>
      <c r="F1488">
        <v>5.7120494783794502</v>
      </c>
      <c r="G1488">
        <v>5.5671989133402597</v>
      </c>
      <c r="H1488">
        <v>0.43450166092632397</v>
      </c>
      <c r="I1488">
        <v>0.119658094005421</v>
      </c>
      <c r="J1488">
        <v>0.114568901038912</v>
      </c>
      <c r="K1488">
        <v>28.168046692007799</v>
      </c>
      <c r="L1488">
        <v>7.2986540659122504E-3</v>
      </c>
      <c r="M1488">
        <v>0.15303232273619199</v>
      </c>
      <c r="N1488">
        <v>1.12004481430238</v>
      </c>
      <c r="O1488">
        <v>9.7890350469115202</v>
      </c>
      <c r="P1488">
        <v>6.3170672328195003</v>
      </c>
      <c r="Q1488">
        <v>1.81066252259992</v>
      </c>
      <c r="R1488">
        <v>11.6830252247735</v>
      </c>
      <c r="S1488">
        <v>109.933240898663</v>
      </c>
      <c r="T1488">
        <v>0</v>
      </c>
      <c r="U1488">
        <v>0</v>
      </c>
      <c r="V1488">
        <v>5.9399117207077499</v>
      </c>
      <c r="W1488">
        <v>60.162799414677302</v>
      </c>
    </row>
    <row r="1489" spans="1:23" x14ac:dyDescent="0.3">
      <c r="A1489" t="s">
        <v>293</v>
      </c>
      <c r="B1489" t="s">
        <v>12</v>
      </c>
      <c r="C1489" t="s">
        <v>29</v>
      </c>
      <c r="D1489" t="s">
        <v>256</v>
      </c>
      <c r="E1489" t="s">
        <v>74</v>
      </c>
      <c r="F1489">
        <v>6.1948137655952502</v>
      </c>
      <c r="G1489">
        <v>6.05020282520523</v>
      </c>
      <c r="H1489">
        <v>0.44022529197770699</v>
      </c>
      <c r="I1489">
        <v>0.118295163623334</v>
      </c>
      <c r="J1489">
        <v>0.118910040399155</v>
      </c>
      <c r="K1489">
        <v>28.0935155847183</v>
      </c>
      <c r="L1489">
        <v>7.0445724651259497E-3</v>
      </c>
      <c r="M1489">
        <v>0.14591262507719799</v>
      </c>
      <c r="N1489">
        <v>1.0369001114410401</v>
      </c>
      <c r="O1489">
        <v>9.1385145673276291</v>
      </c>
      <c r="P1489">
        <v>6.2169966678598101</v>
      </c>
      <c r="Q1489">
        <v>1.78504863635441</v>
      </c>
      <c r="R1489">
        <v>11.4942994677188</v>
      </c>
      <c r="S1489">
        <v>109.933240898663</v>
      </c>
      <c r="T1489">
        <v>0</v>
      </c>
      <c r="U1489">
        <v>0</v>
      </c>
      <c r="V1489">
        <v>6.0187428148976201</v>
      </c>
      <c r="W1489">
        <v>58.386646665859899</v>
      </c>
    </row>
    <row r="1490" spans="1:23" x14ac:dyDescent="0.3">
      <c r="A1490" t="s">
        <v>293</v>
      </c>
      <c r="B1490" t="s">
        <v>12</v>
      </c>
      <c r="C1490" t="s">
        <v>29</v>
      </c>
      <c r="D1490" t="s">
        <v>257</v>
      </c>
      <c r="E1490" t="s">
        <v>75</v>
      </c>
      <c r="F1490">
        <v>6.2913566604196696</v>
      </c>
      <c r="G1490">
        <v>6.1604581786047996</v>
      </c>
      <c r="H1490">
        <v>0.50749635059668297</v>
      </c>
      <c r="I1490">
        <v>0.116223401268436</v>
      </c>
      <c r="J1490">
        <v>0.120665577244258</v>
      </c>
      <c r="K1490">
        <v>25.721453978621</v>
      </c>
      <c r="L1490">
        <v>6.6506277536591699E-3</v>
      </c>
      <c r="M1490">
        <v>0.11822697394715399</v>
      </c>
      <c r="N1490">
        <v>0.78029144188488397</v>
      </c>
      <c r="O1490">
        <v>8.0124215314160505</v>
      </c>
      <c r="P1490">
        <v>5.00053777423879</v>
      </c>
      <c r="Q1490">
        <v>1.4266361260201299</v>
      </c>
      <c r="R1490">
        <v>9.2336202835146004</v>
      </c>
      <c r="S1490">
        <v>96.720644315900998</v>
      </c>
      <c r="T1490">
        <v>0</v>
      </c>
      <c r="U1490">
        <v>0</v>
      </c>
      <c r="V1490">
        <v>6.9363681776570303</v>
      </c>
      <c r="W1490">
        <v>50.166288409331401</v>
      </c>
    </row>
    <row r="1491" spans="1:23" x14ac:dyDescent="0.3">
      <c r="A1491" t="s">
        <v>293</v>
      </c>
      <c r="B1491" t="s">
        <v>12</v>
      </c>
      <c r="C1491" t="s">
        <v>29</v>
      </c>
      <c r="D1491" t="s">
        <v>257</v>
      </c>
      <c r="E1491" t="s">
        <v>76</v>
      </c>
      <c r="F1491">
        <v>5.8846401176193801</v>
      </c>
      <c r="G1491">
        <v>5.7515831854859698</v>
      </c>
      <c r="H1491">
        <v>0.608632806414102</v>
      </c>
      <c r="I1491">
        <v>0.124895947570108</v>
      </c>
      <c r="J1491">
        <v>0.115673632551004</v>
      </c>
      <c r="K1491">
        <v>27.322902085373201</v>
      </c>
      <c r="L1491">
        <v>7.2881183578815201E-3</v>
      </c>
      <c r="M1491">
        <v>0.116799561013934</v>
      </c>
      <c r="N1491">
        <v>0.86392655837110799</v>
      </c>
      <c r="O1491">
        <v>8.7083456598976703</v>
      </c>
      <c r="P1491">
        <v>5.4313066233574903</v>
      </c>
      <c r="Q1491">
        <v>1.5433462030753899</v>
      </c>
      <c r="R1491">
        <v>10.0363717772741</v>
      </c>
      <c r="S1491">
        <v>96.720644315900998</v>
      </c>
      <c r="T1491">
        <v>0</v>
      </c>
      <c r="U1491">
        <v>0</v>
      </c>
      <c r="V1491">
        <v>8.3174079705984507</v>
      </c>
      <c r="W1491">
        <v>54.896650942925</v>
      </c>
    </row>
    <row r="1492" spans="1:23" x14ac:dyDescent="0.3">
      <c r="A1492" t="s">
        <v>293</v>
      </c>
      <c r="B1492" t="s">
        <v>12</v>
      </c>
      <c r="C1492" t="s">
        <v>29</v>
      </c>
      <c r="D1492" t="s">
        <v>257</v>
      </c>
      <c r="E1492" t="s">
        <v>77</v>
      </c>
      <c r="F1492">
        <v>5.5915462539567899</v>
      </c>
      <c r="G1492">
        <v>5.4588261341825799</v>
      </c>
      <c r="H1492">
        <v>0.63141915035639695</v>
      </c>
      <c r="I1492">
        <v>0.124077424706241</v>
      </c>
      <c r="J1492">
        <v>0.11139135396954999</v>
      </c>
      <c r="K1492">
        <v>27.036596566201801</v>
      </c>
      <c r="L1492">
        <v>7.2904406753534403E-3</v>
      </c>
      <c r="M1492">
        <v>0.114268101436416</v>
      </c>
      <c r="N1492">
        <v>0.87102272627951804</v>
      </c>
      <c r="O1492">
        <v>8.7374919434191192</v>
      </c>
      <c r="P1492">
        <v>5.4110916018233999</v>
      </c>
      <c r="Q1492">
        <v>1.5362296642943201</v>
      </c>
      <c r="R1492">
        <v>10.0006414191028</v>
      </c>
      <c r="S1492">
        <v>96.720644315900998</v>
      </c>
      <c r="T1492">
        <v>0</v>
      </c>
      <c r="U1492">
        <v>0</v>
      </c>
      <c r="V1492">
        <v>8.6282375572593804</v>
      </c>
      <c r="W1492">
        <v>54.862522851003803</v>
      </c>
    </row>
    <row r="1493" spans="1:23" x14ac:dyDescent="0.3">
      <c r="A1493" t="s">
        <v>293</v>
      </c>
      <c r="B1493" t="s">
        <v>12</v>
      </c>
      <c r="C1493" t="s">
        <v>29</v>
      </c>
      <c r="D1493" t="s">
        <v>257</v>
      </c>
      <c r="E1493" t="s">
        <v>78</v>
      </c>
      <c r="F1493">
        <v>5.9868462689345998</v>
      </c>
      <c r="G1493">
        <v>5.8534861488407097</v>
      </c>
      <c r="H1493">
        <v>0.59830094361830999</v>
      </c>
      <c r="I1493">
        <v>0.12606857439551999</v>
      </c>
      <c r="J1493">
        <v>0.115403698684847</v>
      </c>
      <c r="K1493">
        <v>27.601187438093099</v>
      </c>
      <c r="L1493">
        <v>7.2858271315770703E-3</v>
      </c>
      <c r="M1493">
        <v>0.11151206293249701</v>
      </c>
      <c r="N1493">
        <v>0.83049507069303996</v>
      </c>
      <c r="O1493">
        <v>8.3733495726498006</v>
      </c>
      <c r="P1493">
        <v>5.4873468319734</v>
      </c>
      <c r="Q1493">
        <v>1.5601896245498801</v>
      </c>
      <c r="R1493">
        <v>10.138841092056801</v>
      </c>
      <c r="S1493">
        <v>96.720644315900998</v>
      </c>
      <c r="T1493">
        <v>0</v>
      </c>
      <c r="U1493">
        <v>0</v>
      </c>
      <c r="V1493">
        <v>8.1766680603210293</v>
      </c>
      <c r="W1493">
        <v>55.009218096397802</v>
      </c>
    </row>
    <row r="1494" spans="1:23" x14ac:dyDescent="0.3">
      <c r="A1494" t="s">
        <v>293</v>
      </c>
      <c r="B1494" t="s">
        <v>12</v>
      </c>
      <c r="C1494" t="s">
        <v>29</v>
      </c>
      <c r="D1494" t="s">
        <v>258</v>
      </c>
      <c r="E1494" t="s">
        <v>79</v>
      </c>
      <c r="F1494">
        <v>5.6722215594373697</v>
      </c>
      <c r="G1494">
        <v>5.5568318602691802</v>
      </c>
      <c r="H1494">
        <v>0.54097552193084097</v>
      </c>
      <c r="I1494">
        <v>0.12176653011628601</v>
      </c>
      <c r="J1494">
        <v>0.117151971289609</v>
      </c>
      <c r="K1494">
        <v>23.391754385518102</v>
      </c>
      <c r="L1494">
        <v>6.0496383356006302E-3</v>
      </c>
      <c r="M1494">
        <v>0.100961889249939</v>
      </c>
      <c r="N1494">
        <v>0.65842840127286195</v>
      </c>
      <c r="O1494">
        <v>7.2743051757049697</v>
      </c>
      <c r="P1494">
        <v>4.7024416413942802</v>
      </c>
      <c r="Q1494">
        <v>1.28296107018646</v>
      </c>
      <c r="R1494">
        <v>8.7532141077094394</v>
      </c>
      <c r="S1494">
        <v>79.841313491257495</v>
      </c>
      <c r="T1494">
        <v>0</v>
      </c>
      <c r="U1494">
        <v>0</v>
      </c>
      <c r="V1494">
        <v>7.4421950212734496</v>
      </c>
      <c r="W1494">
        <v>47.955425311215301</v>
      </c>
    </row>
    <row r="1495" spans="1:23" x14ac:dyDescent="0.3">
      <c r="A1495" t="s">
        <v>293</v>
      </c>
      <c r="B1495" t="s">
        <v>12</v>
      </c>
      <c r="C1495" t="s">
        <v>29</v>
      </c>
      <c r="D1495" t="s">
        <v>258</v>
      </c>
      <c r="E1495" t="s">
        <v>80</v>
      </c>
      <c r="F1495">
        <v>5.2961157341695904</v>
      </c>
      <c r="G1495">
        <v>5.17930528158311</v>
      </c>
      <c r="H1495">
        <v>0.69650280147161603</v>
      </c>
      <c r="I1495">
        <v>0.12760640663731701</v>
      </c>
      <c r="J1495">
        <v>0.11262290486854901</v>
      </c>
      <c r="K1495">
        <v>24.2506561587821</v>
      </c>
      <c r="L1495">
        <v>6.44138067229056E-3</v>
      </c>
      <c r="M1495">
        <v>9.8810037370615805E-2</v>
      </c>
      <c r="N1495">
        <v>0.71333866021929104</v>
      </c>
      <c r="O1495">
        <v>7.77604036460305</v>
      </c>
      <c r="P1495">
        <v>4.9646116852989799</v>
      </c>
      <c r="Q1495">
        <v>1.34970151700885</v>
      </c>
      <c r="R1495">
        <v>9.24689086812662</v>
      </c>
      <c r="S1495">
        <v>79.841313491257495</v>
      </c>
      <c r="T1495">
        <v>0</v>
      </c>
      <c r="U1495">
        <v>0</v>
      </c>
      <c r="V1495">
        <v>9.5802108059109496</v>
      </c>
      <c r="W1495">
        <v>51.012236186993498</v>
      </c>
    </row>
    <row r="1496" spans="1:23" x14ac:dyDescent="0.3">
      <c r="A1496" t="s">
        <v>293</v>
      </c>
      <c r="B1496" t="s">
        <v>12</v>
      </c>
      <c r="C1496" t="s">
        <v>29</v>
      </c>
      <c r="D1496" t="s">
        <v>258</v>
      </c>
      <c r="E1496" t="s">
        <v>140</v>
      </c>
      <c r="F1496">
        <v>4.8940715334914602</v>
      </c>
      <c r="G1496">
        <v>4.7780841676742902</v>
      </c>
      <c r="H1496">
        <v>0.82237224693239297</v>
      </c>
      <c r="I1496">
        <v>0.12517238748589701</v>
      </c>
      <c r="J1496">
        <v>0.106263201504967</v>
      </c>
      <c r="K1496">
        <v>23.6556777986019</v>
      </c>
      <c r="L1496">
        <v>6.37598673241323E-3</v>
      </c>
      <c r="M1496">
        <v>9.5117338509616206E-2</v>
      </c>
      <c r="N1496">
        <v>0.71872463886493998</v>
      </c>
      <c r="O1496">
        <v>7.79070922497454</v>
      </c>
      <c r="P1496">
        <v>4.8856025007118697</v>
      </c>
      <c r="Q1496">
        <v>1.3262197144219801</v>
      </c>
      <c r="R1496">
        <v>9.1021013209395605</v>
      </c>
      <c r="S1496">
        <v>79.841313491257495</v>
      </c>
      <c r="T1496">
        <v>0</v>
      </c>
      <c r="U1496">
        <v>0</v>
      </c>
      <c r="V1496">
        <v>11.3105096901091</v>
      </c>
      <c r="W1496">
        <v>50.462397394900201</v>
      </c>
    </row>
    <row r="1497" spans="1:23" x14ac:dyDescent="0.3">
      <c r="A1497" t="s">
        <v>293</v>
      </c>
      <c r="B1497" t="s">
        <v>12</v>
      </c>
      <c r="C1497" t="s">
        <v>29</v>
      </c>
      <c r="D1497" t="s">
        <v>258</v>
      </c>
      <c r="E1497" t="s">
        <v>141</v>
      </c>
      <c r="F1497">
        <v>5.4163389293039499</v>
      </c>
      <c r="G1497">
        <v>5.2993033859882299</v>
      </c>
      <c r="H1497">
        <v>0.73885692904145395</v>
      </c>
      <c r="I1497">
        <v>0.128345551774004</v>
      </c>
      <c r="J1497">
        <v>0.113666378726616</v>
      </c>
      <c r="K1497">
        <v>24.429742960204202</v>
      </c>
      <c r="L1497">
        <v>6.4379828864398296E-3</v>
      </c>
      <c r="M1497">
        <v>9.7152316689212301E-2</v>
      </c>
      <c r="N1497">
        <v>0.69466229594847795</v>
      </c>
      <c r="O1497">
        <v>7.5807701374812604</v>
      </c>
      <c r="P1497">
        <v>4.9915909887319199</v>
      </c>
      <c r="Q1497">
        <v>1.35788494948649</v>
      </c>
      <c r="R1497">
        <v>9.2961379826716701</v>
      </c>
      <c r="S1497">
        <v>79.841313491257495</v>
      </c>
      <c r="T1497">
        <v>0</v>
      </c>
      <c r="U1497">
        <v>0</v>
      </c>
      <c r="V1497">
        <v>10.1623785908901</v>
      </c>
      <c r="W1497">
        <v>51.020874833215501</v>
      </c>
    </row>
    <row r="1498" spans="1:23" x14ac:dyDescent="0.3">
      <c r="A1498" t="s">
        <v>293</v>
      </c>
      <c r="B1498" t="s">
        <v>12</v>
      </c>
      <c r="C1498" t="s">
        <v>29</v>
      </c>
      <c r="D1498" t="s">
        <v>259</v>
      </c>
      <c r="E1498" t="s">
        <v>154</v>
      </c>
      <c r="F1498">
        <v>5.2198935064340803</v>
      </c>
      <c r="G1498">
        <v>5.1096883405069899</v>
      </c>
      <c r="H1498">
        <v>0.86959575794647404</v>
      </c>
      <c r="I1498">
        <v>0.13152742214482399</v>
      </c>
      <c r="J1498">
        <v>0.12870109003271701</v>
      </c>
      <c r="K1498">
        <v>21.737416173214999</v>
      </c>
      <c r="L1498">
        <v>8.9839966633678808E-3</v>
      </c>
      <c r="M1498">
        <v>0.100441276222327</v>
      </c>
      <c r="N1498">
        <v>0.588781525085464</v>
      </c>
      <c r="O1498">
        <v>6.8442038232098898</v>
      </c>
      <c r="P1498">
        <v>4.57229457402698</v>
      </c>
      <c r="Q1498">
        <v>1.19826871621259</v>
      </c>
      <c r="R1498">
        <v>8.57021746543038</v>
      </c>
      <c r="S1498">
        <v>71.746768537798005</v>
      </c>
      <c r="T1498">
        <v>0</v>
      </c>
      <c r="U1498">
        <v>0</v>
      </c>
      <c r="V1498">
        <v>12.0479563026531</v>
      </c>
      <c r="W1498">
        <v>43.474736437422798</v>
      </c>
    </row>
    <row r="1499" spans="1:23" x14ac:dyDescent="0.3">
      <c r="A1499" t="s">
        <v>293</v>
      </c>
      <c r="B1499" t="s">
        <v>12</v>
      </c>
      <c r="C1499" t="s">
        <v>29</v>
      </c>
      <c r="D1499" t="s">
        <v>259</v>
      </c>
      <c r="E1499" t="s">
        <v>156</v>
      </c>
      <c r="F1499">
        <v>4.8493935731609596</v>
      </c>
      <c r="G1499">
        <v>4.7361711766227703</v>
      </c>
      <c r="H1499">
        <v>0.98817174959787302</v>
      </c>
      <c r="I1499">
        <v>0.14325520032679101</v>
      </c>
      <c r="J1499">
        <v>0.12546428263534101</v>
      </c>
      <c r="K1499">
        <v>23.306856651097799</v>
      </c>
      <c r="L1499">
        <v>9.9013991626749395E-3</v>
      </c>
      <c r="M1499">
        <v>9.5751377103852606E-2</v>
      </c>
      <c r="N1499">
        <v>0.64528793218563396</v>
      </c>
      <c r="O1499">
        <v>7.3590935257922601</v>
      </c>
      <c r="P1499">
        <v>5.0254345535930796</v>
      </c>
      <c r="Q1499">
        <v>1.3108463703862201</v>
      </c>
      <c r="R1499">
        <v>9.4268925299538306</v>
      </c>
      <c r="S1499">
        <v>71.746768537798005</v>
      </c>
      <c r="T1499">
        <v>0</v>
      </c>
      <c r="U1499">
        <v>0</v>
      </c>
      <c r="V1499">
        <v>13.6898211106005</v>
      </c>
      <c r="W1499">
        <v>47.985372603963903</v>
      </c>
    </row>
    <row r="1500" spans="1:23" x14ac:dyDescent="0.3">
      <c r="A1500" t="s">
        <v>293</v>
      </c>
      <c r="B1500" t="s">
        <v>12</v>
      </c>
      <c r="C1500" t="s">
        <v>29</v>
      </c>
      <c r="D1500" t="s">
        <v>259</v>
      </c>
      <c r="E1500" t="s">
        <v>157</v>
      </c>
      <c r="F1500">
        <v>4.7278882018706003</v>
      </c>
      <c r="G1500">
        <v>4.6139960828113704</v>
      </c>
      <c r="H1500">
        <v>0.963768024679303</v>
      </c>
      <c r="I1500">
        <v>0.145956699740971</v>
      </c>
      <c r="J1500">
        <v>0.12381518178827</v>
      </c>
      <c r="K1500">
        <v>23.654500834914501</v>
      </c>
      <c r="L1500">
        <v>1.0110845226474799E-2</v>
      </c>
      <c r="M1500">
        <v>9.3994570616174597E-2</v>
      </c>
      <c r="N1500">
        <v>0.65990227238297205</v>
      </c>
      <c r="O1500">
        <v>7.4831175561602397</v>
      </c>
      <c r="P1500">
        <v>5.1317036014685602</v>
      </c>
      <c r="Q1500">
        <v>1.33685953646252</v>
      </c>
      <c r="R1500">
        <v>9.6282572427190605</v>
      </c>
      <c r="S1500">
        <v>71.746768537798005</v>
      </c>
      <c r="T1500">
        <v>0</v>
      </c>
      <c r="U1500">
        <v>0</v>
      </c>
      <c r="V1500">
        <v>13.3520917181967</v>
      </c>
      <c r="W1500">
        <v>49.058929285596498</v>
      </c>
    </row>
    <row r="1501" spans="1:23" x14ac:dyDescent="0.3">
      <c r="A1501" t="s">
        <v>293</v>
      </c>
      <c r="B1501" t="s">
        <v>12</v>
      </c>
      <c r="C1501" t="s">
        <v>29</v>
      </c>
      <c r="D1501" t="s">
        <v>259</v>
      </c>
      <c r="E1501" t="s">
        <v>159</v>
      </c>
      <c r="F1501">
        <v>5.6729165620730804</v>
      </c>
      <c r="G1501">
        <v>5.5579374690138001</v>
      </c>
      <c r="H1501">
        <v>1.05243444850098</v>
      </c>
      <c r="I1501">
        <v>0.14840545761344101</v>
      </c>
      <c r="J1501">
        <v>0.139459937640174</v>
      </c>
      <c r="K1501">
        <v>24.444575640060101</v>
      </c>
      <c r="L1501">
        <v>1.0112569602161101E-2</v>
      </c>
      <c r="M1501">
        <v>0.10596326526737999</v>
      </c>
      <c r="N1501">
        <v>0.64280499383618706</v>
      </c>
      <c r="O1501">
        <v>7.4282072208344001</v>
      </c>
      <c r="P1501">
        <v>5.17334862280312</v>
      </c>
      <c r="Q1501">
        <v>1.3539445573965401</v>
      </c>
      <c r="R1501">
        <v>9.6990072147652295</v>
      </c>
      <c r="S1501">
        <v>71.746768537798005</v>
      </c>
      <c r="T1501">
        <v>0</v>
      </c>
      <c r="U1501">
        <v>0</v>
      </c>
      <c r="V1501">
        <v>14.580547671301501</v>
      </c>
      <c r="W1501">
        <v>48.989033667281703</v>
      </c>
    </row>
    <row r="1502" spans="1:23" x14ac:dyDescent="0.3">
      <c r="A1502" t="s">
        <v>293</v>
      </c>
      <c r="B1502" t="s">
        <v>12</v>
      </c>
      <c r="C1502" t="s">
        <v>29</v>
      </c>
      <c r="D1502" t="s">
        <v>260</v>
      </c>
      <c r="E1502" t="s">
        <v>160</v>
      </c>
      <c r="F1502">
        <v>4.86310556775428</v>
      </c>
      <c r="G1502">
        <v>4.76556882081558</v>
      </c>
      <c r="H1502">
        <v>0.93571958825794199</v>
      </c>
      <c r="I1502">
        <v>0.13723551973697401</v>
      </c>
      <c r="J1502">
        <v>0.13377719469508501</v>
      </c>
      <c r="K1502">
        <v>20.044048399846201</v>
      </c>
      <c r="L1502">
        <v>4.7984887055360099E-3</v>
      </c>
      <c r="M1502">
        <v>0.108432692884729</v>
      </c>
      <c r="N1502">
        <v>0.57130206712933096</v>
      </c>
      <c r="O1502">
        <v>6.6056365558918602</v>
      </c>
      <c r="P1502">
        <v>4.4671445778602896</v>
      </c>
      <c r="Q1502">
        <v>1.1384062088061999</v>
      </c>
      <c r="R1502">
        <v>8.41255086946604</v>
      </c>
      <c r="S1502">
        <v>57.423572756947301</v>
      </c>
      <c r="T1502">
        <v>0</v>
      </c>
      <c r="U1502">
        <v>0</v>
      </c>
      <c r="V1502">
        <v>12.9716920558347</v>
      </c>
      <c r="W1502">
        <v>42.145506980601503</v>
      </c>
    </row>
    <row r="1503" spans="1:23" x14ac:dyDescent="0.3">
      <c r="A1503" t="s">
        <v>293</v>
      </c>
      <c r="B1503" t="s">
        <v>12</v>
      </c>
      <c r="C1503" t="s">
        <v>29</v>
      </c>
      <c r="D1503" t="s">
        <v>260</v>
      </c>
      <c r="E1503" t="s">
        <v>164</v>
      </c>
      <c r="F1503">
        <v>4.5478883550525104</v>
      </c>
      <c r="G1503">
        <v>4.4473754990496603</v>
      </c>
      <c r="H1503">
        <v>1.01461390635543</v>
      </c>
      <c r="I1503">
        <v>0.14857152128359999</v>
      </c>
      <c r="J1503">
        <v>0.13277964663426001</v>
      </c>
      <c r="K1503">
        <v>21.351438149123599</v>
      </c>
      <c r="L1503">
        <v>5.26455765882903E-3</v>
      </c>
      <c r="M1503">
        <v>0.107441297663654</v>
      </c>
      <c r="N1503">
        <v>0.63094783220453299</v>
      </c>
      <c r="O1503">
        <v>7.1724284828382903</v>
      </c>
      <c r="P1503">
        <v>4.8708952533173999</v>
      </c>
      <c r="Q1503">
        <v>1.23631439155732</v>
      </c>
      <c r="R1503">
        <v>9.1788013368374699</v>
      </c>
      <c r="S1503">
        <v>57.423572756947301</v>
      </c>
      <c r="T1503">
        <v>0</v>
      </c>
      <c r="U1503">
        <v>0</v>
      </c>
      <c r="V1503">
        <v>14.0645580185551</v>
      </c>
      <c r="W1503">
        <v>46.241353482579399</v>
      </c>
    </row>
    <row r="1504" spans="1:23" x14ac:dyDescent="0.3">
      <c r="A1504" t="s">
        <v>293</v>
      </c>
      <c r="B1504" t="s">
        <v>12</v>
      </c>
      <c r="C1504" t="s">
        <v>29</v>
      </c>
      <c r="D1504" t="s">
        <v>260</v>
      </c>
      <c r="E1504" t="s">
        <v>167</v>
      </c>
      <c r="F1504">
        <v>4.4329284260892496</v>
      </c>
      <c r="G1504">
        <v>4.3326820805985804</v>
      </c>
      <c r="H1504">
        <v>1.0496631842727699</v>
      </c>
      <c r="I1504">
        <v>0.14777503325060201</v>
      </c>
      <c r="J1504">
        <v>0.130799604368419</v>
      </c>
      <c r="K1504">
        <v>21.194181334833701</v>
      </c>
      <c r="L1504">
        <v>5.25472832204816E-3</v>
      </c>
      <c r="M1504">
        <v>0.106762461076353</v>
      </c>
      <c r="N1504">
        <v>0.63833663153544595</v>
      </c>
      <c r="O1504">
        <v>7.2356947624010504</v>
      </c>
      <c r="P1504">
        <v>4.8482882401049103</v>
      </c>
      <c r="Q1504">
        <v>1.22978080500037</v>
      </c>
      <c r="R1504">
        <v>9.1371421736128493</v>
      </c>
      <c r="S1504">
        <v>57.423572756947301</v>
      </c>
      <c r="T1504">
        <v>0</v>
      </c>
      <c r="U1504">
        <v>0</v>
      </c>
      <c r="V1504">
        <v>14.550037757653101</v>
      </c>
      <c r="W1504">
        <v>46.166554774769502</v>
      </c>
    </row>
    <row r="1505" spans="1:23" x14ac:dyDescent="0.3">
      <c r="A1505" t="s">
        <v>293</v>
      </c>
      <c r="B1505" t="s">
        <v>12</v>
      </c>
      <c r="C1505" t="s">
        <v>29</v>
      </c>
      <c r="D1505" t="s">
        <v>260</v>
      </c>
      <c r="E1505" t="s">
        <v>168</v>
      </c>
      <c r="F1505">
        <v>4.7289759480144697</v>
      </c>
      <c r="G1505">
        <v>4.6290768987392497</v>
      </c>
      <c r="H1505">
        <v>1.15100288180002</v>
      </c>
      <c r="I1505">
        <v>0.14614909387408301</v>
      </c>
      <c r="J1505">
        <v>0.13378452291599899</v>
      </c>
      <c r="K1505">
        <v>21.1299301866175</v>
      </c>
      <c r="L1505">
        <v>5.1212092777586701E-3</v>
      </c>
      <c r="M1505">
        <v>0.106731577437992</v>
      </c>
      <c r="N1505">
        <v>0.601834085966101</v>
      </c>
      <c r="O1505">
        <v>6.8744623150344903</v>
      </c>
      <c r="P1505">
        <v>4.7807663485058001</v>
      </c>
      <c r="Q1505">
        <v>1.2151243441658399</v>
      </c>
      <c r="R1505">
        <v>9.0069641798519804</v>
      </c>
      <c r="S1505">
        <v>57.423572756947301</v>
      </c>
      <c r="T1505">
        <v>0</v>
      </c>
      <c r="U1505">
        <v>0</v>
      </c>
      <c r="V1505">
        <v>15.9547718924969</v>
      </c>
      <c r="W1505">
        <v>45.120605788904001</v>
      </c>
    </row>
    <row r="1506" spans="1:23" x14ac:dyDescent="0.3">
      <c r="A1506" t="s">
        <v>293</v>
      </c>
      <c r="B1506" t="s">
        <v>12</v>
      </c>
      <c r="C1506" t="s">
        <v>29</v>
      </c>
      <c r="D1506" t="s">
        <v>261</v>
      </c>
      <c r="E1506" t="s">
        <v>185</v>
      </c>
      <c r="F1506">
        <v>4.7948644966027203</v>
      </c>
      <c r="G1506">
        <v>4.7016306145837801</v>
      </c>
      <c r="H1506">
        <v>0.97333274127113001</v>
      </c>
      <c r="I1506">
        <v>0.14976715623623399</v>
      </c>
      <c r="J1506">
        <v>0.15122633062103499</v>
      </c>
      <c r="K1506">
        <v>18.069244394263301</v>
      </c>
      <c r="L1506">
        <v>7.8849094362297301E-3</v>
      </c>
      <c r="M1506">
        <v>0.13473765412375799</v>
      </c>
      <c r="N1506">
        <v>0.63558903669959899</v>
      </c>
      <c r="O1506">
        <v>7.0213143538418503</v>
      </c>
      <c r="P1506">
        <v>4.4976626921855498</v>
      </c>
      <c r="Q1506">
        <v>1.0984633212018899</v>
      </c>
      <c r="R1506">
        <v>8.5288142573761494</v>
      </c>
      <c r="S1506">
        <v>49.311248358957997</v>
      </c>
      <c r="T1506">
        <v>0</v>
      </c>
      <c r="U1506">
        <v>0</v>
      </c>
      <c r="V1506">
        <v>13.4600756478116</v>
      </c>
      <c r="W1506">
        <v>40.516710607435797</v>
      </c>
    </row>
    <row r="1507" spans="1:23" x14ac:dyDescent="0.3">
      <c r="A1507" t="s">
        <v>293</v>
      </c>
      <c r="B1507" t="s">
        <v>12</v>
      </c>
      <c r="C1507" t="s">
        <v>29</v>
      </c>
      <c r="D1507" t="s">
        <v>261</v>
      </c>
      <c r="E1507" t="s">
        <v>189</v>
      </c>
      <c r="F1507">
        <v>4.5455430998403603</v>
      </c>
      <c r="G1507">
        <v>4.4474149658297204</v>
      </c>
      <c r="H1507">
        <v>1.1941213551157099</v>
      </c>
      <c r="I1507">
        <v>0.16779857421213901</v>
      </c>
      <c r="J1507">
        <v>0.155366553052419</v>
      </c>
      <c r="K1507">
        <v>19.807819826050999</v>
      </c>
      <c r="L1507">
        <v>8.9461445579752993E-3</v>
      </c>
      <c r="M1507">
        <v>0.138522007365563</v>
      </c>
      <c r="N1507">
        <v>0.71677583157866498</v>
      </c>
      <c r="O1507">
        <v>7.7744671446609397</v>
      </c>
      <c r="P1507">
        <v>5.0765764636416399</v>
      </c>
      <c r="Q1507">
        <v>1.2339984975574301</v>
      </c>
      <c r="R1507">
        <v>9.6335351710032597</v>
      </c>
      <c r="S1507">
        <v>49.311248358957997</v>
      </c>
      <c r="T1507">
        <v>0</v>
      </c>
      <c r="U1507">
        <v>0</v>
      </c>
      <c r="V1507">
        <v>16.511616248651901</v>
      </c>
      <c r="W1507">
        <v>45.975574701841801</v>
      </c>
    </row>
    <row r="1508" spans="1:23" x14ac:dyDescent="0.3">
      <c r="A1508" t="s">
        <v>293</v>
      </c>
      <c r="B1508" t="s">
        <v>12</v>
      </c>
      <c r="C1508" t="s">
        <v>29</v>
      </c>
      <c r="D1508" t="s">
        <v>261</v>
      </c>
      <c r="E1508" t="s">
        <v>190</v>
      </c>
      <c r="F1508">
        <v>4.4499697919949002</v>
      </c>
      <c r="G1508">
        <v>4.3518826463530997</v>
      </c>
      <c r="H1508">
        <v>1.1057436268580001</v>
      </c>
      <c r="I1508">
        <v>0.16769585530112099</v>
      </c>
      <c r="J1508">
        <v>0.154874843858651</v>
      </c>
      <c r="K1508">
        <v>19.745906961218601</v>
      </c>
      <c r="L1508">
        <v>9.0073468128379994E-3</v>
      </c>
      <c r="M1508">
        <v>0.140639596849996</v>
      </c>
      <c r="N1508">
        <v>0.73930715809557701</v>
      </c>
      <c r="O1508">
        <v>7.9987258552753797</v>
      </c>
      <c r="P1508">
        <v>5.0756100899438996</v>
      </c>
      <c r="Q1508">
        <v>1.2330236950626501</v>
      </c>
      <c r="R1508">
        <v>9.6325772261025708</v>
      </c>
      <c r="S1508">
        <v>49.311248358957997</v>
      </c>
      <c r="T1508">
        <v>0</v>
      </c>
      <c r="U1508">
        <v>0</v>
      </c>
      <c r="V1508">
        <v>15.2898403320273</v>
      </c>
      <c r="W1508">
        <v>46.284459985044698</v>
      </c>
    </row>
    <row r="1509" spans="1:23" x14ac:dyDescent="0.3">
      <c r="A1509" t="s">
        <v>293</v>
      </c>
      <c r="B1509" t="s">
        <v>12</v>
      </c>
      <c r="C1509" t="s">
        <v>29</v>
      </c>
      <c r="D1509" t="s">
        <v>261</v>
      </c>
      <c r="E1509" t="s">
        <v>195</v>
      </c>
      <c r="F1509">
        <v>4.6831396916644303</v>
      </c>
      <c r="G1509">
        <v>4.5866065745560203</v>
      </c>
      <c r="H1509">
        <v>1.1500127162598399</v>
      </c>
      <c r="I1509">
        <v>0.16186288975736701</v>
      </c>
      <c r="J1509">
        <v>0.154578677276974</v>
      </c>
      <c r="K1509">
        <v>19.265178722120201</v>
      </c>
      <c r="L1509">
        <v>8.5719987657725503E-3</v>
      </c>
      <c r="M1509">
        <v>0.13697432266883999</v>
      </c>
      <c r="N1509">
        <v>0.68260861011524498</v>
      </c>
      <c r="O1509">
        <v>7.4567160001332304</v>
      </c>
      <c r="P1509">
        <v>4.8841326345333904</v>
      </c>
      <c r="Q1509">
        <v>1.1893503430817101</v>
      </c>
      <c r="R1509">
        <v>9.2658194849056503</v>
      </c>
      <c r="S1509">
        <v>49.311248358957997</v>
      </c>
      <c r="T1509">
        <v>0</v>
      </c>
      <c r="U1509">
        <v>0</v>
      </c>
      <c r="V1509">
        <v>15.9022819732513</v>
      </c>
      <c r="W1509">
        <v>44.0529915759722</v>
      </c>
    </row>
    <row r="1510" spans="1:23" x14ac:dyDescent="0.3">
      <c r="A1510" t="s">
        <v>293</v>
      </c>
      <c r="B1510" t="s">
        <v>12</v>
      </c>
      <c r="C1510" t="s">
        <v>29</v>
      </c>
      <c r="D1510" t="s">
        <v>262</v>
      </c>
      <c r="E1510" t="s">
        <v>196</v>
      </c>
      <c r="F1510">
        <v>4.7034006944704601</v>
      </c>
      <c r="G1510">
        <v>4.6230268324668096</v>
      </c>
      <c r="H1510">
        <v>0.834523640659669</v>
      </c>
      <c r="I1510">
        <v>0.140921260217891</v>
      </c>
      <c r="J1510">
        <v>0.149662337773316</v>
      </c>
      <c r="K1510">
        <v>14.959871453162799</v>
      </c>
      <c r="L1510">
        <v>5.3132664828426397E-3</v>
      </c>
      <c r="M1510">
        <v>0.14217417375647001</v>
      </c>
      <c r="N1510">
        <v>0.64077767869012203</v>
      </c>
      <c r="O1510">
        <v>6.7038593100836499</v>
      </c>
      <c r="P1510">
        <v>4.0328037908666898</v>
      </c>
      <c r="Q1510">
        <v>0.96658565176147504</v>
      </c>
      <c r="R1510">
        <v>7.6676433325771001</v>
      </c>
      <c r="S1510">
        <v>38.839182588254801</v>
      </c>
      <c r="T1510">
        <v>0</v>
      </c>
      <c r="U1510">
        <v>0</v>
      </c>
      <c r="V1510">
        <v>11.530241575858399</v>
      </c>
      <c r="W1510">
        <v>38.1037033841613</v>
      </c>
    </row>
    <row r="1511" spans="1:23" x14ac:dyDescent="0.3">
      <c r="A1511" t="s">
        <v>293</v>
      </c>
      <c r="B1511" t="s">
        <v>12</v>
      </c>
      <c r="C1511" t="s">
        <v>29</v>
      </c>
      <c r="D1511" t="s">
        <v>262</v>
      </c>
      <c r="E1511" t="s">
        <v>197</v>
      </c>
      <c r="F1511">
        <v>4.38809818585825</v>
      </c>
      <c r="G1511">
        <v>4.3031785664897999</v>
      </c>
      <c r="H1511">
        <v>1.02344977518117</v>
      </c>
      <c r="I1511">
        <v>0.15771647268105801</v>
      </c>
      <c r="J1511">
        <v>0.15305612570399199</v>
      </c>
      <c r="K1511">
        <v>16.257186465571301</v>
      </c>
      <c r="L1511">
        <v>6.0475929292061401E-3</v>
      </c>
      <c r="M1511">
        <v>0.146172667446198</v>
      </c>
      <c r="N1511">
        <v>0.722875494369694</v>
      </c>
      <c r="O1511">
        <v>7.4090058846660698</v>
      </c>
      <c r="P1511">
        <v>4.5505758047346898</v>
      </c>
      <c r="Q1511">
        <v>1.08441167064549</v>
      </c>
      <c r="R1511">
        <v>8.6595293504645401</v>
      </c>
      <c r="S1511">
        <v>38.839182588254801</v>
      </c>
      <c r="T1511">
        <v>0</v>
      </c>
      <c r="U1511">
        <v>0</v>
      </c>
      <c r="V1511">
        <v>14.137571634257201</v>
      </c>
      <c r="W1511">
        <v>43.277666936123303</v>
      </c>
    </row>
    <row r="1512" spans="1:23" x14ac:dyDescent="0.3">
      <c r="A1512" t="s">
        <v>293</v>
      </c>
      <c r="B1512" t="s">
        <v>12</v>
      </c>
      <c r="C1512" t="s">
        <v>29</v>
      </c>
      <c r="D1512" t="s">
        <v>262</v>
      </c>
      <c r="E1512" t="s">
        <v>198</v>
      </c>
      <c r="F1512">
        <v>4.2852666696690802</v>
      </c>
      <c r="G1512">
        <v>4.2003877821072502</v>
      </c>
      <c r="H1512">
        <v>0.94763648621601804</v>
      </c>
      <c r="I1512">
        <v>0.157615565510107</v>
      </c>
      <c r="J1512">
        <v>0.152556432621198</v>
      </c>
      <c r="K1512">
        <v>16.189864078576399</v>
      </c>
      <c r="L1512">
        <v>6.1271437505952099E-3</v>
      </c>
      <c r="M1512">
        <v>0.14854688305987401</v>
      </c>
      <c r="N1512">
        <v>0.74728926234896298</v>
      </c>
      <c r="O1512">
        <v>7.6536987964903398</v>
      </c>
      <c r="P1512">
        <v>4.5495144448518197</v>
      </c>
      <c r="Q1512">
        <v>1.08334235173833</v>
      </c>
      <c r="R1512">
        <v>8.6584759496059807</v>
      </c>
      <c r="S1512">
        <v>38.839182588254801</v>
      </c>
      <c r="T1512">
        <v>0</v>
      </c>
      <c r="U1512">
        <v>0</v>
      </c>
      <c r="V1512">
        <v>13.0902691916035</v>
      </c>
      <c r="W1512">
        <v>43.639844147947798</v>
      </c>
    </row>
    <row r="1513" spans="1:23" x14ac:dyDescent="0.3">
      <c r="A1513" t="s">
        <v>293</v>
      </c>
      <c r="B1513" t="s">
        <v>12</v>
      </c>
      <c r="C1513" t="s">
        <v>29</v>
      </c>
      <c r="D1513" t="s">
        <v>262</v>
      </c>
      <c r="E1513" t="s">
        <v>200</v>
      </c>
      <c r="F1513">
        <v>4.5516103500589402</v>
      </c>
      <c r="G1513">
        <v>4.4681686435888803</v>
      </c>
      <c r="H1513">
        <v>0.98551547497231595</v>
      </c>
      <c r="I1513">
        <v>0.15219464377403</v>
      </c>
      <c r="J1513">
        <v>0.15253368863139799</v>
      </c>
      <c r="K1513">
        <v>15.864379332021601</v>
      </c>
      <c r="L1513">
        <v>5.77630050662195E-3</v>
      </c>
      <c r="M1513">
        <v>0.144492678065574</v>
      </c>
      <c r="N1513">
        <v>0.68780102838719104</v>
      </c>
      <c r="O1513">
        <v>7.1009484623404102</v>
      </c>
      <c r="P1513">
        <v>4.3785571403690797</v>
      </c>
      <c r="Q1513">
        <v>1.0457109909493101</v>
      </c>
      <c r="R1513">
        <v>8.3294700317510202</v>
      </c>
      <c r="S1513">
        <v>38.839182588254801</v>
      </c>
      <c r="T1513">
        <v>0</v>
      </c>
      <c r="U1513">
        <v>0</v>
      </c>
      <c r="V1513">
        <v>13.6135309403662</v>
      </c>
      <c r="W1513">
        <v>41.432286681527799</v>
      </c>
    </row>
    <row r="1514" spans="1:23" x14ac:dyDescent="0.3">
      <c r="A1514" t="s">
        <v>293</v>
      </c>
      <c r="B1514" t="s">
        <v>12</v>
      </c>
      <c r="C1514" t="s">
        <v>29</v>
      </c>
      <c r="D1514" t="s">
        <v>263</v>
      </c>
      <c r="E1514" t="s">
        <v>202</v>
      </c>
      <c r="F1514">
        <v>4.6618732686593001</v>
      </c>
      <c r="G1514">
        <v>4.5855096684123096</v>
      </c>
      <c r="H1514">
        <v>0.96969841362340103</v>
      </c>
      <c r="I1514">
        <v>0.144459269641462</v>
      </c>
      <c r="J1514">
        <v>0.16305029078044</v>
      </c>
      <c r="K1514">
        <v>14.3556805108124</v>
      </c>
      <c r="L1514">
        <v>5.8388130269986602E-3</v>
      </c>
      <c r="M1514">
        <v>0.172245302282864</v>
      </c>
      <c r="N1514">
        <v>0.84272095935015401</v>
      </c>
      <c r="O1514">
        <v>7.8395166829922402</v>
      </c>
      <c r="P1514">
        <v>4.0928012734031496</v>
      </c>
      <c r="Q1514">
        <v>0.97280300007421805</v>
      </c>
      <c r="R1514">
        <v>7.79305849297808</v>
      </c>
      <c r="S1514">
        <v>33.516485650150997</v>
      </c>
      <c r="T1514">
        <v>0</v>
      </c>
      <c r="U1514">
        <v>0</v>
      </c>
      <c r="V1514">
        <v>13.4072539553034</v>
      </c>
      <c r="W1514">
        <v>38.913258934305397</v>
      </c>
    </row>
    <row r="1515" spans="1:23" x14ac:dyDescent="0.3">
      <c r="A1515" t="s">
        <v>293</v>
      </c>
      <c r="B1515" t="s">
        <v>12</v>
      </c>
      <c r="C1515" t="s">
        <v>29</v>
      </c>
      <c r="D1515" t="s">
        <v>263</v>
      </c>
      <c r="E1515" t="s">
        <v>204</v>
      </c>
      <c r="F1515">
        <v>4.0368392798446697</v>
      </c>
      <c r="G1515">
        <v>3.9611558450443698</v>
      </c>
      <c r="H1515">
        <v>0.96028987626631401</v>
      </c>
      <c r="I1515">
        <v>0.14301567289191</v>
      </c>
      <c r="J1515">
        <v>0.152421279778299</v>
      </c>
      <c r="K1515">
        <v>13.8698622336988</v>
      </c>
      <c r="L1515">
        <v>5.9064710276893698E-3</v>
      </c>
      <c r="M1515">
        <v>0.164915800935929</v>
      </c>
      <c r="N1515">
        <v>0.85945280026443005</v>
      </c>
      <c r="O1515">
        <v>7.88996971381333</v>
      </c>
      <c r="P1515">
        <v>4.0756379347928702</v>
      </c>
      <c r="Q1515">
        <v>0.96429546014991996</v>
      </c>
      <c r="R1515">
        <v>7.7656283864180802</v>
      </c>
      <c r="S1515">
        <v>33.516485650150997</v>
      </c>
      <c r="T1515">
        <v>0</v>
      </c>
      <c r="U1515">
        <v>0</v>
      </c>
      <c r="V1515">
        <v>13.277293406852399</v>
      </c>
      <c r="W1515">
        <v>39.246639361169699</v>
      </c>
    </row>
    <row r="1516" spans="1:23" x14ac:dyDescent="0.3">
      <c r="A1516" t="s">
        <v>293</v>
      </c>
      <c r="B1516" t="s">
        <v>12</v>
      </c>
      <c r="C1516" t="s">
        <v>29</v>
      </c>
      <c r="D1516" t="s">
        <v>263</v>
      </c>
      <c r="E1516" t="s">
        <v>205</v>
      </c>
      <c r="F1516">
        <v>4.1272391704458302</v>
      </c>
      <c r="G1516">
        <v>4.04927666143218</v>
      </c>
      <c r="H1516">
        <v>0.95243870228361904</v>
      </c>
      <c r="I1516">
        <v>0.15073347385522701</v>
      </c>
      <c r="J1516">
        <v>0.16077331399517999</v>
      </c>
      <c r="K1516">
        <v>14.537130492669201</v>
      </c>
      <c r="L1516">
        <v>6.3704368216098697E-3</v>
      </c>
      <c r="M1516">
        <v>0.17932147775198101</v>
      </c>
      <c r="N1516">
        <v>0.95266088636900503</v>
      </c>
      <c r="O1516">
        <v>8.7552384121056708</v>
      </c>
      <c r="P1516">
        <v>4.2973214554167303</v>
      </c>
      <c r="Q1516">
        <v>1.0157822327316499</v>
      </c>
      <c r="R1516">
        <v>8.1891600164591996</v>
      </c>
      <c r="S1516">
        <v>33.516485650150997</v>
      </c>
      <c r="T1516">
        <v>0</v>
      </c>
      <c r="U1516">
        <v>0</v>
      </c>
      <c r="V1516">
        <v>13.1683525748193</v>
      </c>
      <c r="W1516">
        <v>42.101589276675497</v>
      </c>
    </row>
    <row r="1517" spans="1:23" x14ac:dyDescent="0.3">
      <c r="A1517" t="s">
        <v>293</v>
      </c>
      <c r="B1517" t="s">
        <v>12</v>
      </c>
      <c r="C1517" t="s">
        <v>29</v>
      </c>
      <c r="D1517" t="s">
        <v>263</v>
      </c>
      <c r="E1517" t="s">
        <v>207</v>
      </c>
      <c r="F1517">
        <v>4.4737010268392297</v>
      </c>
      <c r="G1517">
        <v>4.3946260366719301</v>
      </c>
      <c r="H1517">
        <v>0.76458974669399904</v>
      </c>
      <c r="I1517">
        <v>0.15470087978581701</v>
      </c>
      <c r="J1517">
        <v>0.16295612049666799</v>
      </c>
      <c r="K1517">
        <v>15.082002569605701</v>
      </c>
      <c r="L1517">
        <v>6.16693338102606E-3</v>
      </c>
      <c r="M1517">
        <v>0.168538366322429</v>
      </c>
      <c r="N1517">
        <v>0.85967285399655502</v>
      </c>
      <c r="O1517">
        <v>7.8499627666335403</v>
      </c>
      <c r="P1517">
        <v>4.4094096100192202</v>
      </c>
      <c r="Q1517">
        <v>1.04408926361619</v>
      </c>
      <c r="R1517">
        <v>8.4006155338320898</v>
      </c>
      <c r="S1517">
        <v>33.516485650150997</v>
      </c>
      <c r="T1517">
        <v>0</v>
      </c>
      <c r="U1517">
        <v>0</v>
      </c>
      <c r="V1517">
        <v>10.574511577349</v>
      </c>
      <c r="W1517">
        <v>41.398331594878002</v>
      </c>
    </row>
    <row r="1518" spans="1:23" x14ac:dyDescent="0.3">
      <c r="A1518" t="s">
        <v>293</v>
      </c>
      <c r="B1518" t="s">
        <v>12</v>
      </c>
      <c r="C1518" t="s">
        <v>29</v>
      </c>
      <c r="D1518" t="s">
        <v>264</v>
      </c>
      <c r="E1518" t="s">
        <v>208</v>
      </c>
      <c r="F1518">
        <v>4.5143963616836604</v>
      </c>
      <c r="G1518">
        <v>4.4465100562041302</v>
      </c>
      <c r="H1518">
        <v>0.83935603025350303</v>
      </c>
      <c r="I1518">
        <v>0.13718177587371599</v>
      </c>
      <c r="J1518">
        <v>0.15665570562693601</v>
      </c>
      <c r="K1518">
        <v>12.5506971398964</v>
      </c>
      <c r="L1518">
        <v>5.6546394191741896E-3</v>
      </c>
      <c r="M1518">
        <v>0.18009361897698101</v>
      </c>
      <c r="N1518">
        <v>0.89515516646929605</v>
      </c>
      <c r="O1518">
        <v>7.8993258695093296</v>
      </c>
      <c r="P1518">
        <v>3.7359914709242799</v>
      </c>
      <c r="Q1518">
        <v>0.88424780662850899</v>
      </c>
      <c r="R1518">
        <v>7.11599913325015</v>
      </c>
      <c r="S1518">
        <v>27.1467751154347</v>
      </c>
      <c r="T1518">
        <v>0</v>
      </c>
      <c r="U1518">
        <v>0</v>
      </c>
      <c r="V1518">
        <v>11.647945711321499</v>
      </c>
      <c r="W1518">
        <v>37.1040380310545</v>
      </c>
    </row>
    <row r="1519" spans="1:23" x14ac:dyDescent="0.3">
      <c r="A1519" t="s">
        <v>293</v>
      </c>
      <c r="B1519" t="s">
        <v>12</v>
      </c>
      <c r="C1519" t="s">
        <v>29</v>
      </c>
      <c r="D1519" t="s">
        <v>264</v>
      </c>
      <c r="E1519" t="s">
        <v>209</v>
      </c>
      <c r="F1519">
        <v>4.32713374224398</v>
      </c>
      <c r="G1519">
        <v>4.2539084816924504</v>
      </c>
      <c r="H1519">
        <v>0.85361568139708499</v>
      </c>
      <c r="I1519">
        <v>0.156359527813384</v>
      </c>
      <c r="J1519">
        <v>0.165828948769461</v>
      </c>
      <c r="K1519">
        <v>13.8112378123607</v>
      </c>
      <c r="L1519">
        <v>6.6183432134557596E-3</v>
      </c>
      <c r="M1519">
        <v>0.19684455993668401</v>
      </c>
      <c r="N1519">
        <v>1.04889672196895</v>
      </c>
      <c r="O1519">
        <v>9.1180956187456292</v>
      </c>
      <c r="P1519">
        <v>4.29007933283558</v>
      </c>
      <c r="Q1519">
        <v>1.00930422110203</v>
      </c>
      <c r="R1519">
        <v>8.1785922231848094</v>
      </c>
      <c r="S1519">
        <v>27.1467751154347</v>
      </c>
      <c r="T1519">
        <v>0</v>
      </c>
      <c r="U1519">
        <v>0</v>
      </c>
      <c r="V1519">
        <v>11.8454782784339</v>
      </c>
      <c r="W1519">
        <v>43.244312437596101</v>
      </c>
    </row>
    <row r="1520" spans="1:23" x14ac:dyDescent="0.3">
      <c r="A1520" t="s">
        <v>293</v>
      </c>
      <c r="B1520" t="s">
        <v>12</v>
      </c>
      <c r="C1520" t="s">
        <v>29</v>
      </c>
      <c r="D1520" t="s">
        <v>264</v>
      </c>
      <c r="E1520" t="s">
        <v>212</v>
      </c>
      <c r="F1520">
        <v>4.2280416395533402</v>
      </c>
      <c r="G1520">
        <v>4.1558666660442096</v>
      </c>
      <c r="H1520">
        <v>0.99342361499899401</v>
      </c>
      <c r="I1520">
        <v>0.152388243230062</v>
      </c>
      <c r="J1520">
        <v>0.16590406920456799</v>
      </c>
      <c r="K1520">
        <v>13.4459005353488</v>
      </c>
      <c r="L1520">
        <v>6.7196930531366302E-3</v>
      </c>
      <c r="M1520">
        <v>0.206125173948871</v>
      </c>
      <c r="N1520">
        <v>1.1057833845244101</v>
      </c>
      <c r="O1520">
        <v>9.7164880710519892</v>
      </c>
      <c r="P1520">
        <v>4.1734606604579403</v>
      </c>
      <c r="Q1520">
        <v>0.98177395537112</v>
      </c>
      <c r="R1520">
        <v>7.9563796212945403</v>
      </c>
      <c r="S1520">
        <v>27.1467751154347</v>
      </c>
      <c r="T1520">
        <v>0</v>
      </c>
      <c r="U1520">
        <v>0</v>
      </c>
      <c r="V1520">
        <v>13.7843349930623</v>
      </c>
      <c r="W1520">
        <v>43.440077343911298</v>
      </c>
    </row>
    <row r="1521" spans="1:23" x14ac:dyDescent="0.3">
      <c r="A1521" t="s">
        <v>293</v>
      </c>
      <c r="B1521" t="s">
        <v>12</v>
      </c>
      <c r="C1521" t="s">
        <v>29</v>
      </c>
      <c r="D1521" t="s">
        <v>264</v>
      </c>
      <c r="E1521" t="s">
        <v>214</v>
      </c>
      <c r="F1521">
        <v>4.3897436541954002</v>
      </c>
      <c r="G1521">
        <v>4.3190764157966299</v>
      </c>
      <c r="H1521">
        <v>0.98926145076824501</v>
      </c>
      <c r="I1521">
        <v>0.14719781340744201</v>
      </c>
      <c r="J1521">
        <v>0.16118009751296</v>
      </c>
      <c r="K1521">
        <v>13.190995688933199</v>
      </c>
      <c r="L1521">
        <v>6.1721837773252401E-3</v>
      </c>
      <c r="M1521">
        <v>0.18906769029631301</v>
      </c>
      <c r="N1521">
        <v>0.97924209532717299</v>
      </c>
      <c r="O1521">
        <v>8.5679082028700098</v>
      </c>
      <c r="P1521">
        <v>4.0261671674870403</v>
      </c>
      <c r="Q1521">
        <v>0.94961138126809397</v>
      </c>
      <c r="R1521">
        <v>7.6726310255547299</v>
      </c>
      <c r="S1521">
        <v>27.1467751154347</v>
      </c>
      <c r="T1521">
        <v>0</v>
      </c>
      <c r="U1521">
        <v>0</v>
      </c>
      <c r="V1521">
        <v>13.7268625377819</v>
      </c>
      <c r="W1521">
        <v>40.385406128765602</v>
      </c>
    </row>
    <row r="1522" spans="1:23" x14ac:dyDescent="0.3">
      <c r="A1522" t="s">
        <v>293</v>
      </c>
      <c r="B1522" t="s">
        <v>12</v>
      </c>
      <c r="C1522" t="s">
        <v>29</v>
      </c>
      <c r="D1522" t="s">
        <v>265</v>
      </c>
      <c r="E1522" t="s">
        <v>215</v>
      </c>
      <c r="F1522">
        <v>3.9457499255453699</v>
      </c>
      <c r="G1522">
        <v>3.8817326769190199</v>
      </c>
      <c r="H1522">
        <v>0.91972772016385096</v>
      </c>
      <c r="I1522">
        <v>0.12780976670317601</v>
      </c>
      <c r="J1522">
        <v>0.142027540892467</v>
      </c>
      <c r="K1522">
        <v>11.517342923398401</v>
      </c>
      <c r="L1522">
        <v>5.3866251961312804E-3</v>
      </c>
      <c r="M1522">
        <v>0.16815956200249599</v>
      </c>
      <c r="N1522">
        <v>0.86238643676117999</v>
      </c>
      <c r="O1522">
        <v>7.58741114865615</v>
      </c>
      <c r="P1522">
        <v>3.4897972068073302</v>
      </c>
      <c r="Q1522">
        <v>0.82415894705811898</v>
      </c>
      <c r="R1522">
        <v>6.6492239047159103</v>
      </c>
      <c r="S1522">
        <v>27.1467751154347</v>
      </c>
      <c r="T1522">
        <v>0</v>
      </c>
      <c r="U1522">
        <v>0</v>
      </c>
      <c r="V1522">
        <v>12.7627807005885</v>
      </c>
      <c r="W1522">
        <v>35.177410079699598</v>
      </c>
    </row>
    <row r="1523" spans="1:23" x14ac:dyDescent="0.3">
      <c r="A1523" t="s">
        <v>293</v>
      </c>
      <c r="B1523" t="s">
        <v>12</v>
      </c>
      <c r="C1523" t="s">
        <v>29</v>
      </c>
      <c r="D1523" t="s">
        <v>265</v>
      </c>
      <c r="E1523" t="s">
        <v>216</v>
      </c>
      <c r="F1523">
        <v>3.5454513464661201</v>
      </c>
      <c r="G1523">
        <v>3.48185841302347</v>
      </c>
      <c r="H1523">
        <v>1.0826814465851999</v>
      </c>
      <c r="I1523">
        <v>0.12654650920961799</v>
      </c>
      <c r="J1523">
        <v>0.138829257038661</v>
      </c>
      <c r="K1523">
        <v>11.168048383934099</v>
      </c>
      <c r="L1523">
        <v>5.6299358055286897E-3</v>
      </c>
      <c r="M1523">
        <v>0.17433818026248701</v>
      </c>
      <c r="N1523">
        <v>0.933165917246777</v>
      </c>
      <c r="O1523">
        <v>8.2276395067134196</v>
      </c>
      <c r="P1523">
        <v>3.4634639765853801</v>
      </c>
      <c r="Q1523">
        <v>0.81525300653877597</v>
      </c>
      <c r="R1523">
        <v>6.6022325807970201</v>
      </c>
      <c r="S1523">
        <v>27.1467751154347</v>
      </c>
      <c r="T1523">
        <v>0</v>
      </c>
      <c r="U1523">
        <v>0</v>
      </c>
      <c r="V1523">
        <v>15.022777846098201</v>
      </c>
      <c r="W1523">
        <v>36.286168059042602</v>
      </c>
    </row>
    <row r="1524" spans="1:23" x14ac:dyDescent="0.3">
      <c r="A1524" t="s">
        <v>293</v>
      </c>
      <c r="B1524" t="s">
        <v>12</v>
      </c>
      <c r="C1524" t="s">
        <v>29</v>
      </c>
      <c r="D1524" t="s">
        <v>265</v>
      </c>
      <c r="E1524" t="s">
        <v>217</v>
      </c>
      <c r="F1524">
        <v>3.5077681468224502</v>
      </c>
      <c r="G1524">
        <v>3.4440755984337899</v>
      </c>
      <c r="H1524">
        <v>1.1024741192123</v>
      </c>
      <c r="I1524">
        <v>0.12679428534047599</v>
      </c>
      <c r="J1524">
        <v>0.140041909586409</v>
      </c>
      <c r="K1524">
        <v>11.1560445625193</v>
      </c>
      <c r="L1524">
        <v>5.75874604188625E-3</v>
      </c>
      <c r="M1524">
        <v>0.17984958470934101</v>
      </c>
      <c r="N1524">
        <v>0.97023056679530495</v>
      </c>
      <c r="O1524">
        <v>8.5825964317349595</v>
      </c>
      <c r="P1524">
        <v>3.4690741835746799</v>
      </c>
      <c r="Q1524">
        <v>0.81610417840017702</v>
      </c>
      <c r="R1524">
        <v>6.6134822864744498</v>
      </c>
      <c r="S1524">
        <v>27.1467751154347</v>
      </c>
      <c r="T1524">
        <v>0</v>
      </c>
      <c r="U1524">
        <v>0</v>
      </c>
      <c r="V1524">
        <v>15.296792608525701</v>
      </c>
      <c r="W1524">
        <v>36.934630385231401</v>
      </c>
    </row>
    <row r="1525" spans="1:23" x14ac:dyDescent="0.3">
      <c r="A1525" t="s">
        <v>293</v>
      </c>
      <c r="B1525" t="s">
        <v>12</v>
      </c>
      <c r="C1525" t="s">
        <v>29</v>
      </c>
      <c r="D1525" t="s">
        <v>265</v>
      </c>
      <c r="E1525" t="s">
        <v>226</v>
      </c>
      <c r="F1525">
        <v>3.7708612596122002</v>
      </c>
      <c r="G1525">
        <v>3.70615526855212</v>
      </c>
      <c r="H1525">
        <v>1.0004903014475099</v>
      </c>
      <c r="I1525">
        <v>0.13035388971093301</v>
      </c>
      <c r="J1525">
        <v>0.142547177916625</v>
      </c>
      <c r="K1525">
        <v>11.5874162315961</v>
      </c>
      <c r="L1525">
        <v>5.6306458855138698E-3</v>
      </c>
      <c r="M1525">
        <v>0.17331927538115499</v>
      </c>
      <c r="N1525">
        <v>0.91307949805765098</v>
      </c>
      <c r="O1525">
        <v>8.0218992696907101</v>
      </c>
      <c r="P1525">
        <v>3.5668367122386599</v>
      </c>
      <c r="Q1525">
        <v>0.84053732028291395</v>
      </c>
      <c r="R1525">
        <v>6.7981604469346397</v>
      </c>
      <c r="S1525">
        <v>27.1467751154347</v>
      </c>
      <c r="T1525">
        <v>0</v>
      </c>
      <c r="U1525">
        <v>0</v>
      </c>
      <c r="V1525">
        <v>13.882455616580801</v>
      </c>
      <c r="W1525">
        <v>36.554085890430997</v>
      </c>
    </row>
    <row r="1526" spans="1:23" x14ac:dyDescent="0.3">
      <c r="A1526" t="s">
        <v>293</v>
      </c>
      <c r="B1526" t="s">
        <v>12</v>
      </c>
      <c r="C1526" t="s">
        <v>29</v>
      </c>
      <c r="D1526" t="s">
        <v>266</v>
      </c>
      <c r="E1526" t="s">
        <v>227</v>
      </c>
      <c r="F1526">
        <v>3.9271366526079601</v>
      </c>
      <c r="G1526">
        <v>3.8637935254942599</v>
      </c>
      <c r="H1526">
        <v>1.00382272014008</v>
      </c>
      <c r="I1526">
        <v>0.125289107695577</v>
      </c>
      <c r="J1526">
        <v>0.1418080096197</v>
      </c>
      <c r="K1526">
        <v>11.316157117007901</v>
      </c>
      <c r="L1526">
        <v>5.3749806287572898E-3</v>
      </c>
      <c r="M1526">
        <v>0.17110869350559199</v>
      </c>
      <c r="N1526">
        <v>0.87650844836568897</v>
      </c>
      <c r="O1526">
        <v>7.7590368496749003</v>
      </c>
      <c r="P1526">
        <v>3.41578417418717</v>
      </c>
      <c r="Q1526">
        <v>0.80714830888815403</v>
      </c>
      <c r="R1526">
        <v>6.50764827765743</v>
      </c>
      <c r="S1526">
        <v>27.1467751154347</v>
      </c>
      <c r="T1526">
        <v>0</v>
      </c>
      <c r="U1526">
        <v>0</v>
      </c>
      <c r="V1526">
        <v>13.929093310028099</v>
      </c>
      <c r="W1526">
        <v>34.9299078869103</v>
      </c>
    </row>
    <row r="1527" spans="1:23" x14ac:dyDescent="0.3">
      <c r="A1527" t="s">
        <v>294</v>
      </c>
      <c r="B1527" t="s">
        <v>13</v>
      </c>
      <c r="C1527" t="s">
        <v>29</v>
      </c>
      <c r="D1527" t="s">
        <v>251</v>
      </c>
      <c r="E1527" t="s">
        <v>51</v>
      </c>
      <c r="F1527">
        <v>21.7147495152389</v>
      </c>
      <c r="G1527">
        <v>20.983112640170798</v>
      </c>
      <c r="H1527">
        <v>1.3340247628734601</v>
      </c>
      <c r="I1527">
        <v>0.35838358558175298</v>
      </c>
      <c r="J1527">
        <v>2.3245771187463502</v>
      </c>
      <c r="K1527">
        <v>60.1656765936985</v>
      </c>
      <c r="L1527">
        <v>6.7567865148473502E-2</v>
      </c>
      <c r="M1527">
        <v>4.9549580357778602</v>
      </c>
      <c r="N1527">
        <v>36.748569358602303</v>
      </c>
      <c r="O1527">
        <v>209.85580730416001</v>
      </c>
      <c r="P1527">
        <v>21.209957939733901</v>
      </c>
      <c r="Q1527">
        <v>5.88590733778243</v>
      </c>
      <c r="R1527">
        <v>39.327709403221697</v>
      </c>
      <c r="S1527">
        <v>571.577065564083</v>
      </c>
      <c r="T1527">
        <v>0</v>
      </c>
      <c r="U1527">
        <v>0</v>
      </c>
      <c r="V1527">
        <v>18.963723137301201</v>
      </c>
      <c r="W1527">
        <v>286.39514351301801</v>
      </c>
    </row>
    <row r="1528" spans="1:23" x14ac:dyDescent="0.3">
      <c r="A1528" t="s">
        <v>294</v>
      </c>
      <c r="B1528" t="s">
        <v>13</v>
      </c>
      <c r="C1528" t="s">
        <v>29</v>
      </c>
      <c r="D1528" t="s">
        <v>251</v>
      </c>
      <c r="E1528" t="s">
        <v>52</v>
      </c>
      <c r="F1528">
        <v>24.3726041825328</v>
      </c>
      <c r="G1528">
        <v>23.620349381775199</v>
      </c>
      <c r="H1528">
        <v>1.8637100537644899</v>
      </c>
      <c r="I1528">
        <v>0.40312943368083098</v>
      </c>
      <c r="J1528">
        <v>2.6374441167173401</v>
      </c>
      <c r="K1528">
        <v>67.393563072929297</v>
      </c>
      <c r="L1528">
        <v>6.9503350861139998E-2</v>
      </c>
      <c r="M1528">
        <v>5.6938122074691702</v>
      </c>
      <c r="N1528">
        <v>41.860630801528302</v>
      </c>
      <c r="O1528">
        <v>240.37445690758599</v>
      </c>
      <c r="P1528">
        <v>23.4620622419942</v>
      </c>
      <c r="Q1528">
        <v>6.5167649522059499</v>
      </c>
      <c r="R1528">
        <v>43.496620381558103</v>
      </c>
      <c r="S1528">
        <v>571.577065564083</v>
      </c>
      <c r="T1528">
        <v>0</v>
      </c>
      <c r="U1528">
        <v>0</v>
      </c>
      <c r="V1528">
        <v>26.2497287519728</v>
      </c>
      <c r="W1528">
        <v>324.09075018852502</v>
      </c>
    </row>
    <row r="1529" spans="1:23" x14ac:dyDescent="0.3">
      <c r="A1529" t="s">
        <v>294</v>
      </c>
      <c r="B1529" t="s">
        <v>13</v>
      </c>
      <c r="C1529" t="s">
        <v>29</v>
      </c>
      <c r="D1529" t="s">
        <v>251</v>
      </c>
      <c r="E1529" t="s">
        <v>53</v>
      </c>
      <c r="F1529">
        <v>24.500898888038201</v>
      </c>
      <c r="G1529">
        <v>23.746851309623199</v>
      </c>
      <c r="H1529">
        <v>2.0487278983434201</v>
      </c>
      <c r="I1529">
        <v>0.40223119322801898</v>
      </c>
      <c r="J1529">
        <v>2.70997309448201</v>
      </c>
      <c r="K1529">
        <v>66.5768894103241</v>
      </c>
      <c r="L1529">
        <v>7.0518961946055697E-2</v>
      </c>
      <c r="M1529">
        <v>5.8897131952823001</v>
      </c>
      <c r="N1529">
        <v>42.635332274984201</v>
      </c>
      <c r="O1529">
        <v>247.433281343961</v>
      </c>
      <c r="P1529">
        <v>22.532650439898301</v>
      </c>
      <c r="Q1529">
        <v>6.2742714986036097</v>
      </c>
      <c r="R1529">
        <v>41.755046008925397</v>
      </c>
      <c r="S1529">
        <v>571.577065564083</v>
      </c>
      <c r="T1529">
        <v>0</v>
      </c>
      <c r="U1529">
        <v>0</v>
      </c>
      <c r="V1529">
        <v>28.864997155373899</v>
      </c>
      <c r="W1529">
        <v>326.36824606879998</v>
      </c>
    </row>
    <row r="1530" spans="1:23" x14ac:dyDescent="0.3">
      <c r="A1530" t="s">
        <v>294</v>
      </c>
      <c r="B1530" t="s">
        <v>13</v>
      </c>
      <c r="C1530" t="s">
        <v>29</v>
      </c>
      <c r="D1530" t="s">
        <v>251</v>
      </c>
      <c r="E1530" t="s">
        <v>54</v>
      </c>
      <c r="F1530">
        <v>22.805819501580299</v>
      </c>
      <c r="G1530">
        <v>22.065841298739201</v>
      </c>
      <c r="H1530">
        <v>1.7212701470171401</v>
      </c>
      <c r="I1530">
        <v>0.38034496904100201</v>
      </c>
      <c r="J1530">
        <v>2.4146328743245999</v>
      </c>
      <c r="K1530">
        <v>64.207827244025907</v>
      </c>
      <c r="L1530">
        <v>7.0551021186166393E-2</v>
      </c>
      <c r="M1530">
        <v>5.1706312067095102</v>
      </c>
      <c r="N1530">
        <v>38.548238337834299</v>
      </c>
      <c r="O1530">
        <v>218.787521439101</v>
      </c>
      <c r="P1530">
        <v>23.015184261524698</v>
      </c>
      <c r="Q1530">
        <v>6.3783542422436597</v>
      </c>
      <c r="R1530">
        <v>42.685053305970598</v>
      </c>
      <c r="S1530">
        <v>571.577065564083</v>
      </c>
      <c r="T1530">
        <v>0</v>
      </c>
      <c r="U1530">
        <v>0</v>
      </c>
      <c r="V1530">
        <v>24.287323665747302</v>
      </c>
      <c r="W1530">
        <v>302.49559344186002</v>
      </c>
    </row>
    <row r="1531" spans="1:23" x14ac:dyDescent="0.3">
      <c r="A1531" t="s">
        <v>294</v>
      </c>
      <c r="B1531" t="s">
        <v>13</v>
      </c>
      <c r="C1531" t="s">
        <v>29</v>
      </c>
      <c r="D1531" t="s">
        <v>252</v>
      </c>
      <c r="E1531" t="s">
        <v>55</v>
      </c>
      <c r="F1531">
        <v>21.8056784342977</v>
      </c>
      <c r="G1531">
        <v>21.062516875290498</v>
      </c>
      <c r="H1531">
        <v>1.71206259475881</v>
      </c>
      <c r="I1531">
        <v>0.349082910507026</v>
      </c>
      <c r="J1531">
        <v>2.06847698180469</v>
      </c>
      <c r="K1531">
        <v>59.758462725541001</v>
      </c>
      <c r="L1531">
        <v>6.8740708065334097E-2</v>
      </c>
      <c r="M1531">
        <v>4.5385995610518499</v>
      </c>
      <c r="N1531">
        <v>33.152915111113998</v>
      </c>
      <c r="O1531">
        <v>188.406581700955</v>
      </c>
      <c r="P1531">
        <v>21.458548571393901</v>
      </c>
      <c r="Q1531">
        <v>5.8417237664807704</v>
      </c>
      <c r="R1531">
        <v>39.920674879659799</v>
      </c>
      <c r="S1531">
        <v>592.73723223231195</v>
      </c>
      <c r="T1531">
        <v>0</v>
      </c>
      <c r="U1531">
        <v>0</v>
      </c>
      <c r="V1531">
        <v>24.1127294602897</v>
      </c>
      <c r="W1531">
        <v>288.72190110525702</v>
      </c>
    </row>
    <row r="1532" spans="1:23" x14ac:dyDescent="0.3">
      <c r="A1532" t="s">
        <v>294</v>
      </c>
      <c r="B1532" t="s">
        <v>13</v>
      </c>
      <c r="C1532" t="s">
        <v>29</v>
      </c>
      <c r="D1532" t="s">
        <v>252</v>
      </c>
      <c r="E1532" t="s">
        <v>56</v>
      </c>
      <c r="F1532">
        <v>24.700795702275499</v>
      </c>
      <c r="G1532">
        <v>23.9361213014583</v>
      </c>
      <c r="H1532">
        <v>2.2541972954812701</v>
      </c>
      <c r="I1532">
        <v>0.39193599940019702</v>
      </c>
      <c r="J1532">
        <v>2.4312188837059798</v>
      </c>
      <c r="K1532">
        <v>66.508706050372297</v>
      </c>
      <c r="L1532">
        <v>6.7073505342103795E-2</v>
      </c>
      <c r="M1532">
        <v>5.4016587414469397</v>
      </c>
      <c r="N1532">
        <v>38.6243494080177</v>
      </c>
      <c r="O1532">
        <v>222.525661335145</v>
      </c>
      <c r="P1532">
        <v>23.137615337412001</v>
      </c>
      <c r="Q1532">
        <v>6.3149909408532601</v>
      </c>
      <c r="R1532">
        <v>43.025213361262097</v>
      </c>
      <c r="S1532">
        <v>592.73723223231195</v>
      </c>
      <c r="T1532">
        <v>0</v>
      </c>
      <c r="U1532">
        <v>0</v>
      </c>
      <c r="V1532">
        <v>31.701626155156799</v>
      </c>
      <c r="W1532">
        <v>329.34143551336501</v>
      </c>
    </row>
    <row r="1533" spans="1:23" x14ac:dyDescent="0.3">
      <c r="A1533" t="s">
        <v>294</v>
      </c>
      <c r="B1533" t="s">
        <v>13</v>
      </c>
      <c r="C1533" t="s">
        <v>29</v>
      </c>
      <c r="D1533" t="s">
        <v>252</v>
      </c>
      <c r="E1533" t="s">
        <v>57</v>
      </c>
      <c r="F1533">
        <v>25.242817032164702</v>
      </c>
      <c r="G1533">
        <v>24.473869061355199</v>
      </c>
      <c r="H1533">
        <v>2.3620993465548401</v>
      </c>
      <c r="I1533">
        <v>0.398479215367537</v>
      </c>
      <c r="J1533">
        <v>2.52191951802694</v>
      </c>
      <c r="K1533">
        <v>67.326379063694603</v>
      </c>
      <c r="L1533">
        <v>6.8490350249472406E-2</v>
      </c>
      <c r="M1533">
        <v>5.6202476071552399</v>
      </c>
      <c r="N1533">
        <v>39.847101445441801</v>
      </c>
      <c r="O1533">
        <v>230.87223949852299</v>
      </c>
      <c r="P1533">
        <v>23.0859870683758</v>
      </c>
      <c r="Q1533">
        <v>6.3091990300633896</v>
      </c>
      <c r="R1533">
        <v>42.919389252667401</v>
      </c>
      <c r="S1533">
        <v>592.73723223231195</v>
      </c>
      <c r="T1533">
        <v>0</v>
      </c>
      <c r="U1533">
        <v>0</v>
      </c>
      <c r="V1533">
        <v>33.263904493334401</v>
      </c>
      <c r="W1533">
        <v>337.031174491782</v>
      </c>
    </row>
    <row r="1534" spans="1:23" x14ac:dyDescent="0.3">
      <c r="A1534" t="s">
        <v>294</v>
      </c>
      <c r="B1534" t="s">
        <v>13</v>
      </c>
      <c r="C1534" t="s">
        <v>29</v>
      </c>
      <c r="D1534" t="s">
        <v>252</v>
      </c>
      <c r="E1534" t="s">
        <v>58</v>
      </c>
      <c r="F1534">
        <v>23.1640298679736</v>
      </c>
      <c r="G1534">
        <v>22.411059398959601</v>
      </c>
      <c r="H1534">
        <v>2.0878677158232102</v>
      </c>
      <c r="I1534">
        <v>0.37441612244134098</v>
      </c>
      <c r="J1534">
        <v>2.1790344405242101</v>
      </c>
      <c r="K1534">
        <v>64.537313068322007</v>
      </c>
      <c r="L1534">
        <v>7.0947039299777706E-2</v>
      </c>
      <c r="M1534">
        <v>4.7927080783517901</v>
      </c>
      <c r="N1534">
        <v>35.063277301123399</v>
      </c>
      <c r="O1534">
        <v>197.92884277374699</v>
      </c>
      <c r="P1534">
        <v>23.5200341395377</v>
      </c>
      <c r="Q1534">
        <v>6.3947632875768798</v>
      </c>
      <c r="R1534">
        <v>43.765446957437497</v>
      </c>
      <c r="S1534">
        <v>592.73723223231195</v>
      </c>
      <c r="T1534">
        <v>0</v>
      </c>
      <c r="U1534">
        <v>0</v>
      </c>
      <c r="V1534">
        <v>29.455189926525701</v>
      </c>
      <c r="W1534">
        <v>306.88874577534398</v>
      </c>
    </row>
    <row r="1535" spans="1:23" x14ac:dyDescent="0.3">
      <c r="A1535" t="s">
        <v>294</v>
      </c>
      <c r="B1535" t="s">
        <v>13</v>
      </c>
      <c r="C1535" t="s">
        <v>29</v>
      </c>
      <c r="D1535" t="s">
        <v>253</v>
      </c>
      <c r="E1535" t="s">
        <v>59</v>
      </c>
      <c r="F1535">
        <v>19.9203145116626</v>
      </c>
      <c r="G1535">
        <v>19.279617375206399</v>
      </c>
      <c r="H1535">
        <v>2.06033777871763</v>
      </c>
      <c r="I1535">
        <v>0.32949209717208999</v>
      </c>
      <c r="J1535">
        <v>1.6719823787389101</v>
      </c>
      <c r="K1535">
        <v>56.926999073097498</v>
      </c>
      <c r="L1535">
        <v>7.4187044409738195E-2</v>
      </c>
      <c r="M1535">
        <v>3.6744008518396498</v>
      </c>
      <c r="N1535">
        <v>26.4429356511293</v>
      </c>
      <c r="O1535">
        <v>151.80873236358201</v>
      </c>
      <c r="P1535">
        <v>18.860711194495501</v>
      </c>
      <c r="Q1535">
        <v>5.1901745576817602</v>
      </c>
      <c r="R1535">
        <v>34.992666041464197</v>
      </c>
      <c r="S1535">
        <v>506.56622410094297</v>
      </c>
      <c r="T1535">
        <v>0</v>
      </c>
      <c r="U1535">
        <v>0</v>
      </c>
      <c r="V1535">
        <v>29.349447182492401</v>
      </c>
      <c r="W1535">
        <v>261.63918055233302</v>
      </c>
    </row>
    <row r="1536" spans="1:23" x14ac:dyDescent="0.3">
      <c r="A1536" t="s">
        <v>294</v>
      </c>
      <c r="B1536" t="s">
        <v>13</v>
      </c>
      <c r="C1536" t="s">
        <v>29</v>
      </c>
      <c r="D1536" t="s">
        <v>253</v>
      </c>
      <c r="E1536" t="s">
        <v>60</v>
      </c>
      <c r="F1536">
        <v>22.024780215265899</v>
      </c>
      <c r="G1536">
        <v>21.367685452090999</v>
      </c>
      <c r="H1536">
        <v>2.7339664107625898</v>
      </c>
      <c r="I1536">
        <v>0.36243268944803297</v>
      </c>
      <c r="J1536">
        <v>1.9458527275088899</v>
      </c>
      <c r="K1536">
        <v>62.226001477980098</v>
      </c>
      <c r="L1536">
        <v>6.0813861476201797E-2</v>
      </c>
      <c r="M1536">
        <v>4.3557769012533001</v>
      </c>
      <c r="N1536">
        <v>30.523171678268799</v>
      </c>
      <c r="O1536">
        <v>177.665531743831</v>
      </c>
      <c r="P1536">
        <v>20.094398110705601</v>
      </c>
      <c r="Q1536">
        <v>5.5415758273862901</v>
      </c>
      <c r="R1536">
        <v>37.267578210511203</v>
      </c>
      <c r="S1536">
        <v>506.56622410094297</v>
      </c>
      <c r="T1536">
        <v>0</v>
      </c>
      <c r="U1536">
        <v>0</v>
      </c>
      <c r="V1536">
        <v>38.894469306148999</v>
      </c>
      <c r="W1536">
        <v>292.61991263385801</v>
      </c>
    </row>
    <row r="1537" spans="1:23" x14ac:dyDescent="0.3">
      <c r="A1537" t="s">
        <v>294</v>
      </c>
      <c r="B1537" t="s">
        <v>13</v>
      </c>
      <c r="C1537" t="s">
        <v>29</v>
      </c>
      <c r="D1537" t="s">
        <v>253</v>
      </c>
      <c r="E1537" t="s">
        <v>61</v>
      </c>
      <c r="F1537">
        <v>22.7806896347515</v>
      </c>
      <c r="G1537">
        <v>22.118035287730901</v>
      </c>
      <c r="H1537">
        <v>2.7718560509638701</v>
      </c>
      <c r="I1537">
        <v>0.37225833127202401</v>
      </c>
      <c r="J1537">
        <v>2.0514166118780599</v>
      </c>
      <c r="K1537">
        <v>63.579006817965002</v>
      </c>
      <c r="L1537">
        <v>6.4254090023816102E-2</v>
      </c>
      <c r="M1537">
        <v>4.5942088979504003</v>
      </c>
      <c r="N1537">
        <v>31.9890456254026</v>
      </c>
      <c r="O1537">
        <v>187.44846457046501</v>
      </c>
      <c r="P1537">
        <v>20.233683305662701</v>
      </c>
      <c r="Q1537">
        <v>5.5880573340593402</v>
      </c>
      <c r="R1537">
        <v>37.516369492078198</v>
      </c>
      <c r="S1537">
        <v>506.56622410094297</v>
      </c>
      <c r="T1537">
        <v>0</v>
      </c>
      <c r="U1537">
        <v>0</v>
      </c>
      <c r="V1537">
        <v>39.441909999855604</v>
      </c>
      <c r="W1537">
        <v>303.61555919598902</v>
      </c>
    </row>
    <row r="1538" spans="1:23" x14ac:dyDescent="0.3">
      <c r="A1538" t="s">
        <v>294</v>
      </c>
      <c r="B1538" t="s">
        <v>13</v>
      </c>
      <c r="C1538" t="s">
        <v>29</v>
      </c>
      <c r="D1538" t="s">
        <v>253</v>
      </c>
      <c r="E1538" t="s">
        <v>62</v>
      </c>
      <c r="F1538">
        <v>21.596759140467402</v>
      </c>
      <c r="G1538">
        <v>20.943963134613199</v>
      </c>
      <c r="H1538">
        <v>2.3952440463367899</v>
      </c>
      <c r="I1538">
        <v>0.36398641168778201</v>
      </c>
      <c r="J1538">
        <v>1.7776208091405801</v>
      </c>
      <c r="K1538">
        <v>63.2981632788387</v>
      </c>
      <c r="L1538">
        <v>7.65384986899178E-2</v>
      </c>
      <c r="M1538">
        <v>3.8988521028044598</v>
      </c>
      <c r="N1538">
        <v>28.331958032016502</v>
      </c>
      <c r="O1538">
        <v>160.88173472367001</v>
      </c>
      <c r="P1538">
        <v>21.4074617959409</v>
      </c>
      <c r="Q1538">
        <v>5.8799869851513398</v>
      </c>
      <c r="R1538">
        <v>39.730752262251002</v>
      </c>
      <c r="S1538">
        <v>506.56622410094297</v>
      </c>
      <c r="T1538">
        <v>0</v>
      </c>
      <c r="U1538">
        <v>0</v>
      </c>
      <c r="V1538">
        <v>34.2451405998426</v>
      </c>
      <c r="W1538">
        <v>285.23857145965502</v>
      </c>
    </row>
    <row r="1539" spans="1:23" x14ac:dyDescent="0.3">
      <c r="A1539" t="s">
        <v>294</v>
      </c>
      <c r="B1539" t="s">
        <v>13</v>
      </c>
      <c r="C1539" t="s">
        <v>29</v>
      </c>
      <c r="D1539" t="s">
        <v>254</v>
      </c>
      <c r="E1539" t="s">
        <v>63</v>
      </c>
      <c r="F1539">
        <v>21.339471817644501</v>
      </c>
      <c r="G1539">
        <v>20.661942347201599</v>
      </c>
      <c r="H1539">
        <v>5.9952491309974096</v>
      </c>
      <c r="I1539">
        <v>0.37232569164670098</v>
      </c>
      <c r="J1539">
        <v>1.83950877178067</v>
      </c>
      <c r="K1539">
        <v>65.918499309285096</v>
      </c>
      <c r="L1539">
        <v>5.8019840122612999E-2</v>
      </c>
      <c r="M1539">
        <v>4.2396643560824998</v>
      </c>
      <c r="N1539">
        <v>27.094094423095399</v>
      </c>
      <c r="O1539">
        <v>161.29755137662801</v>
      </c>
      <c r="P1539">
        <v>23.974812440604602</v>
      </c>
      <c r="Q1539">
        <v>6.2030672753424998</v>
      </c>
      <c r="R1539">
        <v>45.100895869362397</v>
      </c>
      <c r="S1539">
        <v>527.35691654664299</v>
      </c>
      <c r="T1539">
        <v>0</v>
      </c>
      <c r="U1539">
        <v>0</v>
      </c>
      <c r="V1539">
        <v>84.712743282967295</v>
      </c>
      <c r="W1539">
        <v>283.12916541037401</v>
      </c>
    </row>
    <row r="1540" spans="1:23" x14ac:dyDescent="0.3">
      <c r="A1540" t="s">
        <v>294</v>
      </c>
      <c r="B1540" t="s">
        <v>13</v>
      </c>
      <c r="C1540" t="s">
        <v>29</v>
      </c>
      <c r="D1540" t="s">
        <v>254</v>
      </c>
      <c r="E1540" t="s">
        <v>64</v>
      </c>
      <c r="F1540">
        <v>23.805548523555199</v>
      </c>
      <c r="G1540">
        <v>23.107643733548102</v>
      </c>
      <c r="H1540">
        <v>8.3685501315476696</v>
      </c>
      <c r="I1540">
        <v>0.41105485579472001</v>
      </c>
      <c r="J1540">
        <v>2.2006548812442799</v>
      </c>
      <c r="K1540">
        <v>72.812685268875001</v>
      </c>
      <c r="L1540">
        <v>5.9245631416824103E-2</v>
      </c>
      <c r="M1540">
        <v>5.3150450577950599</v>
      </c>
      <c r="N1540">
        <v>32.369004463660502</v>
      </c>
      <c r="O1540">
        <v>195.925856897876</v>
      </c>
      <c r="P1540">
        <v>25.754904898543401</v>
      </c>
      <c r="Q1540">
        <v>6.6834628079598302</v>
      </c>
      <c r="R1540">
        <v>48.425975518083803</v>
      </c>
      <c r="S1540">
        <v>527.35691654664299</v>
      </c>
      <c r="T1540">
        <v>0</v>
      </c>
      <c r="U1540">
        <v>0</v>
      </c>
      <c r="V1540">
        <v>118.119734825526</v>
      </c>
      <c r="W1540">
        <v>318.27049605631601</v>
      </c>
    </row>
    <row r="1541" spans="1:23" x14ac:dyDescent="0.3">
      <c r="A1541" t="s">
        <v>294</v>
      </c>
      <c r="B1541" t="s">
        <v>13</v>
      </c>
      <c r="C1541" t="s">
        <v>29</v>
      </c>
      <c r="D1541" t="s">
        <v>254</v>
      </c>
      <c r="E1541" t="s">
        <v>65</v>
      </c>
      <c r="F1541">
        <v>24.013600440204399</v>
      </c>
      <c r="G1541">
        <v>23.314181301081799</v>
      </c>
      <c r="H1541">
        <v>8.4971365391192393</v>
      </c>
      <c r="I1541">
        <v>0.41300659858497601</v>
      </c>
      <c r="J1541">
        <v>2.2362669268186899</v>
      </c>
      <c r="K1541">
        <v>73.0719386625684</v>
      </c>
      <c r="L1541">
        <v>6.0704705177133701E-2</v>
      </c>
      <c r="M1541">
        <v>5.40761517441178</v>
      </c>
      <c r="N1541">
        <v>32.859799538069801</v>
      </c>
      <c r="O1541">
        <v>199.34552724694001</v>
      </c>
      <c r="P1541">
        <v>25.731755568226902</v>
      </c>
      <c r="Q1541">
        <v>6.6812616257634296</v>
      </c>
      <c r="R1541">
        <v>48.3779188750432</v>
      </c>
      <c r="S1541">
        <v>527.35691654664299</v>
      </c>
      <c r="T1541">
        <v>0</v>
      </c>
      <c r="U1541">
        <v>0</v>
      </c>
      <c r="V1541">
        <v>119.903292915962</v>
      </c>
      <c r="W1541">
        <v>321.56878262311398</v>
      </c>
    </row>
    <row r="1542" spans="1:23" x14ac:dyDescent="0.3">
      <c r="A1542" t="s">
        <v>294</v>
      </c>
      <c r="B1542" t="s">
        <v>13</v>
      </c>
      <c r="C1542" t="s">
        <v>29</v>
      </c>
      <c r="D1542" t="s">
        <v>254</v>
      </c>
      <c r="E1542" t="s">
        <v>66</v>
      </c>
      <c r="F1542">
        <v>22.286850272474599</v>
      </c>
      <c r="G1542">
        <v>21.600297453137301</v>
      </c>
      <c r="H1542">
        <v>7.1367630346749102</v>
      </c>
      <c r="I1542">
        <v>0.39610033643349102</v>
      </c>
      <c r="J1542">
        <v>1.93676120127714</v>
      </c>
      <c r="K1542">
        <v>70.379952071885498</v>
      </c>
      <c r="L1542">
        <v>5.8816515414409999E-2</v>
      </c>
      <c r="M1542">
        <v>4.5640291747625596</v>
      </c>
      <c r="N1542">
        <v>28.640756405988601</v>
      </c>
      <c r="O1542">
        <v>170.25408973865899</v>
      </c>
      <c r="P1542">
        <v>25.730505138201199</v>
      </c>
      <c r="Q1542">
        <v>6.65384319623052</v>
      </c>
      <c r="R1542">
        <v>48.407813203401901</v>
      </c>
      <c r="S1542">
        <v>527.35691654664299</v>
      </c>
      <c r="T1542">
        <v>0</v>
      </c>
      <c r="U1542">
        <v>0</v>
      </c>
      <c r="V1542">
        <v>100.81111305812</v>
      </c>
      <c r="W1542">
        <v>297.31417984147299</v>
      </c>
    </row>
    <row r="1543" spans="1:23" x14ac:dyDescent="0.3">
      <c r="A1543" t="s">
        <v>294</v>
      </c>
      <c r="B1543" t="s">
        <v>13</v>
      </c>
      <c r="C1543" t="s">
        <v>29</v>
      </c>
      <c r="D1543" t="s">
        <v>255</v>
      </c>
      <c r="E1543" t="s">
        <v>67</v>
      </c>
      <c r="F1543">
        <v>19.7805294861795</v>
      </c>
      <c r="G1543">
        <v>19.1386515158697</v>
      </c>
      <c r="H1543">
        <v>2.26305616224094</v>
      </c>
      <c r="I1543">
        <v>0.40512003602378399</v>
      </c>
      <c r="J1543">
        <v>1.17233766011304</v>
      </c>
      <c r="K1543">
        <v>67.587237630156196</v>
      </c>
      <c r="L1543">
        <v>4.9629037316463398E-2</v>
      </c>
      <c r="M1543">
        <v>2.85452370504539</v>
      </c>
      <c r="N1543">
        <v>16.296572166671599</v>
      </c>
      <c r="O1543">
        <v>106.14794005496999</v>
      </c>
      <c r="P1543">
        <v>21.549067455799001</v>
      </c>
      <c r="Q1543">
        <v>5.5373516294916696</v>
      </c>
      <c r="R1543">
        <v>40.463297831242997</v>
      </c>
      <c r="S1543">
        <v>501.69570628037098</v>
      </c>
      <c r="T1543">
        <v>0</v>
      </c>
      <c r="U1543">
        <v>0</v>
      </c>
      <c r="V1543">
        <v>32.130985875758</v>
      </c>
      <c r="W1543">
        <v>263.37857640352001</v>
      </c>
    </row>
    <row r="1544" spans="1:23" x14ac:dyDescent="0.3">
      <c r="A1544" t="s">
        <v>294</v>
      </c>
      <c r="B1544" t="s">
        <v>13</v>
      </c>
      <c r="C1544" t="s">
        <v>29</v>
      </c>
      <c r="D1544" t="s">
        <v>255</v>
      </c>
      <c r="E1544" t="s">
        <v>68</v>
      </c>
      <c r="F1544">
        <v>21.0686670226339</v>
      </c>
      <c r="G1544">
        <v>20.417759059229599</v>
      </c>
      <c r="H1544">
        <v>3.0448692451997301</v>
      </c>
      <c r="I1544">
        <v>0.42476274844357997</v>
      </c>
      <c r="J1544">
        <v>1.3089331709449801</v>
      </c>
      <c r="K1544">
        <v>70.656778459899499</v>
      </c>
      <c r="L1544">
        <v>4.9375252313526498E-2</v>
      </c>
      <c r="M1544">
        <v>3.2957466094316401</v>
      </c>
      <c r="N1544">
        <v>18.138899769527999</v>
      </c>
      <c r="O1544">
        <v>120.52983948034201</v>
      </c>
      <c r="P1544">
        <v>22.157401205678202</v>
      </c>
      <c r="Q1544">
        <v>5.7060394983239</v>
      </c>
      <c r="R1544">
        <v>41.5909519240615</v>
      </c>
      <c r="S1544">
        <v>501.69570628037098</v>
      </c>
      <c r="T1544">
        <v>0</v>
      </c>
      <c r="U1544">
        <v>0</v>
      </c>
      <c r="V1544">
        <v>42.981162854088197</v>
      </c>
      <c r="W1544">
        <v>281.83133032934802</v>
      </c>
    </row>
    <row r="1545" spans="1:23" x14ac:dyDescent="0.3">
      <c r="A1545" t="s">
        <v>294</v>
      </c>
      <c r="B1545" t="s">
        <v>13</v>
      </c>
      <c r="C1545" t="s">
        <v>29</v>
      </c>
      <c r="D1545" t="s">
        <v>255</v>
      </c>
      <c r="E1545" t="s">
        <v>69</v>
      </c>
      <c r="F1545">
        <v>21.376205092240401</v>
      </c>
      <c r="G1545">
        <v>20.7237693376618</v>
      </c>
      <c r="H1545">
        <v>3.1395230652950001</v>
      </c>
      <c r="I1545">
        <v>0.42694269434674398</v>
      </c>
      <c r="J1545">
        <v>1.34286551058674</v>
      </c>
      <c r="K1545">
        <v>70.854761270590203</v>
      </c>
      <c r="L1545">
        <v>5.1692651267648299E-2</v>
      </c>
      <c r="M1545">
        <v>3.3915382819551598</v>
      </c>
      <c r="N1545">
        <v>18.606900586306999</v>
      </c>
      <c r="O1545">
        <v>124.392828483432</v>
      </c>
      <c r="P1545">
        <v>22.0761678935297</v>
      </c>
      <c r="Q1545">
        <v>5.6902103539342699</v>
      </c>
      <c r="R1545">
        <v>41.432447464632702</v>
      </c>
      <c r="S1545">
        <v>501.69570628037098</v>
      </c>
      <c r="T1545">
        <v>0</v>
      </c>
      <c r="U1545">
        <v>0</v>
      </c>
      <c r="V1545">
        <v>44.241289155435098</v>
      </c>
      <c r="W1545">
        <v>286.20003840244698</v>
      </c>
    </row>
    <row r="1546" spans="1:23" x14ac:dyDescent="0.3">
      <c r="A1546" t="s">
        <v>294</v>
      </c>
      <c r="B1546" t="s">
        <v>13</v>
      </c>
      <c r="C1546" t="s">
        <v>29</v>
      </c>
      <c r="D1546" t="s">
        <v>255</v>
      </c>
      <c r="E1546" t="s">
        <v>70</v>
      </c>
      <c r="F1546">
        <v>20.378960188340699</v>
      </c>
      <c r="G1546">
        <v>19.732429646629001</v>
      </c>
      <c r="H1546">
        <v>2.7080641297777701</v>
      </c>
      <c r="I1546">
        <v>0.42102642711608401</v>
      </c>
      <c r="J1546">
        <v>1.18795829448384</v>
      </c>
      <c r="K1546">
        <v>70.301950163259207</v>
      </c>
      <c r="L1546">
        <v>5.1905835062188203E-2</v>
      </c>
      <c r="M1546">
        <v>2.87559573740397</v>
      </c>
      <c r="N1546">
        <v>16.6178592226888</v>
      </c>
      <c r="O1546">
        <v>107.468476143361</v>
      </c>
      <c r="P1546">
        <v>22.537644834343698</v>
      </c>
      <c r="Q1546">
        <v>5.7868157282803603</v>
      </c>
      <c r="R1546">
        <v>42.3249781410738</v>
      </c>
      <c r="S1546">
        <v>501.69570628037098</v>
      </c>
      <c r="T1546">
        <v>0</v>
      </c>
      <c r="U1546">
        <v>0</v>
      </c>
      <c r="V1546">
        <v>38.203775832823503</v>
      </c>
      <c r="W1546">
        <v>271.48662734571002</v>
      </c>
    </row>
    <row r="1547" spans="1:23" x14ac:dyDescent="0.3">
      <c r="A1547" t="s">
        <v>294</v>
      </c>
      <c r="B1547" t="s">
        <v>13</v>
      </c>
      <c r="C1547" t="s">
        <v>29</v>
      </c>
      <c r="D1547" t="s">
        <v>256</v>
      </c>
      <c r="E1547" t="s">
        <v>71</v>
      </c>
      <c r="F1547">
        <v>18.430842831686402</v>
      </c>
      <c r="G1547">
        <v>17.815752023441</v>
      </c>
      <c r="H1547">
        <v>2.5819222209272699</v>
      </c>
      <c r="I1547">
        <v>0.40992457371998903</v>
      </c>
      <c r="J1547">
        <v>1.0486123087982899</v>
      </c>
      <c r="K1547">
        <v>67.578821495476404</v>
      </c>
      <c r="L1547">
        <v>4.2880313958165703E-2</v>
      </c>
      <c r="M1547">
        <v>2.4152253647600599</v>
      </c>
      <c r="N1547">
        <v>14.0239236715973</v>
      </c>
      <c r="O1547">
        <v>94.680725042206106</v>
      </c>
      <c r="P1547">
        <v>24.095454221164001</v>
      </c>
      <c r="Q1547">
        <v>5.9103255739027301</v>
      </c>
      <c r="R1547">
        <v>45.746037606593802</v>
      </c>
      <c r="S1547">
        <v>477.09965156319402</v>
      </c>
      <c r="T1547">
        <v>0</v>
      </c>
      <c r="U1547">
        <v>0</v>
      </c>
      <c r="V1547">
        <v>36.318827243772503</v>
      </c>
      <c r="W1547">
        <v>244.79933216239999</v>
      </c>
    </row>
    <row r="1548" spans="1:23" x14ac:dyDescent="0.3">
      <c r="A1548" t="s">
        <v>294</v>
      </c>
      <c r="B1548" t="s">
        <v>13</v>
      </c>
      <c r="C1548" t="s">
        <v>29</v>
      </c>
      <c r="D1548" t="s">
        <v>256</v>
      </c>
      <c r="E1548" t="s">
        <v>72</v>
      </c>
      <c r="F1548">
        <v>20.3834137919361</v>
      </c>
      <c r="G1548">
        <v>19.753580497172301</v>
      </c>
      <c r="H1548">
        <v>3.2529638026692802</v>
      </c>
      <c r="I1548">
        <v>0.44806108316591398</v>
      </c>
      <c r="J1548">
        <v>1.2141948629157999</v>
      </c>
      <c r="K1548">
        <v>73.788437670402999</v>
      </c>
      <c r="L1548">
        <v>4.3962085221983402E-2</v>
      </c>
      <c r="M1548">
        <v>2.8865572501033201</v>
      </c>
      <c r="N1548">
        <v>16.237661516352301</v>
      </c>
      <c r="O1548">
        <v>111.454745879112</v>
      </c>
      <c r="P1548">
        <v>26.0017935926486</v>
      </c>
      <c r="Q1548">
        <v>6.3877932907866599</v>
      </c>
      <c r="R1548">
        <v>49.353521040657</v>
      </c>
      <c r="S1548">
        <v>477.09965156319402</v>
      </c>
      <c r="T1548">
        <v>0</v>
      </c>
      <c r="U1548">
        <v>0</v>
      </c>
      <c r="V1548">
        <v>45.6992677819335</v>
      </c>
      <c r="W1548">
        <v>272.60932910001998</v>
      </c>
    </row>
    <row r="1549" spans="1:23" x14ac:dyDescent="0.3">
      <c r="A1549" t="s">
        <v>294</v>
      </c>
      <c r="B1549" t="s">
        <v>13</v>
      </c>
      <c r="C1549" t="s">
        <v>29</v>
      </c>
      <c r="D1549" t="s">
        <v>256</v>
      </c>
      <c r="E1549" t="s">
        <v>73</v>
      </c>
      <c r="F1549">
        <v>20.716493464967002</v>
      </c>
      <c r="G1549">
        <v>20.0846956379429</v>
      </c>
      <c r="H1549">
        <v>3.46786967192579</v>
      </c>
      <c r="I1549">
        <v>0.45080395789403899</v>
      </c>
      <c r="J1549">
        <v>1.2583973792516701</v>
      </c>
      <c r="K1549">
        <v>74.164266758552699</v>
      </c>
      <c r="L1549">
        <v>4.5238414661886502E-2</v>
      </c>
      <c r="M1549">
        <v>3.02685750411875</v>
      </c>
      <c r="N1549">
        <v>16.8255363785544</v>
      </c>
      <c r="O1549">
        <v>116.441066168695</v>
      </c>
      <c r="P1549">
        <v>25.958715898047501</v>
      </c>
      <c r="Q1549">
        <v>6.3832100006512098</v>
      </c>
      <c r="R1549">
        <v>49.264600049219602</v>
      </c>
      <c r="S1549">
        <v>477.09965156319402</v>
      </c>
      <c r="T1549">
        <v>0</v>
      </c>
      <c r="U1549">
        <v>0</v>
      </c>
      <c r="V1549">
        <v>48.6619610881014</v>
      </c>
      <c r="W1549">
        <v>277.47996301152301</v>
      </c>
    </row>
    <row r="1550" spans="1:23" x14ac:dyDescent="0.3">
      <c r="A1550" t="s">
        <v>294</v>
      </c>
      <c r="B1550" t="s">
        <v>13</v>
      </c>
      <c r="C1550" t="s">
        <v>29</v>
      </c>
      <c r="D1550" t="s">
        <v>256</v>
      </c>
      <c r="E1550" t="s">
        <v>74</v>
      </c>
      <c r="F1550">
        <v>19.287761382696299</v>
      </c>
      <c r="G1550">
        <v>18.665289826601001</v>
      </c>
      <c r="H1550">
        <v>3.0484664530829</v>
      </c>
      <c r="I1550">
        <v>0.43283350497281198</v>
      </c>
      <c r="J1550">
        <v>1.09539377551172</v>
      </c>
      <c r="K1550">
        <v>71.369498147143204</v>
      </c>
      <c r="L1550">
        <v>4.3186325973986403E-2</v>
      </c>
      <c r="M1550">
        <v>2.5306282059334499</v>
      </c>
      <c r="N1550">
        <v>14.708196669720699</v>
      </c>
      <c r="O1550">
        <v>99.030049267990606</v>
      </c>
      <c r="P1550">
        <v>25.505870453883499</v>
      </c>
      <c r="Q1550">
        <v>6.2539208787352596</v>
      </c>
      <c r="R1550">
        <v>48.426578105586302</v>
      </c>
      <c r="S1550">
        <v>477.09965156319402</v>
      </c>
      <c r="T1550">
        <v>0</v>
      </c>
      <c r="U1550">
        <v>0</v>
      </c>
      <c r="V1550">
        <v>42.788742311692999</v>
      </c>
      <c r="W1550">
        <v>257.26403770121999</v>
      </c>
    </row>
    <row r="1551" spans="1:23" x14ac:dyDescent="0.3">
      <c r="A1551" t="s">
        <v>294</v>
      </c>
      <c r="B1551" t="s">
        <v>13</v>
      </c>
      <c r="C1551" t="s">
        <v>29</v>
      </c>
      <c r="D1551" t="s">
        <v>257</v>
      </c>
      <c r="E1551" t="s">
        <v>75</v>
      </c>
      <c r="F1551">
        <v>17.0032434977301</v>
      </c>
      <c r="G1551">
        <v>16.443739460707601</v>
      </c>
      <c r="H1551">
        <v>1.7812195726081801</v>
      </c>
      <c r="I1551">
        <v>0.407039055281044</v>
      </c>
      <c r="J1551">
        <v>0.89577417829250805</v>
      </c>
      <c r="K1551">
        <v>64.290104957227101</v>
      </c>
      <c r="L1551">
        <v>4.6345185763934003E-2</v>
      </c>
      <c r="M1551">
        <v>1.6732128829009001</v>
      </c>
      <c r="N1551">
        <v>11.3730948891337</v>
      </c>
      <c r="O1551">
        <v>76.817451544278697</v>
      </c>
      <c r="P1551">
        <v>20.9183948229877</v>
      </c>
      <c r="Q1551">
        <v>5.1406769305793603</v>
      </c>
      <c r="R1551">
        <v>39.603215569032898</v>
      </c>
      <c r="S1551">
        <v>426.55701038083498</v>
      </c>
      <c r="T1551">
        <v>0</v>
      </c>
      <c r="U1551">
        <v>0</v>
      </c>
      <c r="V1551">
        <v>24.724822402876399</v>
      </c>
      <c r="W1551">
        <v>224.398138903778</v>
      </c>
    </row>
    <row r="1552" spans="1:23" x14ac:dyDescent="0.3">
      <c r="A1552" t="s">
        <v>294</v>
      </c>
      <c r="B1552" t="s">
        <v>13</v>
      </c>
      <c r="C1552" t="s">
        <v>29</v>
      </c>
      <c r="D1552" t="s">
        <v>257</v>
      </c>
      <c r="E1552" t="s">
        <v>76</v>
      </c>
      <c r="F1552">
        <v>18.970569035857899</v>
      </c>
      <c r="G1552">
        <v>18.396533562385301</v>
      </c>
      <c r="H1552">
        <v>2.1353613268343099</v>
      </c>
      <c r="I1552">
        <v>0.44721546921038502</v>
      </c>
      <c r="J1552">
        <v>1.0345129911051401</v>
      </c>
      <c r="K1552">
        <v>70.579643169710593</v>
      </c>
      <c r="L1552">
        <v>4.4635565529619801E-2</v>
      </c>
      <c r="M1552">
        <v>1.99381212226591</v>
      </c>
      <c r="N1552">
        <v>13.221288090257501</v>
      </c>
      <c r="O1552">
        <v>90.873931459378099</v>
      </c>
      <c r="P1552">
        <v>22.767150682290499</v>
      </c>
      <c r="Q1552">
        <v>5.6028879439206403</v>
      </c>
      <c r="R1552">
        <v>43.093977711363699</v>
      </c>
      <c r="S1552">
        <v>426.55701038083498</v>
      </c>
      <c r="T1552">
        <v>0</v>
      </c>
      <c r="U1552">
        <v>0</v>
      </c>
      <c r="V1552">
        <v>29.585162811555598</v>
      </c>
      <c r="W1552">
        <v>252.71357808540199</v>
      </c>
    </row>
    <row r="1553" spans="1:23" x14ac:dyDescent="0.3">
      <c r="A1553" t="s">
        <v>294</v>
      </c>
      <c r="B1553" t="s">
        <v>13</v>
      </c>
      <c r="C1553" t="s">
        <v>29</v>
      </c>
      <c r="D1553" t="s">
        <v>257</v>
      </c>
      <c r="E1553" t="s">
        <v>77</v>
      </c>
      <c r="F1553">
        <v>19.187108854513902</v>
      </c>
      <c r="G1553">
        <v>18.612046622075301</v>
      </c>
      <c r="H1553">
        <v>2.2064056813854598</v>
      </c>
      <c r="I1553">
        <v>0.44806519818049201</v>
      </c>
      <c r="J1553">
        <v>1.0631408764261301</v>
      </c>
      <c r="K1553">
        <v>70.663301418084998</v>
      </c>
      <c r="L1553">
        <v>4.7515119793240801E-2</v>
      </c>
      <c r="M1553">
        <v>2.0669679436436601</v>
      </c>
      <c r="N1553">
        <v>13.560806775259501</v>
      </c>
      <c r="O1553">
        <v>93.9047874556382</v>
      </c>
      <c r="P1553">
        <v>22.6966000084999</v>
      </c>
      <c r="Q1553">
        <v>5.5901282595637598</v>
      </c>
      <c r="R1553">
        <v>42.954976692948797</v>
      </c>
      <c r="S1553">
        <v>426.55701038083498</v>
      </c>
      <c r="T1553">
        <v>0</v>
      </c>
      <c r="U1553">
        <v>0</v>
      </c>
      <c r="V1553">
        <v>30.543167677673502</v>
      </c>
      <c r="W1553">
        <v>255.953266799663</v>
      </c>
    </row>
    <row r="1554" spans="1:23" x14ac:dyDescent="0.3">
      <c r="A1554" t="s">
        <v>294</v>
      </c>
      <c r="B1554" t="s">
        <v>13</v>
      </c>
      <c r="C1554" t="s">
        <v>29</v>
      </c>
      <c r="D1554" t="s">
        <v>257</v>
      </c>
      <c r="E1554" t="s">
        <v>78</v>
      </c>
      <c r="F1554">
        <v>18.316031066457199</v>
      </c>
      <c r="G1554">
        <v>17.744818145923301</v>
      </c>
      <c r="H1554">
        <v>2.05833670721203</v>
      </c>
      <c r="I1554">
        <v>0.44520174325592399</v>
      </c>
      <c r="J1554">
        <v>0.95276600679355306</v>
      </c>
      <c r="K1554">
        <v>70.307942349693704</v>
      </c>
      <c r="L1554">
        <v>4.6353997768844503E-2</v>
      </c>
      <c r="M1554">
        <v>1.7704906422150699</v>
      </c>
      <c r="N1554">
        <v>12.1944780192508</v>
      </c>
      <c r="O1554">
        <v>81.738847633603598</v>
      </c>
      <c r="P1554">
        <v>22.9799197308087</v>
      </c>
      <c r="Q1554">
        <v>5.6427136824335404</v>
      </c>
      <c r="R1554">
        <v>43.5115834497809</v>
      </c>
      <c r="S1554">
        <v>426.55701038083498</v>
      </c>
      <c r="T1554">
        <v>0</v>
      </c>
      <c r="U1554">
        <v>0</v>
      </c>
      <c r="V1554">
        <v>28.528810383566601</v>
      </c>
      <c r="W1554">
        <v>243.39096522327199</v>
      </c>
    </row>
    <row r="1555" spans="1:23" x14ac:dyDescent="0.3">
      <c r="A1555" t="s">
        <v>294</v>
      </c>
      <c r="B1555" t="s">
        <v>13</v>
      </c>
      <c r="C1555" t="s">
        <v>29</v>
      </c>
      <c r="D1555" t="s">
        <v>258</v>
      </c>
      <c r="E1555" t="s">
        <v>79</v>
      </c>
      <c r="F1555">
        <v>16.889839070252901</v>
      </c>
      <c r="G1555">
        <v>16.374828944080502</v>
      </c>
      <c r="H1555">
        <v>2.2083827088096899</v>
      </c>
      <c r="I1555">
        <v>0.44759669201873198</v>
      </c>
      <c r="J1555">
        <v>0.88669205205391499</v>
      </c>
      <c r="K1555">
        <v>64.223370854619901</v>
      </c>
      <c r="L1555">
        <v>3.9635463489293497E-2</v>
      </c>
      <c r="M1555">
        <v>1.55872035059641</v>
      </c>
      <c r="N1555">
        <v>10.559641203329701</v>
      </c>
      <c r="O1555">
        <v>73.080520652020795</v>
      </c>
      <c r="P1555">
        <v>20.972095737243901</v>
      </c>
      <c r="Q1555">
        <v>5.0426723358404297</v>
      </c>
      <c r="R1555">
        <v>39.839445710789498</v>
      </c>
      <c r="S1555">
        <v>371.56962532990298</v>
      </c>
      <c r="T1555">
        <v>0</v>
      </c>
      <c r="U1555">
        <v>0</v>
      </c>
      <c r="V1555">
        <v>30.740348930340399</v>
      </c>
      <c r="W1555">
        <v>223.89544965390701</v>
      </c>
    </row>
    <row r="1556" spans="1:23" x14ac:dyDescent="0.3">
      <c r="A1556" t="s">
        <v>294</v>
      </c>
      <c r="B1556" t="s">
        <v>13</v>
      </c>
      <c r="C1556" t="s">
        <v>29</v>
      </c>
      <c r="D1556" t="s">
        <v>258</v>
      </c>
      <c r="E1556" t="s">
        <v>80</v>
      </c>
      <c r="F1556">
        <v>18.4642768271138</v>
      </c>
      <c r="G1556">
        <v>17.937727848103599</v>
      </c>
      <c r="H1556">
        <v>2.8250191409419099</v>
      </c>
      <c r="I1556">
        <v>0.47800481696835201</v>
      </c>
      <c r="J1556">
        <v>1.0110027565598401</v>
      </c>
      <c r="K1556">
        <v>68.633816108591205</v>
      </c>
      <c r="L1556">
        <v>4.1122088465023299E-2</v>
      </c>
      <c r="M1556">
        <v>1.8495210204732999</v>
      </c>
      <c r="N1556">
        <v>12.1129711148005</v>
      </c>
      <c r="O1556">
        <v>85.710824389754805</v>
      </c>
      <c r="P1556">
        <v>22.1840019973578</v>
      </c>
      <c r="Q1556">
        <v>5.3441022993259599</v>
      </c>
      <c r="R1556">
        <v>42.129728857218701</v>
      </c>
      <c r="S1556">
        <v>371.56962532990298</v>
      </c>
      <c r="T1556">
        <v>0</v>
      </c>
      <c r="U1556">
        <v>0</v>
      </c>
      <c r="V1556">
        <v>39.250852718361401</v>
      </c>
      <c r="W1556">
        <v>246.399990351458</v>
      </c>
    </row>
    <row r="1557" spans="1:23" x14ac:dyDescent="0.3">
      <c r="A1557" t="s">
        <v>294</v>
      </c>
      <c r="B1557" t="s">
        <v>13</v>
      </c>
      <c r="C1557" t="s">
        <v>29</v>
      </c>
      <c r="D1557" t="s">
        <v>258</v>
      </c>
      <c r="E1557" t="s">
        <v>140</v>
      </c>
      <c r="F1557">
        <v>18.682542769722499</v>
      </c>
      <c r="G1557">
        <v>18.156052141164501</v>
      </c>
      <c r="H1557">
        <v>3.2290525862422799</v>
      </c>
      <c r="I1557">
        <v>0.47420465150845498</v>
      </c>
      <c r="J1557">
        <v>1.04488466351197</v>
      </c>
      <c r="K1557">
        <v>68.087820517374993</v>
      </c>
      <c r="L1557">
        <v>4.30974533248158E-2</v>
      </c>
      <c r="M1557">
        <v>1.9467161237601101</v>
      </c>
      <c r="N1557">
        <v>12.5535658447473</v>
      </c>
      <c r="O1557">
        <v>90.022034076602793</v>
      </c>
      <c r="P1557">
        <v>21.852903125427499</v>
      </c>
      <c r="Q1557">
        <v>5.2716129963106697</v>
      </c>
      <c r="R1557">
        <v>41.4923047688346</v>
      </c>
      <c r="S1557">
        <v>371.56962532990298</v>
      </c>
      <c r="T1557">
        <v>0</v>
      </c>
      <c r="U1557">
        <v>0</v>
      </c>
      <c r="V1557">
        <v>44.800145481003099</v>
      </c>
      <c r="W1557">
        <v>249.7875842025</v>
      </c>
    </row>
    <row r="1558" spans="1:23" x14ac:dyDescent="0.3">
      <c r="A1558" t="s">
        <v>294</v>
      </c>
      <c r="B1558" t="s">
        <v>13</v>
      </c>
      <c r="C1558" t="s">
        <v>29</v>
      </c>
      <c r="D1558" t="s">
        <v>258</v>
      </c>
      <c r="E1558" t="s">
        <v>141</v>
      </c>
      <c r="F1558">
        <v>18.0067742118379</v>
      </c>
      <c r="G1558">
        <v>17.482219926657699</v>
      </c>
      <c r="H1558">
        <v>2.8719793332862</v>
      </c>
      <c r="I1558">
        <v>0.47650694044952402</v>
      </c>
      <c r="J1558">
        <v>0.95394002254417298</v>
      </c>
      <c r="K1558">
        <v>68.345290182650899</v>
      </c>
      <c r="L1558">
        <v>4.2522112731270503E-2</v>
      </c>
      <c r="M1558">
        <v>1.6876380440419501</v>
      </c>
      <c r="N1558">
        <v>11.3790407065904</v>
      </c>
      <c r="O1558">
        <v>79.082581721083002</v>
      </c>
      <c r="P1558">
        <v>22.2881971400647</v>
      </c>
      <c r="Q1558">
        <v>5.3608042249938599</v>
      </c>
      <c r="R1558">
        <v>42.3375731373186</v>
      </c>
      <c r="S1558">
        <v>371.56962532990298</v>
      </c>
      <c r="T1558">
        <v>0</v>
      </c>
      <c r="U1558">
        <v>0</v>
      </c>
      <c r="V1558">
        <v>39.862328619657099</v>
      </c>
      <c r="W1558">
        <v>239.806387922303</v>
      </c>
    </row>
    <row r="1559" spans="1:23" x14ac:dyDescent="0.3">
      <c r="A1559" t="s">
        <v>294</v>
      </c>
      <c r="B1559" t="s">
        <v>13</v>
      </c>
      <c r="C1559" t="s">
        <v>29</v>
      </c>
      <c r="D1559" t="s">
        <v>259</v>
      </c>
      <c r="E1559" t="s">
        <v>154</v>
      </c>
      <c r="F1559">
        <v>15.5899417154533</v>
      </c>
      <c r="G1559">
        <v>15.1141177944434</v>
      </c>
      <c r="H1559">
        <v>2.8240238292359798</v>
      </c>
      <c r="I1559">
        <v>0.47580917380646798</v>
      </c>
      <c r="J1559">
        <v>0.89626419958807302</v>
      </c>
      <c r="K1559">
        <v>58.887912305485202</v>
      </c>
      <c r="L1559">
        <v>5.0631896515184703E-2</v>
      </c>
      <c r="M1559">
        <v>1.3424984334815899</v>
      </c>
      <c r="N1559">
        <v>9.8146194830935496</v>
      </c>
      <c r="O1559">
        <v>69.221774018127206</v>
      </c>
      <c r="P1559">
        <v>20.029225638036898</v>
      </c>
      <c r="Q1559">
        <v>4.7477149389737399</v>
      </c>
      <c r="R1559">
        <v>38.133731570173303</v>
      </c>
      <c r="S1559">
        <v>324.63909236270399</v>
      </c>
      <c r="T1559">
        <v>0</v>
      </c>
      <c r="U1559">
        <v>0</v>
      </c>
      <c r="V1559">
        <v>39.258181401446997</v>
      </c>
      <c r="W1559">
        <v>206.54164165780699</v>
      </c>
    </row>
    <row r="1560" spans="1:23" x14ac:dyDescent="0.3">
      <c r="A1560" t="s">
        <v>294</v>
      </c>
      <c r="B1560" t="s">
        <v>13</v>
      </c>
      <c r="C1560" t="s">
        <v>29</v>
      </c>
      <c r="D1560" t="s">
        <v>259</v>
      </c>
      <c r="E1560" t="s">
        <v>156</v>
      </c>
      <c r="F1560">
        <v>17.364183054117799</v>
      </c>
      <c r="G1560">
        <v>16.871911804290502</v>
      </c>
      <c r="H1560">
        <v>3.2069273577935302</v>
      </c>
      <c r="I1560">
        <v>0.52568842342212296</v>
      </c>
      <c r="J1560">
        <v>1.0115973306358701</v>
      </c>
      <c r="K1560">
        <v>65.0942959002724</v>
      </c>
      <c r="L1560">
        <v>5.1949633637677899E-2</v>
      </c>
      <c r="M1560">
        <v>1.5493203516331</v>
      </c>
      <c r="N1560">
        <v>11.214166502873599</v>
      </c>
      <c r="O1560">
        <v>79.862885086797704</v>
      </c>
      <c r="P1560">
        <v>22.055295467614201</v>
      </c>
      <c r="Q1560">
        <v>5.2312824174030101</v>
      </c>
      <c r="R1560">
        <v>41.9872451421896</v>
      </c>
      <c r="S1560">
        <v>324.63909236270399</v>
      </c>
      <c r="T1560">
        <v>0</v>
      </c>
      <c r="U1560">
        <v>0</v>
      </c>
      <c r="V1560">
        <v>44.568096234736601</v>
      </c>
      <c r="W1560">
        <v>231.93426693716501</v>
      </c>
    </row>
    <row r="1561" spans="1:23" x14ac:dyDescent="0.3">
      <c r="A1561" t="s">
        <v>294</v>
      </c>
      <c r="B1561" t="s">
        <v>13</v>
      </c>
      <c r="C1561" t="s">
        <v>29</v>
      </c>
      <c r="D1561" t="s">
        <v>259</v>
      </c>
      <c r="E1561" t="s">
        <v>157</v>
      </c>
      <c r="F1561">
        <v>17.829331199918698</v>
      </c>
      <c r="G1561">
        <v>17.333089592414201</v>
      </c>
      <c r="H1561">
        <v>3.12877844488363</v>
      </c>
      <c r="I1561">
        <v>0.53778758052378695</v>
      </c>
      <c r="J1561">
        <v>1.03888593939285</v>
      </c>
      <c r="K1561">
        <v>66.598652231928696</v>
      </c>
      <c r="L1561">
        <v>5.3815916828380099E-2</v>
      </c>
      <c r="M1561">
        <v>1.6062388016454401</v>
      </c>
      <c r="N1561">
        <v>11.6068722709966</v>
      </c>
      <c r="O1561">
        <v>82.876373016686301</v>
      </c>
      <c r="P1561">
        <v>22.533200290459099</v>
      </c>
      <c r="Q1561">
        <v>5.3456786061576498</v>
      </c>
      <c r="R1561">
        <v>42.895805676822498</v>
      </c>
      <c r="S1561">
        <v>324.63909236270399</v>
      </c>
      <c r="T1561">
        <v>0</v>
      </c>
      <c r="U1561">
        <v>0</v>
      </c>
      <c r="V1561">
        <v>43.486793395991697</v>
      </c>
      <c r="W1561">
        <v>238.50201699368799</v>
      </c>
    </row>
    <row r="1562" spans="1:23" x14ac:dyDescent="0.3">
      <c r="A1562" t="s">
        <v>294</v>
      </c>
      <c r="B1562" t="s">
        <v>13</v>
      </c>
      <c r="C1562" t="s">
        <v>29</v>
      </c>
      <c r="D1562" t="s">
        <v>259</v>
      </c>
      <c r="E1562" t="s">
        <v>159</v>
      </c>
      <c r="F1562">
        <v>17.046617671420901</v>
      </c>
      <c r="G1562">
        <v>16.5535957162122</v>
      </c>
      <c r="H1562">
        <v>3.4159105612665699</v>
      </c>
      <c r="I1562">
        <v>0.535068894539522</v>
      </c>
      <c r="J1562">
        <v>0.949628778322126</v>
      </c>
      <c r="K1562">
        <v>66.094532435547507</v>
      </c>
      <c r="L1562">
        <v>5.3604534235037603E-2</v>
      </c>
      <c r="M1562">
        <v>1.3947125309942701</v>
      </c>
      <c r="N1562">
        <v>10.4891122704582</v>
      </c>
      <c r="O1562">
        <v>72.514833979756105</v>
      </c>
      <c r="P1562">
        <v>22.661253933179999</v>
      </c>
      <c r="Q1562">
        <v>5.3626204834972597</v>
      </c>
      <c r="R1562">
        <v>43.155533305230001</v>
      </c>
      <c r="S1562">
        <v>324.63909236270399</v>
      </c>
      <c r="T1562">
        <v>0</v>
      </c>
      <c r="U1562">
        <v>0</v>
      </c>
      <c r="V1562">
        <v>47.4784825278971</v>
      </c>
      <c r="W1562">
        <v>226.41802691303999</v>
      </c>
    </row>
    <row r="1563" spans="1:23" x14ac:dyDescent="0.3">
      <c r="A1563" t="s">
        <v>294</v>
      </c>
      <c r="B1563" t="s">
        <v>13</v>
      </c>
      <c r="C1563" t="s">
        <v>29</v>
      </c>
      <c r="D1563" t="s">
        <v>260</v>
      </c>
      <c r="E1563" t="s">
        <v>160</v>
      </c>
      <c r="F1563">
        <v>15.394154635443</v>
      </c>
      <c r="G1563">
        <v>14.963995837180001</v>
      </c>
      <c r="H1563">
        <v>3.1681882801496601</v>
      </c>
      <c r="I1563">
        <v>0.50867456876890005</v>
      </c>
      <c r="J1563">
        <v>0.91401070274524898</v>
      </c>
      <c r="K1563">
        <v>56.0832725583886</v>
      </c>
      <c r="L1563">
        <v>3.69986280095186E-2</v>
      </c>
      <c r="M1563">
        <v>1.3124353493380501</v>
      </c>
      <c r="N1563">
        <v>9.4413456876829898</v>
      </c>
      <c r="O1563">
        <v>66.914091329232306</v>
      </c>
      <c r="P1563">
        <v>20.422970615405202</v>
      </c>
      <c r="Q1563">
        <v>4.7708933517259204</v>
      </c>
      <c r="R1563">
        <v>38.972065645345602</v>
      </c>
      <c r="S1563">
        <v>269.76773786239397</v>
      </c>
      <c r="T1563">
        <v>0</v>
      </c>
      <c r="U1563">
        <v>0</v>
      </c>
      <c r="V1563">
        <v>44.114323152287596</v>
      </c>
      <c r="W1563">
        <v>204.588408684933</v>
      </c>
    </row>
    <row r="1564" spans="1:23" x14ac:dyDescent="0.3">
      <c r="A1564" t="s">
        <v>294</v>
      </c>
      <c r="B1564" t="s">
        <v>13</v>
      </c>
      <c r="C1564" t="s">
        <v>29</v>
      </c>
      <c r="D1564" t="s">
        <v>260</v>
      </c>
      <c r="E1564" t="s">
        <v>164</v>
      </c>
      <c r="F1564">
        <v>17.1988820649164</v>
      </c>
      <c r="G1564">
        <v>16.7522587882012</v>
      </c>
      <c r="H1564">
        <v>3.43190133421079</v>
      </c>
      <c r="I1564">
        <v>0.55803011491909205</v>
      </c>
      <c r="J1564">
        <v>1.0349127999726899</v>
      </c>
      <c r="K1564">
        <v>61.638968249549997</v>
      </c>
      <c r="L1564">
        <v>3.6590023025150499E-2</v>
      </c>
      <c r="M1564">
        <v>1.5347490510458499</v>
      </c>
      <c r="N1564">
        <v>10.894239155207099</v>
      </c>
      <c r="O1564">
        <v>78.3839807443034</v>
      </c>
      <c r="P1564">
        <v>22.306168368154701</v>
      </c>
      <c r="Q1564">
        <v>5.2159250069043201</v>
      </c>
      <c r="R1564">
        <v>42.559597389912703</v>
      </c>
      <c r="S1564">
        <v>269.76773786239397</v>
      </c>
      <c r="T1564">
        <v>0</v>
      </c>
      <c r="U1564">
        <v>0</v>
      </c>
      <c r="V1564">
        <v>47.768127892409098</v>
      </c>
      <c r="W1564">
        <v>230.30104913342899</v>
      </c>
    </row>
    <row r="1565" spans="1:23" x14ac:dyDescent="0.3">
      <c r="A1565" t="s">
        <v>294</v>
      </c>
      <c r="B1565" t="s">
        <v>13</v>
      </c>
      <c r="C1565" t="s">
        <v>29</v>
      </c>
      <c r="D1565" t="s">
        <v>260</v>
      </c>
      <c r="E1565" t="s">
        <v>167</v>
      </c>
      <c r="F1565">
        <v>17.409110975555699</v>
      </c>
      <c r="G1565">
        <v>16.962227801979399</v>
      </c>
      <c r="H1565">
        <v>3.54838613269317</v>
      </c>
      <c r="I1565">
        <v>0.55724009955949205</v>
      </c>
      <c r="J1565">
        <v>1.0516717618076099</v>
      </c>
      <c r="K1565">
        <v>61.6284148874336</v>
      </c>
      <c r="L1565">
        <v>3.7807577107652597E-2</v>
      </c>
      <c r="M1565">
        <v>1.5870340281847799</v>
      </c>
      <c r="N1565">
        <v>11.1880968650611</v>
      </c>
      <c r="O1565">
        <v>81.132987921317195</v>
      </c>
      <c r="P1565">
        <v>22.2120029408193</v>
      </c>
      <c r="Q1565">
        <v>5.1973023716458604</v>
      </c>
      <c r="R1565">
        <v>42.375895553888803</v>
      </c>
      <c r="S1565">
        <v>269.76773786239397</v>
      </c>
      <c r="T1565">
        <v>0</v>
      </c>
      <c r="U1565">
        <v>0</v>
      </c>
      <c r="V1565">
        <v>49.3813262747952</v>
      </c>
      <c r="W1565">
        <v>233.29871893853499</v>
      </c>
    </row>
    <row r="1566" spans="1:23" x14ac:dyDescent="0.3">
      <c r="A1566" t="s">
        <v>294</v>
      </c>
      <c r="B1566" t="s">
        <v>13</v>
      </c>
      <c r="C1566" t="s">
        <v>29</v>
      </c>
      <c r="D1566" t="s">
        <v>260</v>
      </c>
      <c r="E1566" t="s">
        <v>168</v>
      </c>
      <c r="F1566">
        <v>16.372614191341899</v>
      </c>
      <c r="G1566">
        <v>15.931733615788101</v>
      </c>
      <c r="H1566">
        <v>3.8903112226438501</v>
      </c>
      <c r="I1566">
        <v>0.544388698252668</v>
      </c>
      <c r="J1566">
        <v>0.95892259480081099</v>
      </c>
      <c r="K1566">
        <v>59.967734563681603</v>
      </c>
      <c r="L1566">
        <v>3.7506076543458597E-2</v>
      </c>
      <c r="M1566">
        <v>1.3849012399901</v>
      </c>
      <c r="N1566">
        <v>10.0632867076504</v>
      </c>
      <c r="O1566">
        <v>70.992775613517196</v>
      </c>
      <c r="P1566">
        <v>21.873186665134199</v>
      </c>
      <c r="Q1566">
        <v>5.1071686935028797</v>
      </c>
      <c r="R1566">
        <v>41.742401505715698</v>
      </c>
      <c r="S1566">
        <v>269.76773786239397</v>
      </c>
      <c r="T1566">
        <v>0</v>
      </c>
      <c r="U1566">
        <v>0</v>
      </c>
      <c r="V1566">
        <v>54.139810885244998</v>
      </c>
      <c r="W1566">
        <v>218.44991084701701</v>
      </c>
    </row>
    <row r="1567" spans="1:23" x14ac:dyDescent="0.3">
      <c r="A1567" t="s">
        <v>294</v>
      </c>
      <c r="B1567" t="s">
        <v>13</v>
      </c>
      <c r="C1567" t="s">
        <v>29</v>
      </c>
      <c r="D1567" t="s">
        <v>261</v>
      </c>
      <c r="E1567" t="s">
        <v>185</v>
      </c>
      <c r="F1567">
        <v>14.7889704119181</v>
      </c>
      <c r="G1567">
        <v>14.4029501837887</v>
      </c>
      <c r="H1567">
        <v>3.1879079018032801</v>
      </c>
      <c r="I1567">
        <v>0.51502938826309197</v>
      </c>
      <c r="J1567">
        <v>0.91889632262707499</v>
      </c>
      <c r="K1567">
        <v>51.0743160084319</v>
      </c>
      <c r="L1567">
        <v>4.9372352000799397E-2</v>
      </c>
      <c r="M1567">
        <v>1.3094694785839001</v>
      </c>
      <c r="N1567">
        <v>9.3534114817000091</v>
      </c>
      <c r="O1567">
        <v>66.472498141631306</v>
      </c>
      <c r="P1567">
        <v>20.056388123273099</v>
      </c>
      <c r="Q1567">
        <v>4.6150953390850802</v>
      </c>
      <c r="R1567">
        <v>38.365914389228003</v>
      </c>
      <c r="S1567">
        <v>223.808343206046</v>
      </c>
      <c r="T1567">
        <v>0</v>
      </c>
      <c r="U1567">
        <v>0</v>
      </c>
      <c r="V1567">
        <v>44.2713359832522</v>
      </c>
      <c r="W1567">
        <v>196.83310770381101</v>
      </c>
    </row>
    <row r="1568" spans="1:23" x14ac:dyDescent="0.3">
      <c r="A1568" t="s">
        <v>294</v>
      </c>
      <c r="B1568" t="s">
        <v>13</v>
      </c>
      <c r="C1568" t="s">
        <v>29</v>
      </c>
      <c r="D1568" t="s">
        <v>261</v>
      </c>
      <c r="E1568" t="s">
        <v>189</v>
      </c>
      <c r="F1568">
        <v>16.8757377890466</v>
      </c>
      <c r="G1568">
        <v>16.467678431805702</v>
      </c>
      <c r="H1568">
        <v>3.9005309591863302</v>
      </c>
      <c r="I1568">
        <v>0.583396875702902</v>
      </c>
      <c r="J1568">
        <v>1.05895864191269</v>
      </c>
      <c r="K1568">
        <v>57.909015236550196</v>
      </c>
      <c r="L1568">
        <v>5.1511110889811002E-2</v>
      </c>
      <c r="M1568">
        <v>1.5332687766128701</v>
      </c>
      <c r="N1568">
        <v>10.876577867232101</v>
      </c>
      <c r="O1568">
        <v>77.970488562007802</v>
      </c>
      <c r="P1568">
        <v>22.675459559988202</v>
      </c>
      <c r="Q1568">
        <v>5.2200316926031904</v>
      </c>
      <c r="R1568">
        <v>43.373238319805203</v>
      </c>
      <c r="S1568">
        <v>223.808343206046</v>
      </c>
      <c r="T1568">
        <v>0</v>
      </c>
      <c r="U1568">
        <v>0</v>
      </c>
      <c r="V1568">
        <v>54.120605582256601</v>
      </c>
      <c r="W1568">
        <v>226.42794482374401</v>
      </c>
    </row>
    <row r="1569" spans="1:23" x14ac:dyDescent="0.3">
      <c r="A1569" t="s">
        <v>294</v>
      </c>
      <c r="B1569" t="s">
        <v>13</v>
      </c>
      <c r="C1569" t="s">
        <v>29</v>
      </c>
      <c r="D1569" t="s">
        <v>261</v>
      </c>
      <c r="E1569" t="s">
        <v>190</v>
      </c>
      <c r="F1569">
        <v>17.371580221568699</v>
      </c>
      <c r="G1569">
        <v>16.961611670772498</v>
      </c>
      <c r="H1569">
        <v>3.61352421252356</v>
      </c>
      <c r="I1569">
        <v>0.58601223765725496</v>
      </c>
      <c r="J1569">
        <v>1.10239159325207</v>
      </c>
      <c r="K1569">
        <v>58.337940194698</v>
      </c>
      <c r="L1569">
        <v>5.37571408218682E-2</v>
      </c>
      <c r="M1569">
        <v>1.63320839059401</v>
      </c>
      <c r="N1569">
        <v>11.4179830717505</v>
      </c>
      <c r="O1569">
        <v>83.098799688030994</v>
      </c>
      <c r="P1569">
        <v>22.683686487923701</v>
      </c>
      <c r="Q1569">
        <v>5.2281641158490997</v>
      </c>
      <c r="R1569">
        <v>43.381559752430398</v>
      </c>
      <c r="S1569">
        <v>223.808343206046</v>
      </c>
      <c r="T1569">
        <v>0</v>
      </c>
      <c r="U1569">
        <v>0</v>
      </c>
      <c r="V1569">
        <v>50.1454465233899</v>
      </c>
      <c r="W1569">
        <v>233.39019319939899</v>
      </c>
    </row>
    <row r="1570" spans="1:23" x14ac:dyDescent="0.3">
      <c r="A1570" t="s">
        <v>294</v>
      </c>
      <c r="B1570" t="s">
        <v>13</v>
      </c>
      <c r="C1570" t="s">
        <v>29</v>
      </c>
      <c r="D1570" t="s">
        <v>261</v>
      </c>
      <c r="E1570" t="s">
        <v>195</v>
      </c>
      <c r="F1570">
        <v>16.023092049305198</v>
      </c>
      <c r="G1570">
        <v>15.622990874894001</v>
      </c>
      <c r="H1570">
        <v>3.7598158848043401</v>
      </c>
      <c r="I1570">
        <v>0.559806519781054</v>
      </c>
      <c r="J1570">
        <v>0.99800369511434694</v>
      </c>
      <c r="K1570">
        <v>55.493483207535199</v>
      </c>
      <c r="L1570">
        <v>5.18553281187236E-2</v>
      </c>
      <c r="M1570">
        <v>1.4254781113572701</v>
      </c>
      <c r="N1570">
        <v>10.1888960969832</v>
      </c>
      <c r="O1570">
        <v>72.431603485372307</v>
      </c>
      <c r="P1570">
        <v>21.799945779363401</v>
      </c>
      <c r="Q1570">
        <v>5.0159277746072801</v>
      </c>
      <c r="R1570">
        <v>41.701608872996502</v>
      </c>
      <c r="S1570">
        <v>223.808343206046</v>
      </c>
      <c r="T1570">
        <v>0</v>
      </c>
      <c r="U1570">
        <v>0</v>
      </c>
      <c r="V1570">
        <v>52.184119316281397</v>
      </c>
      <c r="W1570">
        <v>214.24224965854799</v>
      </c>
    </row>
    <row r="1571" spans="1:23" x14ac:dyDescent="0.3">
      <c r="A1571" t="s">
        <v>294</v>
      </c>
      <c r="B1571" t="s">
        <v>13</v>
      </c>
      <c r="C1571" t="s">
        <v>29</v>
      </c>
      <c r="D1571" t="s">
        <v>262</v>
      </c>
      <c r="E1571" t="s">
        <v>196</v>
      </c>
      <c r="F1571">
        <v>14.0026007321857</v>
      </c>
      <c r="G1571">
        <v>13.681055059402601</v>
      </c>
      <c r="H1571">
        <v>2.6966484778231501</v>
      </c>
      <c r="I1571">
        <v>0.47265080186373398</v>
      </c>
      <c r="J1571">
        <v>0.84444324001556303</v>
      </c>
      <c r="K1571">
        <v>41.600141469627403</v>
      </c>
      <c r="L1571">
        <v>3.8528397173095599E-2</v>
      </c>
      <c r="M1571">
        <v>1.24186166817118</v>
      </c>
      <c r="N1571">
        <v>9.0579791405810806</v>
      </c>
      <c r="O1571">
        <v>64.487271486090606</v>
      </c>
      <c r="P1571">
        <v>17.730210532996001</v>
      </c>
      <c r="Q1571">
        <v>4.0868962041079602</v>
      </c>
      <c r="R1571">
        <v>33.901173386561403</v>
      </c>
      <c r="S1571">
        <v>172.64879956874</v>
      </c>
      <c r="T1571">
        <v>0</v>
      </c>
      <c r="U1571">
        <v>0</v>
      </c>
      <c r="V1571">
        <v>37.424265201756697</v>
      </c>
      <c r="W1571">
        <v>186.865494771231</v>
      </c>
    </row>
    <row r="1572" spans="1:23" x14ac:dyDescent="0.3">
      <c r="A1572" t="s">
        <v>294</v>
      </c>
      <c r="B1572" t="s">
        <v>13</v>
      </c>
      <c r="C1572" t="s">
        <v>29</v>
      </c>
      <c r="D1572" t="s">
        <v>262</v>
      </c>
      <c r="E1572" t="s">
        <v>197</v>
      </c>
      <c r="F1572">
        <v>15.9984776536376</v>
      </c>
      <c r="G1572">
        <v>15.6566285295449</v>
      </c>
      <c r="H1572">
        <v>3.2994861843121499</v>
      </c>
      <c r="I1572">
        <v>0.53555259375061803</v>
      </c>
      <c r="J1572">
        <v>0.974245970716069</v>
      </c>
      <c r="K1572">
        <v>47.187122845730798</v>
      </c>
      <c r="L1572">
        <v>4.1056237686906701E-2</v>
      </c>
      <c r="M1572">
        <v>1.4544051702357601</v>
      </c>
      <c r="N1572">
        <v>10.5313213086554</v>
      </c>
      <c r="O1572">
        <v>75.701128944899295</v>
      </c>
      <c r="P1572">
        <v>20.0458782752447</v>
      </c>
      <c r="Q1572">
        <v>4.6229507691928502</v>
      </c>
      <c r="R1572">
        <v>38.326147591801401</v>
      </c>
      <c r="S1572">
        <v>172.64879956874</v>
      </c>
      <c r="T1572">
        <v>0</v>
      </c>
      <c r="U1572">
        <v>0</v>
      </c>
      <c r="V1572">
        <v>45.750586949451403</v>
      </c>
      <c r="W1572">
        <v>215.23331282268299</v>
      </c>
    </row>
    <row r="1573" spans="1:23" x14ac:dyDescent="0.3">
      <c r="A1573" t="s">
        <v>294</v>
      </c>
      <c r="B1573" t="s">
        <v>13</v>
      </c>
      <c r="C1573" t="s">
        <v>29</v>
      </c>
      <c r="D1573" t="s">
        <v>262</v>
      </c>
      <c r="E1573" t="s">
        <v>198</v>
      </c>
      <c r="F1573">
        <v>16.501019852453702</v>
      </c>
      <c r="G1573">
        <v>16.157306187770899</v>
      </c>
      <c r="H1573">
        <v>3.05502736951461</v>
      </c>
      <c r="I1573">
        <v>0.53821222708771799</v>
      </c>
      <c r="J1573">
        <v>1.0156651762790401</v>
      </c>
      <c r="K1573">
        <v>47.5921060097251</v>
      </c>
      <c r="L1573">
        <v>4.3185808074877097E-2</v>
      </c>
      <c r="M1573">
        <v>1.5494739219626701</v>
      </c>
      <c r="N1573">
        <v>11.0520166950577</v>
      </c>
      <c r="O1573">
        <v>80.771009786393904</v>
      </c>
      <c r="P1573">
        <v>20.053670551135301</v>
      </c>
      <c r="Q1573">
        <v>4.6306538075370698</v>
      </c>
      <c r="R1573">
        <v>38.3340291052384</v>
      </c>
      <c r="S1573">
        <v>172.64879956874</v>
      </c>
      <c r="T1573">
        <v>0</v>
      </c>
      <c r="U1573">
        <v>0</v>
      </c>
      <c r="V1573">
        <v>42.3603174541351</v>
      </c>
      <c r="W1573">
        <v>222.318490207694</v>
      </c>
    </row>
    <row r="1574" spans="1:23" x14ac:dyDescent="0.3">
      <c r="A1574" t="s">
        <v>294</v>
      </c>
      <c r="B1574" t="s">
        <v>13</v>
      </c>
      <c r="C1574" t="s">
        <v>29</v>
      </c>
      <c r="D1574" t="s">
        <v>262</v>
      </c>
      <c r="E1574" t="s">
        <v>200</v>
      </c>
      <c r="F1574">
        <v>15.171974629770601</v>
      </c>
      <c r="G1574">
        <v>14.8374961057728</v>
      </c>
      <c r="H1574">
        <v>3.1769466975537699</v>
      </c>
      <c r="I1574">
        <v>0.51375335918149501</v>
      </c>
      <c r="J1574">
        <v>0.91732443735762903</v>
      </c>
      <c r="K1574">
        <v>45.194145095446402</v>
      </c>
      <c r="L1574">
        <v>4.0698573307696703E-2</v>
      </c>
      <c r="M1574">
        <v>1.35196390722314</v>
      </c>
      <c r="N1574">
        <v>9.8669980123924894</v>
      </c>
      <c r="O1574">
        <v>70.275646618209294</v>
      </c>
      <c r="P1574">
        <v>19.271568652830801</v>
      </c>
      <c r="Q1574">
        <v>4.4418752850157404</v>
      </c>
      <c r="R1574">
        <v>36.848706069208298</v>
      </c>
      <c r="S1574">
        <v>172.64879956874</v>
      </c>
      <c r="T1574">
        <v>0</v>
      </c>
      <c r="U1574">
        <v>0</v>
      </c>
      <c r="V1574">
        <v>44.0510853881336</v>
      </c>
      <c r="W1574">
        <v>203.41564767719501</v>
      </c>
    </row>
    <row r="1575" spans="1:23" x14ac:dyDescent="0.3">
      <c r="A1575" t="s">
        <v>294</v>
      </c>
      <c r="B1575" t="s">
        <v>13</v>
      </c>
      <c r="C1575" t="s">
        <v>29</v>
      </c>
      <c r="D1575" t="s">
        <v>263</v>
      </c>
      <c r="E1575" t="s">
        <v>202</v>
      </c>
      <c r="F1575">
        <v>12.9297925702404</v>
      </c>
      <c r="G1575">
        <v>12.6584433264495</v>
      </c>
      <c r="H1575">
        <v>2.8234746318507198</v>
      </c>
      <c r="I1575">
        <v>0.43282064538106602</v>
      </c>
      <c r="J1575">
        <v>0.80400450286761105</v>
      </c>
      <c r="K1575">
        <v>35.354732972363898</v>
      </c>
      <c r="L1575">
        <v>3.6407116412006703E-2</v>
      </c>
      <c r="M1575">
        <v>1.1836626653553499</v>
      </c>
      <c r="N1575">
        <v>9.1189059975351103</v>
      </c>
      <c r="O1575">
        <v>63.617272660730997</v>
      </c>
      <c r="P1575">
        <v>16.236385593533601</v>
      </c>
      <c r="Q1575">
        <v>3.7360913959505302</v>
      </c>
      <c r="R1575">
        <v>31.058991588586501</v>
      </c>
      <c r="S1575">
        <v>134.13964668470601</v>
      </c>
      <c r="T1575">
        <v>0</v>
      </c>
      <c r="U1575">
        <v>0</v>
      </c>
      <c r="V1575">
        <v>39.196780060301897</v>
      </c>
      <c r="W1575">
        <v>172.824438475286</v>
      </c>
    </row>
    <row r="1576" spans="1:23" x14ac:dyDescent="0.3">
      <c r="A1576" t="s">
        <v>294</v>
      </c>
      <c r="B1576" t="s">
        <v>13</v>
      </c>
      <c r="C1576" t="s">
        <v>29</v>
      </c>
      <c r="D1576" t="s">
        <v>263</v>
      </c>
      <c r="E1576" t="s">
        <v>204</v>
      </c>
      <c r="F1576">
        <v>13.2299145198725</v>
      </c>
      <c r="G1576">
        <v>12.9578022925075</v>
      </c>
      <c r="H1576">
        <v>2.7965644960410301</v>
      </c>
      <c r="I1576">
        <v>0.43321074314228197</v>
      </c>
      <c r="J1576">
        <v>0.82756191955874103</v>
      </c>
      <c r="K1576">
        <v>35.490539423460497</v>
      </c>
      <c r="L1576">
        <v>3.5019147119437301E-2</v>
      </c>
      <c r="M1576">
        <v>1.2454877563472799</v>
      </c>
      <c r="N1576">
        <v>9.4943290554968591</v>
      </c>
      <c r="O1576">
        <v>67.267704297876605</v>
      </c>
      <c r="P1576">
        <v>16.1959307718251</v>
      </c>
      <c r="Q1576">
        <v>3.7302711783726101</v>
      </c>
      <c r="R1576">
        <v>30.977454743107099</v>
      </c>
      <c r="S1576">
        <v>134.13964668470601</v>
      </c>
      <c r="T1576">
        <v>0</v>
      </c>
      <c r="U1576">
        <v>0</v>
      </c>
      <c r="V1576">
        <v>38.8251054605634</v>
      </c>
      <c r="W1576">
        <v>177.892221031969</v>
      </c>
    </row>
    <row r="1577" spans="1:23" x14ac:dyDescent="0.3">
      <c r="A1577" t="s">
        <v>294</v>
      </c>
      <c r="B1577" t="s">
        <v>13</v>
      </c>
      <c r="C1577" t="s">
        <v>29</v>
      </c>
      <c r="D1577" t="s">
        <v>263</v>
      </c>
      <c r="E1577" t="s">
        <v>205</v>
      </c>
      <c r="F1577">
        <v>14.5737850984875</v>
      </c>
      <c r="G1577">
        <v>14.292042815220301</v>
      </c>
      <c r="H1577">
        <v>2.7726914372390099</v>
      </c>
      <c r="I1577">
        <v>0.459759796713958</v>
      </c>
      <c r="J1577">
        <v>0.92022465904797601</v>
      </c>
      <c r="K1577">
        <v>37.880948982984499</v>
      </c>
      <c r="L1577">
        <v>3.9010160169852801E-2</v>
      </c>
      <c r="M1577">
        <v>1.42308738393836</v>
      </c>
      <c r="N1577">
        <v>10.6585288164512</v>
      </c>
      <c r="O1577">
        <v>77.178484857252798</v>
      </c>
      <c r="P1577">
        <v>17.090943678246301</v>
      </c>
      <c r="Q1577">
        <v>3.9433152433121501</v>
      </c>
      <c r="R1577">
        <v>32.681111539112301</v>
      </c>
      <c r="S1577">
        <v>134.13964668470601</v>
      </c>
      <c r="T1577">
        <v>0</v>
      </c>
      <c r="U1577">
        <v>0</v>
      </c>
      <c r="V1577">
        <v>38.487593483960502</v>
      </c>
      <c r="W1577">
        <v>196.524837035079</v>
      </c>
    </row>
    <row r="1578" spans="1:23" x14ac:dyDescent="0.3">
      <c r="A1578" t="s">
        <v>294</v>
      </c>
      <c r="B1578" t="s">
        <v>13</v>
      </c>
      <c r="C1578" t="s">
        <v>29</v>
      </c>
      <c r="D1578" t="s">
        <v>263</v>
      </c>
      <c r="E1578" t="s">
        <v>207</v>
      </c>
      <c r="F1578">
        <v>13.363468165514499</v>
      </c>
      <c r="G1578">
        <v>13.083426402149801</v>
      </c>
      <c r="H1578">
        <v>2.23637212826829</v>
      </c>
      <c r="I1578">
        <v>0.464304470884425</v>
      </c>
      <c r="J1578">
        <v>0.81647971055617297</v>
      </c>
      <c r="K1578">
        <v>37.7027287055651</v>
      </c>
      <c r="L1578">
        <v>3.6476152481779198E-2</v>
      </c>
      <c r="M1578">
        <v>1.17787229851761</v>
      </c>
      <c r="N1578">
        <v>9.3126096565499807</v>
      </c>
      <c r="O1578">
        <v>63.387838331684598</v>
      </c>
      <c r="P1578">
        <v>17.503766310218499</v>
      </c>
      <c r="Q1578">
        <v>4.0206457177052499</v>
      </c>
      <c r="R1578">
        <v>33.491805559632503</v>
      </c>
      <c r="S1578">
        <v>134.13964668470601</v>
      </c>
      <c r="T1578">
        <v>0</v>
      </c>
      <c r="U1578">
        <v>0</v>
      </c>
      <c r="V1578">
        <v>31.0950145224331</v>
      </c>
      <c r="W1578">
        <v>179.18532333962301</v>
      </c>
    </row>
    <row r="1579" spans="1:23" x14ac:dyDescent="0.3">
      <c r="A1579" t="s">
        <v>294</v>
      </c>
      <c r="B1579" t="s">
        <v>13</v>
      </c>
      <c r="C1579" t="s">
        <v>29</v>
      </c>
      <c r="D1579" t="s">
        <v>264</v>
      </c>
      <c r="E1579" t="s">
        <v>208</v>
      </c>
      <c r="F1579">
        <v>10.9554371351271</v>
      </c>
      <c r="G1579">
        <v>10.7479427009511</v>
      </c>
      <c r="H1579">
        <v>2.1240432829608502</v>
      </c>
      <c r="I1579">
        <v>0.34695400136736199</v>
      </c>
      <c r="J1579">
        <v>0.656661122397456</v>
      </c>
      <c r="K1579">
        <v>26.963607340874301</v>
      </c>
      <c r="L1579">
        <v>3.2324740074829002E-2</v>
      </c>
      <c r="M1579">
        <v>1.02267962623389</v>
      </c>
      <c r="N1579">
        <v>8.0776187204033008</v>
      </c>
      <c r="O1579">
        <v>55.328519046320302</v>
      </c>
      <c r="P1579">
        <v>13.2816546044146</v>
      </c>
      <c r="Q1579">
        <v>3.06256079910565</v>
      </c>
      <c r="R1579">
        <v>25.391537666278801</v>
      </c>
      <c r="S1579">
        <v>97.165112386595496</v>
      </c>
      <c r="T1579">
        <v>0</v>
      </c>
      <c r="U1579">
        <v>0</v>
      </c>
      <c r="V1579">
        <v>29.734020943503801</v>
      </c>
      <c r="W1579">
        <v>146.34602411556901</v>
      </c>
    </row>
    <row r="1580" spans="1:23" x14ac:dyDescent="0.3">
      <c r="A1580" t="s">
        <v>294</v>
      </c>
      <c r="B1580" t="s">
        <v>13</v>
      </c>
      <c r="C1580" t="s">
        <v>29</v>
      </c>
      <c r="D1580" t="s">
        <v>264</v>
      </c>
      <c r="E1580" t="s">
        <v>209</v>
      </c>
      <c r="F1580">
        <v>12.8904751888372</v>
      </c>
      <c r="G1580">
        <v>12.665295615136699</v>
      </c>
      <c r="H1580">
        <v>2.15672460525691</v>
      </c>
      <c r="I1580">
        <v>0.400659847230246</v>
      </c>
      <c r="J1580">
        <v>0.779985778494104</v>
      </c>
      <c r="K1580">
        <v>31.2176528518544</v>
      </c>
      <c r="L1580">
        <v>3.4883048360168097E-2</v>
      </c>
      <c r="M1580">
        <v>1.2375138581943399</v>
      </c>
      <c r="N1580">
        <v>9.6589732535756792</v>
      </c>
      <c r="O1580">
        <v>67.195368826449297</v>
      </c>
      <c r="P1580">
        <v>15.2838223866859</v>
      </c>
      <c r="Q1580">
        <v>3.5272703146510498</v>
      </c>
      <c r="R1580">
        <v>29.2156202958293</v>
      </c>
      <c r="S1580">
        <v>97.165112386595496</v>
      </c>
      <c r="T1580">
        <v>0</v>
      </c>
      <c r="U1580">
        <v>0</v>
      </c>
      <c r="V1580">
        <v>30.176717442680498</v>
      </c>
      <c r="W1580">
        <v>173.83661707413901</v>
      </c>
    </row>
    <row r="1581" spans="1:23" x14ac:dyDescent="0.3">
      <c r="A1581" t="s">
        <v>294</v>
      </c>
      <c r="B1581" t="s">
        <v>13</v>
      </c>
      <c r="C1581" t="s">
        <v>29</v>
      </c>
      <c r="D1581" t="s">
        <v>264</v>
      </c>
      <c r="E1581" t="s">
        <v>212</v>
      </c>
      <c r="F1581">
        <v>13.510268172508701</v>
      </c>
      <c r="G1581">
        <v>13.285464756507199</v>
      </c>
      <c r="H1581">
        <v>2.4983503098702302</v>
      </c>
      <c r="I1581">
        <v>0.39411465811874002</v>
      </c>
      <c r="J1581">
        <v>0.82849711476418797</v>
      </c>
      <c r="K1581">
        <v>31.024170860865102</v>
      </c>
      <c r="L1581">
        <v>3.7347148808721697E-2</v>
      </c>
      <c r="M1581">
        <v>1.36187517537087</v>
      </c>
      <c r="N1581">
        <v>10.301154863934499</v>
      </c>
      <c r="O1581">
        <v>74.247694203849406</v>
      </c>
      <c r="P1581">
        <v>14.8820452241876</v>
      </c>
      <c r="Q1581">
        <v>3.4446316655384202</v>
      </c>
      <c r="R1581">
        <v>28.435627216554298</v>
      </c>
      <c r="S1581">
        <v>97.165112386595496</v>
      </c>
      <c r="T1581">
        <v>0</v>
      </c>
      <c r="U1581">
        <v>0</v>
      </c>
      <c r="V1581">
        <v>34.904389073641198</v>
      </c>
      <c r="W1581">
        <v>182.560277136248</v>
      </c>
    </row>
    <row r="1582" spans="1:23" x14ac:dyDescent="0.3">
      <c r="A1582" t="s">
        <v>294</v>
      </c>
      <c r="B1582" t="s">
        <v>13</v>
      </c>
      <c r="C1582" t="s">
        <v>29</v>
      </c>
      <c r="D1582" t="s">
        <v>264</v>
      </c>
      <c r="E1582" t="s">
        <v>214</v>
      </c>
      <c r="F1582">
        <v>12.0144065133249</v>
      </c>
      <c r="G1582">
        <v>11.797516780941001</v>
      </c>
      <c r="H1582">
        <v>2.4909500854948901</v>
      </c>
      <c r="I1582">
        <v>0.37531290513961302</v>
      </c>
      <c r="J1582">
        <v>0.723810719120206</v>
      </c>
      <c r="K1582">
        <v>29.221505719678898</v>
      </c>
      <c r="L1582">
        <v>3.4418062074494701E-2</v>
      </c>
      <c r="M1582">
        <v>1.1419842107869</v>
      </c>
      <c r="N1582">
        <v>8.9485304075179108</v>
      </c>
      <c r="O1582">
        <v>61.946280370782297</v>
      </c>
      <c r="P1582">
        <v>14.331393145495101</v>
      </c>
      <c r="Q1582">
        <v>3.3066674963071701</v>
      </c>
      <c r="R1582">
        <v>27.395962629383099</v>
      </c>
      <c r="S1582">
        <v>97.165112386595496</v>
      </c>
      <c r="T1582">
        <v>0</v>
      </c>
      <c r="U1582">
        <v>0</v>
      </c>
      <c r="V1582">
        <v>34.812451461714303</v>
      </c>
      <c r="W1582">
        <v>161.37657102399001</v>
      </c>
    </row>
    <row r="1583" spans="1:23" x14ac:dyDescent="0.3">
      <c r="A1583" t="s">
        <v>294</v>
      </c>
      <c r="B1583" t="s">
        <v>13</v>
      </c>
      <c r="C1583" t="s">
        <v>29</v>
      </c>
      <c r="D1583" t="s">
        <v>265</v>
      </c>
      <c r="E1583" t="s">
        <v>215</v>
      </c>
      <c r="F1583">
        <v>10.569709595315</v>
      </c>
      <c r="G1583">
        <v>10.3717264465059</v>
      </c>
      <c r="H1583">
        <v>2.3224575501909501</v>
      </c>
      <c r="I1583">
        <v>0.32623763492989499</v>
      </c>
      <c r="J1583">
        <v>0.63778582443432297</v>
      </c>
      <c r="K1583">
        <v>25.420172402441999</v>
      </c>
      <c r="L1583">
        <v>3.1929104812469501E-2</v>
      </c>
      <c r="M1583">
        <v>1.0119400849606599</v>
      </c>
      <c r="N1583">
        <v>7.8767623189567901</v>
      </c>
      <c r="O1583">
        <v>54.901776377293501</v>
      </c>
      <c r="P1583">
        <v>12.4194552542862</v>
      </c>
      <c r="Q1583">
        <v>2.86722308676435</v>
      </c>
      <c r="R1583">
        <v>23.739080008402102</v>
      </c>
      <c r="S1583">
        <v>97.165112386595496</v>
      </c>
      <c r="T1583">
        <v>0</v>
      </c>
      <c r="U1583">
        <v>0</v>
      </c>
      <c r="V1583">
        <v>32.490589633958002</v>
      </c>
      <c r="W1583">
        <v>141.64960966485199</v>
      </c>
    </row>
    <row r="1584" spans="1:23" x14ac:dyDescent="0.3">
      <c r="A1584" t="s">
        <v>294</v>
      </c>
      <c r="B1584" t="s">
        <v>13</v>
      </c>
      <c r="C1584" t="s">
        <v>29</v>
      </c>
      <c r="D1584" t="s">
        <v>265</v>
      </c>
      <c r="E1584" t="s">
        <v>216</v>
      </c>
      <c r="F1584">
        <v>11.400834937870099</v>
      </c>
      <c r="G1584">
        <v>11.2004358939582</v>
      </c>
      <c r="H1584">
        <v>2.7215539638830499</v>
      </c>
      <c r="I1584">
        <v>0.32812629721928699</v>
      </c>
      <c r="J1584">
        <v>0.70619295286467498</v>
      </c>
      <c r="K1584">
        <v>25.871822185294501</v>
      </c>
      <c r="L1584">
        <v>3.2100980104811501E-2</v>
      </c>
      <c r="M1584">
        <v>1.1633932200316399</v>
      </c>
      <c r="N1584">
        <v>8.7077998457506194</v>
      </c>
      <c r="O1584">
        <v>63.304452880649798</v>
      </c>
      <c r="P1584">
        <v>12.3511381387152</v>
      </c>
      <c r="Q1584">
        <v>2.8612516785840998</v>
      </c>
      <c r="R1584">
        <v>23.596853328154399</v>
      </c>
      <c r="S1584">
        <v>97.165112386595496</v>
      </c>
      <c r="T1584">
        <v>0</v>
      </c>
      <c r="U1584">
        <v>0</v>
      </c>
      <c r="V1584">
        <v>38.020885940058101</v>
      </c>
      <c r="W1584">
        <v>153.86938814499001</v>
      </c>
    </row>
    <row r="1585" spans="1:23" x14ac:dyDescent="0.3">
      <c r="A1585" t="s">
        <v>294</v>
      </c>
      <c r="B1585" t="s">
        <v>13</v>
      </c>
      <c r="C1585" t="s">
        <v>29</v>
      </c>
      <c r="D1585" t="s">
        <v>265</v>
      </c>
      <c r="E1585" t="s">
        <v>217</v>
      </c>
      <c r="F1585">
        <v>11.8282959539763</v>
      </c>
      <c r="G1585">
        <v>11.6264248512013</v>
      </c>
      <c r="H1585">
        <v>2.76584996526551</v>
      </c>
      <c r="I1585">
        <v>0.33056130638453302</v>
      </c>
      <c r="J1585">
        <v>0.73572086123084302</v>
      </c>
      <c r="K1585">
        <v>26.191055426080101</v>
      </c>
      <c r="L1585">
        <v>3.38670746284939E-2</v>
      </c>
      <c r="M1585">
        <v>1.23153043346629</v>
      </c>
      <c r="N1585">
        <v>9.1084136880115505</v>
      </c>
      <c r="O1585">
        <v>67.169847205743906</v>
      </c>
      <c r="P1585">
        <v>12.378786617297999</v>
      </c>
      <c r="Q1585">
        <v>2.87180058523469</v>
      </c>
      <c r="R1585">
        <v>23.6447527784368</v>
      </c>
      <c r="S1585">
        <v>97.165112386595496</v>
      </c>
      <c r="T1585">
        <v>0</v>
      </c>
      <c r="U1585">
        <v>0</v>
      </c>
      <c r="V1585">
        <v>38.612931262015103</v>
      </c>
      <c r="W1585">
        <v>159.86707342600801</v>
      </c>
    </row>
    <row r="1586" spans="1:23" x14ac:dyDescent="0.3">
      <c r="A1586" t="s">
        <v>294</v>
      </c>
      <c r="B1586" t="s">
        <v>13</v>
      </c>
      <c r="C1586" t="s">
        <v>29</v>
      </c>
      <c r="D1586" t="s">
        <v>265</v>
      </c>
      <c r="E1586" t="s">
        <v>226</v>
      </c>
      <c r="F1586">
        <v>11.1865518455139</v>
      </c>
      <c r="G1586">
        <v>10.984795054151499</v>
      </c>
      <c r="H1586">
        <v>2.51707673696247</v>
      </c>
      <c r="I1586">
        <v>0.33542932506487699</v>
      </c>
      <c r="J1586">
        <v>0.68556599113138394</v>
      </c>
      <c r="K1586">
        <v>26.262832961769298</v>
      </c>
      <c r="L1586">
        <v>3.3123556011622701E-2</v>
      </c>
      <c r="M1586">
        <v>1.1046578489286101</v>
      </c>
      <c r="N1586">
        <v>8.4357900229709593</v>
      </c>
      <c r="O1586">
        <v>59.961065177588303</v>
      </c>
      <c r="P1586">
        <v>12.707833851245899</v>
      </c>
      <c r="Q1586">
        <v>2.9381794591524799</v>
      </c>
      <c r="R1586">
        <v>24.285096948670201</v>
      </c>
      <c r="S1586">
        <v>97.165112386595496</v>
      </c>
      <c r="T1586">
        <v>0</v>
      </c>
      <c r="U1586">
        <v>0</v>
      </c>
      <c r="V1586">
        <v>35.168469335582799</v>
      </c>
      <c r="W1586">
        <v>150.53429749971599</v>
      </c>
    </row>
    <row r="1587" spans="1:23" x14ac:dyDescent="0.3">
      <c r="A1587" t="s">
        <v>294</v>
      </c>
      <c r="B1587" t="s">
        <v>13</v>
      </c>
      <c r="C1587" t="s">
        <v>29</v>
      </c>
      <c r="D1587" t="s">
        <v>266</v>
      </c>
      <c r="E1587" t="s">
        <v>227</v>
      </c>
      <c r="F1587">
        <v>10.7068647820225</v>
      </c>
      <c r="G1587">
        <v>10.509965984750901</v>
      </c>
      <c r="H1587">
        <v>2.5283970986572002</v>
      </c>
      <c r="I1587">
        <v>0.32086566021963697</v>
      </c>
      <c r="J1587">
        <v>0.64990088731629903</v>
      </c>
      <c r="K1587">
        <v>25.120921905750802</v>
      </c>
      <c r="L1587">
        <v>3.2404951686520703E-2</v>
      </c>
      <c r="M1587">
        <v>1.0485872468034401</v>
      </c>
      <c r="N1587">
        <v>8.0415946420208702</v>
      </c>
      <c r="O1587">
        <v>56.999739316315498</v>
      </c>
      <c r="P1587">
        <v>12.1587933819748</v>
      </c>
      <c r="Q1587">
        <v>2.8107881376727302</v>
      </c>
      <c r="R1587">
        <v>23.2363936102346</v>
      </c>
      <c r="S1587">
        <v>97.165112386595496</v>
      </c>
      <c r="T1587">
        <v>0</v>
      </c>
      <c r="U1587">
        <v>0</v>
      </c>
      <c r="V1587">
        <v>35.344494661720397</v>
      </c>
      <c r="W1587">
        <v>143.573463659449</v>
      </c>
    </row>
    <row r="1588" spans="1:23" x14ac:dyDescent="0.3">
      <c r="A1588" t="s">
        <v>295</v>
      </c>
      <c r="B1588" t="s">
        <v>43</v>
      </c>
      <c r="C1588" t="s">
        <v>29</v>
      </c>
      <c r="D1588" t="s">
        <v>251</v>
      </c>
      <c r="E1588" t="s">
        <v>51</v>
      </c>
      <c r="F1588">
        <v>18.1069021624355</v>
      </c>
      <c r="G1588">
        <v>17.526028599519702</v>
      </c>
      <c r="H1588">
        <v>0.22702081954610201</v>
      </c>
      <c r="I1588">
        <v>0.29825720353250401</v>
      </c>
      <c r="J1588">
        <v>1.7535051851810399</v>
      </c>
      <c r="K1588">
        <v>65.923612674715301</v>
      </c>
      <c r="L1588">
        <v>0.153093055891561</v>
      </c>
      <c r="M1588">
        <v>3.0588508659314</v>
      </c>
      <c r="N1588">
        <v>24.250799641613199</v>
      </c>
      <c r="O1588">
        <v>139.28059335698799</v>
      </c>
      <c r="P1588">
        <v>17.356749218985101</v>
      </c>
      <c r="Q1588">
        <v>5.2208407746987797</v>
      </c>
      <c r="R1588">
        <v>31.705504444826602</v>
      </c>
      <c r="S1588">
        <v>452.73725879464303</v>
      </c>
      <c r="T1588">
        <v>0</v>
      </c>
      <c r="U1588">
        <v>0</v>
      </c>
      <c r="V1588">
        <v>3.5768511631178201</v>
      </c>
      <c r="W1588">
        <v>234.48222897158701</v>
      </c>
    </row>
    <row r="1589" spans="1:23" x14ac:dyDescent="0.3">
      <c r="A1589" t="s">
        <v>295</v>
      </c>
      <c r="B1589" t="s">
        <v>43</v>
      </c>
      <c r="C1589" t="s">
        <v>29</v>
      </c>
      <c r="D1589" t="s">
        <v>251</v>
      </c>
      <c r="E1589" t="s">
        <v>52</v>
      </c>
      <c r="F1589">
        <v>20.074067590159899</v>
      </c>
      <c r="G1589">
        <v>19.480382761603501</v>
      </c>
      <c r="H1589">
        <v>0.48231401257669898</v>
      </c>
      <c r="I1589">
        <v>0.33188343680771898</v>
      </c>
      <c r="J1589">
        <v>1.89280210741711</v>
      </c>
      <c r="K1589">
        <v>73.269977434579701</v>
      </c>
      <c r="L1589">
        <v>0.13781198111349999</v>
      </c>
      <c r="M1589">
        <v>3.4927799485485802</v>
      </c>
      <c r="N1589">
        <v>27.5548115266193</v>
      </c>
      <c r="O1589">
        <v>158.94127716441099</v>
      </c>
      <c r="P1589">
        <v>19.1908959468605</v>
      </c>
      <c r="Q1589">
        <v>5.77103946529739</v>
      </c>
      <c r="R1589">
        <v>35.0577076564972</v>
      </c>
      <c r="S1589">
        <v>452.73725879464303</v>
      </c>
      <c r="T1589">
        <v>0</v>
      </c>
      <c r="U1589">
        <v>0</v>
      </c>
      <c r="V1589">
        <v>6.9773116880159902</v>
      </c>
      <c r="W1589">
        <v>263.83873053080703</v>
      </c>
    </row>
    <row r="1590" spans="1:23" x14ac:dyDescent="0.3">
      <c r="A1590" t="s">
        <v>295</v>
      </c>
      <c r="B1590" t="s">
        <v>43</v>
      </c>
      <c r="C1590" t="s">
        <v>29</v>
      </c>
      <c r="D1590" t="s">
        <v>251</v>
      </c>
      <c r="E1590" t="s">
        <v>53</v>
      </c>
      <c r="F1590">
        <v>19.986819623543401</v>
      </c>
      <c r="G1590">
        <v>19.392922307987501</v>
      </c>
      <c r="H1590">
        <v>0.50108046278926799</v>
      </c>
      <c r="I1590">
        <v>0.32825816496260402</v>
      </c>
      <c r="J1590">
        <v>1.9347015373626899</v>
      </c>
      <c r="K1590">
        <v>71.491071509698202</v>
      </c>
      <c r="L1590">
        <v>0.13947940101001</v>
      </c>
      <c r="M1590">
        <v>3.5997224086765902</v>
      </c>
      <c r="N1590">
        <v>27.975296392574801</v>
      </c>
      <c r="O1590">
        <v>162.88594534519899</v>
      </c>
      <c r="P1590">
        <v>18.428320279476001</v>
      </c>
      <c r="Q1590">
        <v>5.55247215473252</v>
      </c>
      <c r="R1590">
        <v>33.651919641818701</v>
      </c>
      <c r="S1590">
        <v>452.73725879464303</v>
      </c>
      <c r="T1590">
        <v>0</v>
      </c>
      <c r="U1590">
        <v>0</v>
      </c>
      <c r="V1590">
        <v>7.2644245687279998</v>
      </c>
      <c r="W1590">
        <v>262.974775846559</v>
      </c>
    </row>
    <row r="1591" spans="1:23" x14ac:dyDescent="0.3">
      <c r="A1591" t="s">
        <v>295</v>
      </c>
      <c r="B1591" t="s">
        <v>43</v>
      </c>
      <c r="C1591" t="s">
        <v>29</v>
      </c>
      <c r="D1591" t="s">
        <v>251</v>
      </c>
      <c r="E1591" t="s">
        <v>54</v>
      </c>
      <c r="F1591">
        <v>19.139794186273999</v>
      </c>
      <c r="G1591">
        <v>18.551889386381902</v>
      </c>
      <c r="H1591">
        <v>0.53671427934652804</v>
      </c>
      <c r="I1591">
        <v>0.31818524930426201</v>
      </c>
      <c r="J1591">
        <v>1.81601607256673</v>
      </c>
      <c r="K1591">
        <v>70.846802201768099</v>
      </c>
      <c r="L1591">
        <v>0.158169461217542</v>
      </c>
      <c r="M1591">
        <v>3.19244265770114</v>
      </c>
      <c r="N1591">
        <v>25.463661817982899</v>
      </c>
      <c r="O1591">
        <v>145.454311431479</v>
      </c>
      <c r="P1591">
        <v>18.834483811603501</v>
      </c>
      <c r="Q1591">
        <v>5.6589161824681202</v>
      </c>
      <c r="R1591">
        <v>34.412474240392697</v>
      </c>
      <c r="S1591">
        <v>452.73725879464303</v>
      </c>
      <c r="T1591">
        <v>0</v>
      </c>
      <c r="U1591">
        <v>0</v>
      </c>
      <c r="V1591">
        <v>7.8381459086990501</v>
      </c>
      <c r="W1591">
        <v>249.47456800402699</v>
      </c>
    </row>
    <row r="1592" spans="1:23" x14ac:dyDescent="0.3">
      <c r="A1592" t="s">
        <v>295</v>
      </c>
      <c r="B1592" t="s">
        <v>43</v>
      </c>
      <c r="C1592" t="s">
        <v>29</v>
      </c>
      <c r="D1592" t="s">
        <v>252</v>
      </c>
      <c r="E1592" t="s">
        <v>55</v>
      </c>
      <c r="F1592">
        <v>18.7444683431615</v>
      </c>
      <c r="G1592">
        <v>18.1138240001772</v>
      </c>
      <c r="H1592">
        <v>0.50850378626020598</v>
      </c>
      <c r="I1592">
        <v>0.31625305938875897</v>
      </c>
      <c r="J1592">
        <v>1.48442046419036</v>
      </c>
      <c r="K1592">
        <v>63.281672072868702</v>
      </c>
      <c r="L1592">
        <v>0.18686865018002799</v>
      </c>
      <c r="M1592">
        <v>2.7549899500928401</v>
      </c>
      <c r="N1592">
        <v>21.711083131913401</v>
      </c>
      <c r="O1592">
        <v>125.5001412396</v>
      </c>
      <c r="P1592">
        <v>18.721781868728002</v>
      </c>
      <c r="Q1592">
        <v>5.4128823989698303</v>
      </c>
      <c r="R1592">
        <v>34.456132950587701</v>
      </c>
      <c r="S1592">
        <v>505.27350924898201</v>
      </c>
      <c r="T1592">
        <v>0</v>
      </c>
      <c r="U1592">
        <v>0</v>
      </c>
      <c r="V1592">
        <v>7.3013647174221203</v>
      </c>
      <c r="W1592">
        <v>242.20948553898899</v>
      </c>
    </row>
    <row r="1593" spans="1:23" x14ac:dyDescent="0.3">
      <c r="A1593" t="s">
        <v>295</v>
      </c>
      <c r="B1593" t="s">
        <v>43</v>
      </c>
      <c r="C1593" t="s">
        <v>29</v>
      </c>
      <c r="D1593" t="s">
        <v>252</v>
      </c>
      <c r="E1593" t="s">
        <v>56</v>
      </c>
      <c r="F1593">
        <v>20.710195968097</v>
      </c>
      <c r="G1593">
        <v>20.0659268440386</v>
      </c>
      <c r="H1593">
        <v>0.59454898430064196</v>
      </c>
      <c r="I1593">
        <v>0.348301668580003</v>
      </c>
      <c r="J1593">
        <v>1.6677025941328401</v>
      </c>
      <c r="K1593">
        <v>69.270111790525306</v>
      </c>
      <c r="L1593">
        <v>0.13948840145087901</v>
      </c>
      <c r="M1593">
        <v>3.2345777853892499</v>
      </c>
      <c r="N1593">
        <v>25.090549258716599</v>
      </c>
      <c r="O1593">
        <v>146.693309542723</v>
      </c>
      <c r="P1593">
        <v>20.172292244637799</v>
      </c>
      <c r="Q1593">
        <v>5.8358006615198397</v>
      </c>
      <c r="R1593">
        <v>37.121492961252798</v>
      </c>
      <c r="S1593">
        <v>505.27350924898201</v>
      </c>
      <c r="T1593">
        <v>0</v>
      </c>
      <c r="U1593">
        <v>0</v>
      </c>
      <c r="V1593">
        <v>8.4648240684831304</v>
      </c>
      <c r="W1593">
        <v>272.48926743637799</v>
      </c>
    </row>
    <row r="1594" spans="1:23" x14ac:dyDescent="0.3">
      <c r="A1594" t="s">
        <v>295</v>
      </c>
      <c r="B1594" t="s">
        <v>43</v>
      </c>
      <c r="C1594" t="s">
        <v>29</v>
      </c>
      <c r="D1594" t="s">
        <v>252</v>
      </c>
      <c r="E1594" t="s">
        <v>57</v>
      </c>
      <c r="F1594">
        <v>21.042120214910199</v>
      </c>
      <c r="G1594">
        <v>20.395251177499102</v>
      </c>
      <c r="H1594">
        <v>0.57168131070801798</v>
      </c>
      <c r="I1594">
        <v>0.35221007952945399</v>
      </c>
      <c r="J1594">
        <v>1.72356632452651</v>
      </c>
      <c r="K1594">
        <v>69.693059576370601</v>
      </c>
      <c r="L1594">
        <v>0.14067677089106201</v>
      </c>
      <c r="M1594">
        <v>3.3563923373073199</v>
      </c>
      <c r="N1594">
        <v>25.822092708079399</v>
      </c>
      <c r="O1594">
        <v>151.72586605530901</v>
      </c>
      <c r="P1594">
        <v>20.125040317146201</v>
      </c>
      <c r="Q1594">
        <v>5.82761531081269</v>
      </c>
      <c r="R1594">
        <v>37.028048492504801</v>
      </c>
      <c r="S1594">
        <v>505.27350924898201</v>
      </c>
      <c r="T1594">
        <v>0</v>
      </c>
      <c r="U1594">
        <v>0</v>
      </c>
      <c r="V1594">
        <v>8.2013244111070591</v>
      </c>
      <c r="W1594">
        <v>277.24978168706002</v>
      </c>
    </row>
    <row r="1595" spans="1:23" x14ac:dyDescent="0.3">
      <c r="A1595" t="s">
        <v>295</v>
      </c>
      <c r="B1595" t="s">
        <v>43</v>
      </c>
      <c r="C1595" t="s">
        <v>29</v>
      </c>
      <c r="D1595" t="s">
        <v>252</v>
      </c>
      <c r="E1595" t="s">
        <v>58</v>
      </c>
      <c r="F1595">
        <v>20.0238286261194</v>
      </c>
      <c r="G1595">
        <v>19.3846148805562</v>
      </c>
      <c r="H1595">
        <v>0.58762608296707997</v>
      </c>
      <c r="I1595">
        <v>0.34088470708100299</v>
      </c>
      <c r="J1595">
        <v>1.55734960491835</v>
      </c>
      <c r="K1595">
        <v>68.700872457257105</v>
      </c>
      <c r="L1595">
        <v>0.18567534341129899</v>
      </c>
      <c r="M1595">
        <v>2.88324606881261</v>
      </c>
      <c r="N1595">
        <v>22.883160032652601</v>
      </c>
      <c r="O1595">
        <v>131.43940486183001</v>
      </c>
      <c r="P1595">
        <v>20.519689117738199</v>
      </c>
      <c r="Q1595">
        <v>5.9252638159273401</v>
      </c>
      <c r="R1595">
        <v>37.773851305905197</v>
      </c>
      <c r="S1595">
        <v>505.27350924898201</v>
      </c>
      <c r="T1595">
        <v>0</v>
      </c>
      <c r="U1595">
        <v>0</v>
      </c>
      <c r="V1595">
        <v>8.5132627042323392</v>
      </c>
      <c r="W1595">
        <v>259.59423235096602</v>
      </c>
    </row>
    <row r="1596" spans="1:23" x14ac:dyDescent="0.3">
      <c r="A1596" t="s">
        <v>295</v>
      </c>
      <c r="B1596" t="s">
        <v>43</v>
      </c>
      <c r="C1596" t="s">
        <v>29</v>
      </c>
      <c r="D1596" t="s">
        <v>253</v>
      </c>
      <c r="E1596" t="s">
        <v>59</v>
      </c>
      <c r="F1596">
        <v>22.2048131348533</v>
      </c>
      <c r="G1596">
        <v>21.508639350283602</v>
      </c>
      <c r="H1596">
        <v>0.74591461384004099</v>
      </c>
      <c r="I1596">
        <v>0.38571050472881002</v>
      </c>
      <c r="J1596">
        <v>1.40332052640436</v>
      </c>
      <c r="K1596">
        <v>75.982019793009997</v>
      </c>
      <c r="L1596">
        <v>0.23856858685023699</v>
      </c>
      <c r="M1596">
        <v>2.7431193923740498</v>
      </c>
      <c r="N1596">
        <v>21.389585922781901</v>
      </c>
      <c r="O1596">
        <v>125.936750687946</v>
      </c>
      <c r="P1596">
        <v>20.998265880621599</v>
      </c>
      <c r="Q1596">
        <v>6.0391644347870601</v>
      </c>
      <c r="R1596">
        <v>38.651752405444498</v>
      </c>
      <c r="S1596">
        <v>554.667526077199</v>
      </c>
      <c r="T1596">
        <v>0</v>
      </c>
      <c r="U1596">
        <v>0</v>
      </c>
      <c r="V1596">
        <v>10.9875218640229</v>
      </c>
      <c r="W1596">
        <v>285.468800622527</v>
      </c>
    </row>
    <row r="1597" spans="1:23" x14ac:dyDescent="0.3">
      <c r="A1597" t="s">
        <v>295</v>
      </c>
      <c r="B1597" t="s">
        <v>43</v>
      </c>
      <c r="C1597" t="s">
        <v>29</v>
      </c>
      <c r="D1597" t="s">
        <v>253</v>
      </c>
      <c r="E1597" t="s">
        <v>60</v>
      </c>
      <c r="F1597">
        <v>23.898489853073201</v>
      </c>
      <c r="G1597">
        <v>23.1892717187716</v>
      </c>
      <c r="H1597">
        <v>0.81221672359060104</v>
      </c>
      <c r="I1597">
        <v>0.41632648239912901</v>
      </c>
      <c r="J1597">
        <v>1.57943179959582</v>
      </c>
      <c r="K1597">
        <v>81.759438283529207</v>
      </c>
      <c r="L1597">
        <v>0.13140141433527</v>
      </c>
      <c r="M1597">
        <v>3.1727670541984301</v>
      </c>
      <c r="N1597">
        <v>24.345170904824901</v>
      </c>
      <c r="O1597">
        <v>144.82304229258199</v>
      </c>
      <c r="P1597">
        <v>22.3506894942131</v>
      </c>
      <c r="Q1597">
        <v>6.4266371516390501</v>
      </c>
      <c r="R1597">
        <v>41.143573539444802</v>
      </c>
      <c r="S1597">
        <v>554.667526077199</v>
      </c>
      <c r="T1597">
        <v>0</v>
      </c>
      <c r="U1597">
        <v>0</v>
      </c>
      <c r="V1597">
        <v>12.004202639500001</v>
      </c>
      <c r="W1597">
        <v>315.234842721512</v>
      </c>
    </row>
    <row r="1598" spans="1:23" x14ac:dyDescent="0.3">
      <c r="A1598" t="s">
        <v>295</v>
      </c>
      <c r="B1598" t="s">
        <v>43</v>
      </c>
      <c r="C1598" t="s">
        <v>29</v>
      </c>
      <c r="D1598" t="s">
        <v>253</v>
      </c>
      <c r="E1598" t="s">
        <v>61</v>
      </c>
      <c r="F1598">
        <v>24.572158245474899</v>
      </c>
      <c r="G1598">
        <v>23.858105636029201</v>
      </c>
      <c r="H1598">
        <v>0.83893000262120698</v>
      </c>
      <c r="I1598">
        <v>0.42530531187607901</v>
      </c>
      <c r="J1598">
        <v>1.6671134186209999</v>
      </c>
      <c r="K1598">
        <v>83.075981765510406</v>
      </c>
      <c r="L1598">
        <v>0.14125419253649801</v>
      </c>
      <c r="M1598">
        <v>3.3635457797175499</v>
      </c>
      <c r="N1598">
        <v>25.5319591821596</v>
      </c>
      <c r="O1598">
        <v>152.796157316663</v>
      </c>
      <c r="P1598">
        <v>22.5033085878799</v>
      </c>
      <c r="Q1598">
        <v>6.4777017476738896</v>
      </c>
      <c r="R1598">
        <v>41.416005199337199</v>
      </c>
      <c r="S1598">
        <v>554.667526077199</v>
      </c>
      <c r="T1598">
        <v>0</v>
      </c>
      <c r="U1598">
        <v>0</v>
      </c>
      <c r="V1598">
        <v>12.4004859987605</v>
      </c>
      <c r="W1598">
        <v>324.65993582437</v>
      </c>
    </row>
    <row r="1599" spans="1:23" x14ac:dyDescent="0.3">
      <c r="A1599" t="s">
        <v>295</v>
      </c>
      <c r="B1599" t="s">
        <v>43</v>
      </c>
      <c r="C1599" t="s">
        <v>29</v>
      </c>
      <c r="D1599" t="s">
        <v>253</v>
      </c>
      <c r="E1599" t="s">
        <v>62</v>
      </c>
      <c r="F1599">
        <v>24.272495268970701</v>
      </c>
      <c r="G1599">
        <v>23.562392566028102</v>
      </c>
      <c r="H1599">
        <v>0.92635546877569397</v>
      </c>
      <c r="I1599">
        <v>0.428968201116947</v>
      </c>
      <c r="J1599">
        <v>1.49137869890826</v>
      </c>
      <c r="K1599">
        <v>85.134636933927496</v>
      </c>
      <c r="L1599">
        <v>0.23534155328064599</v>
      </c>
      <c r="M1599">
        <v>2.8965478477</v>
      </c>
      <c r="N1599">
        <v>22.904249803661799</v>
      </c>
      <c r="O1599">
        <v>133.62020981925099</v>
      </c>
      <c r="P1599">
        <v>23.8347129455165</v>
      </c>
      <c r="Q1599">
        <v>6.8437427890281999</v>
      </c>
      <c r="R1599">
        <v>43.886246301997197</v>
      </c>
      <c r="S1599">
        <v>554.667526077199</v>
      </c>
      <c r="T1599">
        <v>0</v>
      </c>
      <c r="U1599">
        <v>0</v>
      </c>
      <c r="V1599">
        <v>13.7871168616575</v>
      </c>
      <c r="W1599">
        <v>314.74660207916202</v>
      </c>
    </row>
    <row r="1600" spans="1:23" x14ac:dyDescent="0.3">
      <c r="A1600" t="s">
        <v>295</v>
      </c>
      <c r="B1600" t="s">
        <v>43</v>
      </c>
      <c r="C1600" t="s">
        <v>29</v>
      </c>
      <c r="D1600" t="s">
        <v>254</v>
      </c>
      <c r="E1600" t="s">
        <v>63</v>
      </c>
      <c r="F1600">
        <v>20.107935346196999</v>
      </c>
      <c r="G1600">
        <v>19.456384697529199</v>
      </c>
      <c r="H1600">
        <v>0.88652463131340997</v>
      </c>
      <c r="I1600">
        <v>0.39855921920202603</v>
      </c>
      <c r="J1600">
        <v>1.19280214959068</v>
      </c>
      <c r="K1600">
        <v>76.461762662051399</v>
      </c>
      <c r="L1600">
        <v>0.11435216629134499</v>
      </c>
      <c r="M1600">
        <v>1.7443340074893201</v>
      </c>
      <c r="N1600">
        <v>14.5573117277525</v>
      </c>
      <c r="O1600">
        <v>89.115664425430893</v>
      </c>
      <c r="P1600">
        <v>23.6784412292808</v>
      </c>
      <c r="Q1600">
        <v>6.41318161932075</v>
      </c>
      <c r="R1600">
        <v>44.203755534909902</v>
      </c>
      <c r="S1600">
        <v>512.533995390722</v>
      </c>
      <c r="T1600">
        <v>0</v>
      </c>
      <c r="U1600">
        <v>0</v>
      </c>
      <c r="V1600">
        <v>12.881462284600101</v>
      </c>
      <c r="W1600">
        <v>263.34228387236698</v>
      </c>
    </row>
    <row r="1601" spans="1:23" x14ac:dyDescent="0.3">
      <c r="A1601" t="s">
        <v>295</v>
      </c>
      <c r="B1601" t="s">
        <v>43</v>
      </c>
      <c r="C1601" t="s">
        <v>29</v>
      </c>
      <c r="D1601" t="s">
        <v>254</v>
      </c>
      <c r="E1601" t="s">
        <v>64</v>
      </c>
      <c r="F1601">
        <v>21.887464446011499</v>
      </c>
      <c r="G1601">
        <v>21.225900518425899</v>
      </c>
      <c r="H1601">
        <v>0.98207684137336504</v>
      </c>
      <c r="I1601">
        <v>0.42982231067287102</v>
      </c>
      <c r="J1601">
        <v>1.2545364238046799</v>
      </c>
      <c r="K1601">
        <v>82.588914777560305</v>
      </c>
      <c r="L1601">
        <v>9.5090480730283297E-2</v>
      </c>
      <c r="M1601">
        <v>2.0365600831800199</v>
      </c>
      <c r="N1601">
        <v>16.691059327260302</v>
      </c>
      <c r="O1601">
        <v>103.094463303388</v>
      </c>
      <c r="P1601">
        <v>25.4147191464054</v>
      </c>
      <c r="Q1601">
        <v>6.8868274563718401</v>
      </c>
      <c r="R1601">
        <v>47.441061191371404</v>
      </c>
      <c r="S1601">
        <v>512.533995390722</v>
      </c>
      <c r="T1601">
        <v>0</v>
      </c>
      <c r="U1601">
        <v>0</v>
      </c>
      <c r="V1601">
        <v>14.206537515333499</v>
      </c>
      <c r="W1601">
        <v>290.73496791396502</v>
      </c>
    </row>
    <row r="1602" spans="1:23" x14ac:dyDescent="0.3">
      <c r="A1602" t="s">
        <v>295</v>
      </c>
      <c r="B1602" t="s">
        <v>43</v>
      </c>
      <c r="C1602" t="s">
        <v>29</v>
      </c>
      <c r="D1602" t="s">
        <v>254</v>
      </c>
      <c r="E1602" t="s">
        <v>65</v>
      </c>
      <c r="F1602">
        <v>22.019438108776299</v>
      </c>
      <c r="G1602">
        <v>21.356790279977599</v>
      </c>
      <c r="H1602">
        <v>1.0354072113945001</v>
      </c>
      <c r="I1602">
        <v>0.431057711693623</v>
      </c>
      <c r="J1602">
        <v>1.2815549931845001</v>
      </c>
      <c r="K1602">
        <v>82.685523158241296</v>
      </c>
      <c r="L1602">
        <v>9.9791537635774599E-2</v>
      </c>
      <c r="M1602">
        <v>2.07871716100354</v>
      </c>
      <c r="N1602">
        <v>16.939228273080602</v>
      </c>
      <c r="O1602">
        <v>104.86120651522</v>
      </c>
      <c r="P1602">
        <v>25.390467884737301</v>
      </c>
      <c r="Q1602">
        <v>6.8829332033926303</v>
      </c>
      <c r="R1602">
        <v>47.392605040406103</v>
      </c>
      <c r="S1602">
        <v>512.533995390722</v>
      </c>
      <c r="T1602">
        <v>0</v>
      </c>
      <c r="U1602">
        <v>0</v>
      </c>
      <c r="V1602">
        <v>14.9230800333314</v>
      </c>
      <c r="W1602">
        <v>292.56501554563499</v>
      </c>
    </row>
    <row r="1603" spans="1:23" x14ac:dyDescent="0.3">
      <c r="A1603" t="s">
        <v>295</v>
      </c>
      <c r="B1603" t="s">
        <v>43</v>
      </c>
      <c r="C1603" t="s">
        <v>29</v>
      </c>
      <c r="D1603" t="s">
        <v>254</v>
      </c>
      <c r="E1603" t="s">
        <v>66</v>
      </c>
      <c r="F1603">
        <v>21.139285061194801</v>
      </c>
      <c r="G1603">
        <v>20.480947583570099</v>
      </c>
      <c r="H1603">
        <v>1.0577203501499599</v>
      </c>
      <c r="I1603">
        <v>0.42404377429080498</v>
      </c>
      <c r="J1603">
        <v>1.19399578738887</v>
      </c>
      <c r="K1603">
        <v>81.636805833681606</v>
      </c>
      <c r="L1603">
        <v>0.108124741147586</v>
      </c>
      <c r="M1603">
        <v>1.79983319685822</v>
      </c>
      <c r="N1603">
        <v>15.093327964887701</v>
      </c>
      <c r="O1603">
        <v>92.0339070781137</v>
      </c>
      <c r="P1603">
        <v>25.410349659819499</v>
      </c>
      <c r="Q1603">
        <v>6.8773509793274599</v>
      </c>
      <c r="R1603">
        <v>47.4427876870296</v>
      </c>
      <c r="S1603">
        <v>512.533995390722</v>
      </c>
      <c r="T1603">
        <v>0</v>
      </c>
      <c r="U1603">
        <v>0</v>
      </c>
      <c r="V1603">
        <v>15.326701171527001</v>
      </c>
      <c r="W1603">
        <v>279.283516984887</v>
      </c>
    </row>
    <row r="1604" spans="1:23" x14ac:dyDescent="0.3">
      <c r="A1604" t="s">
        <v>295</v>
      </c>
      <c r="B1604" t="s">
        <v>43</v>
      </c>
      <c r="C1604" t="s">
        <v>29</v>
      </c>
      <c r="D1604" t="s">
        <v>255</v>
      </c>
      <c r="E1604" t="s">
        <v>67</v>
      </c>
      <c r="F1604">
        <v>22.013134398145102</v>
      </c>
      <c r="G1604">
        <v>21.2798586998939</v>
      </c>
      <c r="H1604">
        <v>1.21111632431622</v>
      </c>
      <c r="I1604">
        <v>0.530014287087339</v>
      </c>
      <c r="J1604">
        <v>0.97241846441739399</v>
      </c>
      <c r="K1604">
        <v>95.930690254423595</v>
      </c>
      <c r="L1604">
        <v>0.10702514380019</v>
      </c>
      <c r="M1604">
        <v>1.4731927357839201</v>
      </c>
      <c r="N1604">
        <v>10.330450740604601</v>
      </c>
      <c r="O1604">
        <v>74.165751944360593</v>
      </c>
      <c r="P1604">
        <v>24.664319569514301</v>
      </c>
      <c r="Q1604">
        <v>6.6241692585254697</v>
      </c>
      <c r="R1604">
        <v>45.976663283467602</v>
      </c>
      <c r="S1604">
        <v>565.59419516933394</v>
      </c>
      <c r="T1604">
        <v>0</v>
      </c>
      <c r="U1604">
        <v>0</v>
      </c>
      <c r="V1604">
        <v>17.854538545035801</v>
      </c>
      <c r="W1604">
        <v>291.23812654072202</v>
      </c>
    </row>
    <row r="1605" spans="1:23" x14ac:dyDescent="0.3">
      <c r="A1605" t="s">
        <v>295</v>
      </c>
      <c r="B1605" t="s">
        <v>43</v>
      </c>
      <c r="C1605" t="s">
        <v>29</v>
      </c>
      <c r="D1605" t="s">
        <v>255</v>
      </c>
      <c r="E1605" t="s">
        <v>68</v>
      </c>
      <c r="F1605">
        <v>22.910161359559901</v>
      </c>
      <c r="G1605">
        <v>22.170543826851201</v>
      </c>
      <c r="H1605">
        <v>1.6519089746323701</v>
      </c>
      <c r="I1605">
        <v>0.548042945504294</v>
      </c>
      <c r="J1605">
        <v>1.02828417788175</v>
      </c>
      <c r="K1605">
        <v>99.018769367330407</v>
      </c>
      <c r="L1605">
        <v>9.0223392843748307E-2</v>
      </c>
      <c r="M1605">
        <v>1.6407680719873301</v>
      </c>
      <c r="N1605">
        <v>11.2857010402212</v>
      </c>
      <c r="O1605">
        <v>81.707524378286195</v>
      </c>
      <c r="P1605">
        <v>25.347602134464999</v>
      </c>
      <c r="Q1605">
        <v>6.8121540948951598</v>
      </c>
      <c r="R1605">
        <v>47.245065779153897</v>
      </c>
      <c r="S1605">
        <v>565.59419516933394</v>
      </c>
      <c r="T1605">
        <v>0</v>
      </c>
      <c r="U1605">
        <v>0</v>
      </c>
      <c r="V1605">
        <v>23.8184997111196</v>
      </c>
      <c r="W1605">
        <v>305.02028599551898</v>
      </c>
    </row>
    <row r="1606" spans="1:23" x14ac:dyDescent="0.3">
      <c r="A1606" t="s">
        <v>295</v>
      </c>
      <c r="B1606" t="s">
        <v>43</v>
      </c>
      <c r="C1606" t="s">
        <v>29</v>
      </c>
      <c r="D1606" t="s">
        <v>255</v>
      </c>
      <c r="E1606" t="s">
        <v>69</v>
      </c>
      <c r="F1606">
        <v>23.057610280244599</v>
      </c>
      <c r="G1606">
        <v>22.317398513310302</v>
      </c>
      <c r="H1606">
        <v>1.87440080022297</v>
      </c>
      <c r="I1606">
        <v>0.54843231566537898</v>
      </c>
      <c r="J1606">
        <v>1.0458217183437899</v>
      </c>
      <c r="K1606">
        <v>98.901157736269695</v>
      </c>
      <c r="L1606">
        <v>0.10136534891677999</v>
      </c>
      <c r="M1606">
        <v>1.6963155820312401</v>
      </c>
      <c r="N1606">
        <v>11.580298351081099</v>
      </c>
      <c r="O1606">
        <v>84.124224273626396</v>
      </c>
      <c r="P1606">
        <v>25.2523291965441</v>
      </c>
      <c r="Q1606">
        <v>6.7905928838538996</v>
      </c>
      <c r="R1606">
        <v>47.0627026966241</v>
      </c>
      <c r="S1606">
        <v>565.59419516933394</v>
      </c>
      <c r="T1606">
        <v>0</v>
      </c>
      <c r="U1606">
        <v>0</v>
      </c>
      <c r="V1606">
        <v>26.845916065776301</v>
      </c>
      <c r="W1606">
        <v>306.50990431096102</v>
      </c>
    </row>
    <row r="1607" spans="1:23" x14ac:dyDescent="0.3">
      <c r="A1607" t="s">
        <v>295</v>
      </c>
      <c r="B1607" t="s">
        <v>43</v>
      </c>
      <c r="C1607" t="s">
        <v>29</v>
      </c>
      <c r="D1607" t="s">
        <v>255</v>
      </c>
      <c r="E1607" t="s">
        <v>70</v>
      </c>
      <c r="F1607">
        <v>22.839002596941899</v>
      </c>
      <c r="G1607">
        <v>22.0991126653057</v>
      </c>
      <c r="H1607">
        <v>1.93949806783252</v>
      </c>
      <c r="I1607">
        <v>0.55321668290668302</v>
      </c>
      <c r="J1607">
        <v>0.98904698202021202</v>
      </c>
      <c r="K1607">
        <v>100.13605625456501</v>
      </c>
      <c r="L1607">
        <v>0.116244274441842</v>
      </c>
      <c r="M1607">
        <v>1.48918373976614</v>
      </c>
      <c r="N1607">
        <v>10.5828056092846</v>
      </c>
      <c r="O1607">
        <v>75.6439086134598</v>
      </c>
      <c r="P1607">
        <v>25.7988350169455</v>
      </c>
      <c r="Q1607">
        <v>6.9259225937681803</v>
      </c>
      <c r="R1607">
        <v>48.094996090659698</v>
      </c>
      <c r="S1607">
        <v>565.59419516933394</v>
      </c>
      <c r="T1607">
        <v>0</v>
      </c>
      <c r="U1607">
        <v>0</v>
      </c>
      <c r="V1607">
        <v>27.858299413408801</v>
      </c>
      <c r="W1607">
        <v>302.06828501924502</v>
      </c>
    </row>
    <row r="1608" spans="1:23" x14ac:dyDescent="0.3">
      <c r="A1608" t="s">
        <v>295</v>
      </c>
      <c r="B1608" t="s">
        <v>43</v>
      </c>
      <c r="C1608" t="s">
        <v>29</v>
      </c>
      <c r="D1608" t="s">
        <v>256</v>
      </c>
      <c r="E1608" t="s">
        <v>71</v>
      </c>
      <c r="F1608">
        <v>20.401200267004601</v>
      </c>
      <c r="G1608">
        <v>19.674842200993499</v>
      </c>
      <c r="H1608">
        <v>1.56773372485701</v>
      </c>
      <c r="I1608">
        <v>0.53200071689434902</v>
      </c>
      <c r="J1608">
        <v>0.79170322154037698</v>
      </c>
      <c r="K1608">
        <v>93.079214783622405</v>
      </c>
      <c r="L1608">
        <v>8.4361501877978001E-2</v>
      </c>
      <c r="M1608">
        <v>1.0725215057713899</v>
      </c>
      <c r="N1608">
        <v>8.3606933450116205</v>
      </c>
      <c r="O1608">
        <v>61.607171348698898</v>
      </c>
      <c r="P1608">
        <v>28.654441859008799</v>
      </c>
      <c r="Q1608">
        <v>7.1988892930570803</v>
      </c>
      <c r="R1608">
        <v>54.2009205044032</v>
      </c>
      <c r="S1608">
        <v>563.21018583101795</v>
      </c>
      <c r="T1608">
        <v>0</v>
      </c>
      <c r="U1608">
        <v>0</v>
      </c>
      <c r="V1608">
        <v>21.990935943105502</v>
      </c>
      <c r="W1608">
        <v>268.570288674202</v>
      </c>
    </row>
    <row r="1609" spans="1:23" x14ac:dyDescent="0.3">
      <c r="A1609" t="s">
        <v>295</v>
      </c>
      <c r="B1609" t="s">
        <v>43</v>
      </c>
      <c r="C1609" t="s">
        <v>29</v>
      </c>
      <c r="D1609" t="s">
        <v>256</v>
      </c>
      <c r="E1609" t="s">
        <v>72</v>
      </c>
      <c r="F1609">
        <v>22.128867414138899</v>
      </c>
      <c r="G1609">
        <v>21.388180003378</v>
      </c>
      <c r="H1609">
        <v>1.8647635380419401</v>
      </c>
      <c r="I1609">
        <v>0.57586483154398904</v>
      </c>
      <c r="J1609">
        <v>0.88832302038261302</v>
      </c>
      <c r="K1609">
        <v>100.668062371264</v>
      </c>
      <c r="L1609">
        <v>6.8550391287370893E-2</v>
      </c>
      <c r="M1609">
        <v>1.2412143818064001</v>
      </c>
      <c r="N1609">
        <v>9.4997687003030205</v>
      </c>
      <c r="O1609">
        <v>70.580853078430295</v>
      </c>
      <c r="P1609">
        <v>30.910465151687799</v>
      </c>
      <c r="Q1609">
        <v>7.7691177911601903</v>
      </c>
      <c r="R1609">
        <v>58.464152772095098</v>
      </c>
      <c r="S1609">
        <v>563.21018583101795</v>
      </c>
      <c r="T1609">
        <v>0</v>
      </c>
      <c r="U1609">
        <v>0</v>
      </c>
      <c r="V1609">
        <v>26.0699659737048</v>
      </c>
      <c r="W1609">
        <v>293.89955305949098</v>
      </c>
    </row>
    <row r="1610" spans="1:23" x14ac:dyDescent="0.3">
      <c r="A1610" t="s">
        <v>295</v>
      </c>
      <c r="B1610" t="s">
        <v>43</v>
      </c>
      <c r="C1610" t="s">
        <v>29</v>
      </c>
      <c r="D1610" t="s">
        <v>256</v>
      </c>
      <c r="E1610" t="s">
        <v>73</v>
      </c>
      <c r="F1610">
        <v>22.275507666884302</v>
      </c>
      <c r="G1610">
        <v>21.534036152826999</v>
      </c>
      <c r="H1610">
        <v>2.0163891170460202</v>
      </c>
      <c r="I1610">
        <v>0.57652629910615805</v>
      </c>
      <c r="J1610">
        <v>0.91006639154333502</v>
      </c>
      <c r="K1610">
        <v>100.698999771803</v>
      </c>
      <c r="L1610">
        <v>7.20603463689065E-2</v>
      </c>
      <c r="M1610">
        <v>1.29310359674076</v>
      </c>
      <c r="N1610">
        <v>9.7902863313535509</v>
      </c>
      <c r="O1610">
        <v>73.080310712988606</v>
      </c>
      <c r="P1610">
        <v>30.855040479374701</v>
      </c>
      <c r="Q1610">
        <v>7.7591392976840599</v>
      </c>
      <c r="R1610">
        <v>58.3546066451946</v>
      </c>
      <c r="S1610">
        <v>563.21018583101795</v>
      </c>
      <c r="T1610">
        <v>0</v>
      </c>
      <c r="U1610">
        <v>0</v>
      </c>
      <c r="V1610">
        <v>28.112668977814199</v>
      </c>
      <c r="W1610">
        <v>295.97972380653999</v>
      </c>
    </row>
    <row r="1611" spans="1:23" x14ac:dyDescent="0.3">
      <c r="A1611" t="s">
        <v>295</v>
      </c>
      <c r="B1611" t="s">
        <v>43</v>
      </c>
      <c r="C1611" t="s">
        <v>29</v>
      </c>
      <c r="D1611" t="s">
        <v>256</v>
      </c>
      <c r="E1611" t="s">
        <v>74</v>
      </c>
      <c r="F1611">
        <v>21.4026147164892</v>
      </c>
      <c r="G1611">
        <v>20.667333446784301</v>
      </c>
      <c r="H1611">
        <v>2.0549128513067099</v>
      </c>
      <c r="I1611">
        <v>0.56225053224414301</v>
      </c>
      <c r="J1611">
        <v>0.82409617247256595</v>
      </c>
      <c r="K1611">
        <v>98.390901863454204</v>
      </c>
      <c r="L1611">
        <v>7.7558176187770098E-2</v>
      </c>
      <c r="M1611">
        <v>1.11304478036092</v>
      </c>
      <c r="N1611">
        <v>8.7474984379114495</v>
      </c>
      <c r="O1611">
        <v>64.293119232755103</v>
      </c>
      <c r="P1611">
        <v>30.331415613255</v>
      </c>
      <c r="Q1611">
        <v>7.6171750669036804</v>
      </c>
      <c r="R1611">
        <v>57.376579293369304</v>
      </c>
      <c r="S1611">
        <v>563.21018583101795</v>
      </c>
      <c r="T1611">
        <v>0</v>
      </c>
      <c r="U1611">
        <v>0</v>
      </c>
      <c r="V1611">
        <v>28.7021846377705</v>
      </c>
      <c r="W1611">
        <v>283.256898632272</v>
      </c>
    </row>
    <row r="1612" spans="1:23" x14ac:dyDescent="0.3">
      <c r="A1612" t="s">
        <v>295</v>
      </c>
      <c r="B1612" t="s">
        <v>43</v>
      </c>
      <c r="C1612" t="s">
        <v>29</v>
      </c>
      <c r="D1612" t="s">
        <v>257</v>
      </c>
      <c r="E1612" t="s">
        <v>75</v>
      </c>
      <c r="F1612">
        <v>19.229202146480599</v>
      </c>
      <c r="G1612">
        <v>18.539344298193299</v>
      </c>
      <c r="H1612">
        <v>2.3542756661894599</v>
      </c>
      <c r="I1612">
        <v>0.55669399381124796</v>
      </c>
      <c r="J1612">
        <v>0.73664663917214801</v>
      </c>
      <c r="K1612">
        <v>91.795402869330402</v>
      </c>
      <c r="L1612">
        <v>9.1599942019704797E-2</v>
      </c>
      <c r="M1612">
        <v>0.83627611603775598</v>
      </c>
      <c r="N1612">
        <v>6.9793235991173104</v>
      </c>
      <c r="O1612">
        <v>53.690835882822398</v>
      </c>
      <c r="P1612">
        <v>25.698907981803</v>
      </c>
      <c r="Q1612">
        <v>6.4140532780972404</v>
      </c>
      <c r="R1612">
        <v>48.539300146238197</v>
      </c>
      <c r="S1612">
        <v>521.707834030512</v>
      </c>
      <c r="T1612">
        <v>0</v>
      </c>
      <c r="U1612">
        <v>0</v>
      </c>
      <c r="V1612">
        <v>32.506683452742202</v>
      </c>
      <c r="W1612">
        <v>250.989438108093</v>
      </c>
    </row>
    <row r="1613" spans="1:23" x14ac:dyDescent="0.3">
      <c r="A1613" t="s">
        <v>295</v>
      </c>
      <c r="B1613" t="s">
        <v>43</v>
      </c>
      <c r="C1613" t="s">
        <v>29</v>
      </c>
      <c r="D1613" t="s">
        <v>257</v>
      </c>
      <c r="E1613" t="s">
        <v>76</v>
      </c>
      <c r="F1613">
        <v>20.951338850114499</v>
      </c>
      <c r="G1613">
        <v>20.2459039949238</v>
      </c>
      <c r="H1613">
        <v>2.8086285026084901</v>
      </c>
      <c r="I1613">
        <v>0.60664635146290802</v>
      </c>
      <c r="J1613">
        <v>0.82020492937436096</v>
      </c>
      <c r="K1613">
        <v>100.04267060744399</v>
      </c>
      <c r="L1613">
        <v>6.8091532562934598E-2</v>
      </c>
      <c r="M1613">
        <v>0.98179638551781101</v>
      </c>
      <c r="N1613">
        <v>8.0283546351472399</v>
      </c>
      <c r="O1613">
        <v>62.2800888679214</v>
      </c>
      <c r="P1613">
        <v>27.960418070497401</v>
      </c>
      <c r="Q1613">
        <v>6.9808921959586199</v>
      </c>
      <c r="R1613">
        <v>52.807947417892699</v>
      </c>
      <c r="S1613">
        <v>521.707834030512</v>
      </c>
      <c r="T1613">
        <v>0</v>
      </c>
      <c r="U1613">
        <v>0</v>
      </c>
      <c r="V1613">
        <v>38.714222773461501</v>
      </c>
      <c r="W1613">
        <v>277.01368498216698</v>
      </c>
    </row>
    <row r="1614" spans="1:23" x14ac:dyDescent="0.3">
      <c r="A1614" t="s">
        <v>295</v>
      </c>
      <c r="B1614" t="s">
        <v>43</v>
      </c>
      <c r="C1614" t="s">
        <v>29</v>
      </c>
      <c r="D1614" t="s">
        <v>257</v>
      </c>
      <c r="E1614" t="s">
        <v>77</v>
      </c>
      <c r="F1614">
        <v>21.049865636529699</v>
      </c>
      <c r="G1614">
        <v>20.344027371498701</v>
      </c>
      <c r="H1614">
        <v>2.90715496832498</v>
      </c>
      <c r="I1614">
        <v>0.60610460493057505</v>
      </c>
      <c r="J1614">
        <v>0.83973966763727603</v>
      </c>
      <c r="K1614">
        <v>99.881846915749904</v>
      </c>
      <c r="L1614">
        <v>7.8546647060648594E-2</v>
      </c>
      <c r="M1614">
        <v>1.0160059169714899</v>
      </c>
      <c r="N1614">
        <v>8.2092879100305094</v>
      </c>
      <c r="O1614">
        <v>63.933439070796503</v>
      </c>
      <c r="P1614">
        <v>27.871587114255199</v>
      </c>
      <c r="Q1614">
        <v>6.9627166396944</v>
      </c>
      <c r="R1614">
        <v>52.635416453856699</v>
      </c>
      <c r="S1614">
        <v>521.707834030512</v>
      </c>
      <c r="T1614">
        <v>0</v>
      </c>
      <c r="U1614">
        <v>0</v>
      </c>
      <c r="V1614">
        <v>40.043177924519</v>
      </c>
      <c r="W1614">
        <v>278.06429253922101</v>
      </c>
    </row>
    <row r="1615" spans="1:23" x14ac:dyDescent="0.3">
      <c r="A1615" t="s">
        <v>295</v>
      </c>
      <c r="B1615" t="s">
        <v>43</v>
      </c>
      <c r="C1615" t="s">
        <v>29</v>
      </c>
      <c r="D1615" t="s">
        <v>257</v>
      </c>
      <c r="E1615" t="s">
        <v>78</v>
      </c>
      <c r="F1615">
        <v>20.8174673445397</v>
      </c>
      <c r="G1615">
        <v>20.112189429915698</v>
      </c>
      <c r="H1615">
        <v>2.7657824332445902</v>
      </c>
      <c r="I1615">
        <v>0.610114404873352</v>
      </c>
      <c r="J1615">
        <v>0.78177726078993104</v>
      </c>
      <c r="K1615">
        <v>100.639513913494</v>
      </c>
      <c r="L1615">
        <v>8.2617272514623599E-2</v>
      </c>
      <c r="M1615">
        <v>0.88656090405517096</v>
      </c>
      <c r="N1615">
        <v>7.5087710341606497</v>
      </c>
      <c r="O1615">
        <v>57.524247960719499</v>
      </c>
      <c r="P1615">
        <v>28.232795862717801</v>
      </c>
      <c r="Q1615">
        <v>7.0417968310065904</v>
      </c>
      <c r="R1615">
        <v>53.330795230668599</v>
      </c>
      <c r="S1615">
        <v>521.707834030512</v>
      </c>
      <c r="T1615">
        <v>0</v>
      </c>
      <c r="U1615">
        <v>0</v>
      </c>
      <c r="V1615">
        <v>38.1476346100077</v>
      </c>
      <c r="W1615">
        <v>274.179721945989</v>
      </c>
    </row>
    <row r="1616" spans="1:23" x14ac:dyDescent="0.3">
      <c r="A1616" t="s">
        <v>295</v>
      </c>
      <c r="B1616" t="s">
        <v>43</v>
      </c>
      <c r="C1616" t="s">
        <v>29</v>
      </c>
      <c r="D1616" t="s">
        <v>258</v>
      </c>
      <c r="E1616" t="s">
        <v>79</v>
      </c>
      <c r="F1616">
        <v>20.3847722136809</v>
      </c>
      <c r="G1616">
        <v>19.719403251439601</v>
      </c>
      <c r="H1616">
        <v>2.8584154423624901</v>
      </c>
      <c r="I1616">
        <v>0.65560046253795701</v>
      </c>
      <c r="J1616">
        <v>0.77368651793000998</v>
      </c>
      <c r="K1616">
        <v>97.433507728905298</v>
      </c>
      <c r="L1616">
        <v>7.7584008175831595E-2</v>
      </c>
      <c r="M1616">
        <v>0.81331209515728697</v>
      </c>
      <c r="N1616">
        <v>6.6389659190885597</v>
      </c>
      <c r="O1616">
        <v>53.929435790661501</v>
      </c>
      <c r="P1616">
        <v>26.671930742437802</v>
      </c>
      <c r="Q1616">
        <v>6.5373592139760204</v>
      </c>
      <c r="R1616">
        <v>50.522438846203102</v>
      </c>
      <c r="S1616">
        <v>469.97161716669899</v>
      </c>
      <c r="T1616">
        <v>0</v>
      </c>
      <c r="U1616">
        <v>0</v>
      </c>
      <c r="V1616">
        <v>39.705451634811197</v>
      </c>
      <c r="W1616">
        <v>268.168109190932</v>
      </c>
    </row>
    <row r="1617" spans="1:23" x14ac:dyDescent="0.3">
      <c r="A1617" t="s">
        <v>295</v>
      </c>
      <c r="B1617" t="s">
        <v>43</v>
      </c>
      <c r="C1617" t="s">
        <v>29</v>
      </c>
      <c r="D1617" t="s">
        <v>258</v>
      </c>
      <c r="E1617" t="s">
        <v>80</v>
      </c>
      <c r="F1617">
        <v>21.779644686068899</v>
      </c>
      <c r="G1617">
        <v>21.101652379610002</v>
      </c>
      <c r="H1617">
        <v>3.6498950797005199</v>
      </c>
      <c r="I1617">
        <v>0.69508508384947099</v>
      </c>
      <c r="J1617">
        <v>0.85082650257409298</v>
      </c>
      <c r="K1617">
        <v>103.313078799913</v>
      </c>
      <c r="L1617">
        <v>7.2879497119330394E-2</v>
      </c>
      <c r="M1617">
        <v>0.94213198937789699</v>
      </c>
      <c r="N1617">
        <v>7.4968325335483099</v>
      </c>
      <c r="O1617">
        <v>61.410546535437597</v>
      </c>
      <c r="P1617">
        <v>28.203351832354802</v>
      </c>
      <c r="Q1617">
        <v>6.9180306977527701</v>
      </c>
      <c r="R1617">
        <v>53.416980474420903</v>
      </c>
      <c r="S1617">
        <v>469.97161716669899</v>
      </c>
      <c r="T1617">
        <v>0</v>
      </c>
      <c r="U1617">
        <v>0</v>
      </c>
      <c r="V1617">
        <v>50.572461325059898</v>
      </c>
      <c r="W1617">
        <v>288.40381021539798</v>
      </c>
    </row>
    <row r="1618" spans="1:23" x14ac:dyDescent="0.3">
      <c r="A1618" t="s">
        <v>295</v>
      </c>
      <c r="B1618" t="s">
        <v>43</v>
      </c>
      <c r="C1618" t="s">
        <v>29</v>
      </c>
      <c r="D1618" t="s">
        <v>258</v>
      </c>
      <c r="E1618" t="s">
        <v>140</v>
      </c>
      <c r="F1618">
        <v>21.7137970855227</v>
      </c>
      <c r="G1618">
        <v>21.037649619731098</v>
      </c>
      <c r="H1618">
        <v>4.2898021154296897</v>
      </c>
      <c r="I1618">
        <v>0.68646399956989401</v>
      </c>
      <c r="J1618">
        <v>0.866531740674921</v>
      </c>
      <c r="K1618">
        <v>101.999797351705</v>
      </c>
      <c r="L1618">
        <v>7.9386944183922906E-2</v>
      </c>
      <c r="M1618">
        <v>0.988680884633938</v>
      </c>
      <c r="N1618">
        <v>7.7401352104174501</v>
      </c>
      <c r="O1618">
        <v>63.735703024587899</v>
      </c>
      <c r="P1618">
        <v>27.777102079047101</v>
      </c>
      <c r="Q1618">
        <v>6.8187072302241898</v>
      </c>
      <c r="R1618">
        <v>52.603447854667799</v>
      </c>
      <c r="S1618">
        <v>469.97161716669899</v>
      </c>
      <c r="T1618">
        <v>0</v>
      </c>
      <c r="U1618">
        <v>0</v>
      </c>
      <c r="V1618">
        <v>59.357849763524399</v>
      </c>
      <c r="W1618">
        <v>287.57514910162803</v>
      </c>
    </row>
    <row r="1619" spans="1:23" x14ac:dyDescent="0.3">
      <c r="A1619" t="s">
        <v>295</v>
      </c>
      <c r="B1619" t="s">
        <v>43</v>
      </c>
      <c r="C1619" t="s">
        <v>29</v>
      </c>
      <c r="D1619" t="s">
        <v>258</v>
      </c>
      <c r="E1619" t="s">
        <v>141</v>
      </c>
      <c r="F1619">
        <v>21.651066838024001</v>
      </c>
      <c r="G1619">
        <v>20.973166999961801</v>
      </c>
      <c r="H1619">
        <v>3.8636215790802102</v>
      </c>
      <c r="I1619">
        <v>0.69709198573620301</v>
      </c>
      <c r="J1619">
        <v>0.82853016697850401</v>
      </c>
      <c r="K1619">
        <v>103.580427362644</v>
      </c>
      <c r="L1619">
        <v>8.31104184848937E-2</v>
      </c>
      <c r="M1619">
        <v>0.88048754901873005</v>
      </c>
      <c r="N1619">
        <v>7.1472039823200699</v>
      </c>
      <c r="O1619">
        <v>58.160500922522203</v>
      </c>
      <c r="P1619">
        <v>28.344426001353799</v>
      </c>
      <c r="Q1619">
        <v>6.9484489060869201</v>
      </c>
      <c r="R1619">
        <v>53.6891375179816</v>
      </c>
      <c r="S1619">
        <v>469.97161716669899</v>
      </c>
      <c r="T1619">
        <v>0</v>
      </c>
      <c r="U1619">
        <v>0</v>
      </c>
      <c r="V1619">
        <v>53.501898898764701</v>
      </c>
      <c r="W1619">
        <v>285.94615263288199</v>
      </c>
    </row>
    <row r="1620" spans="1:23" x14ac:dyDescent="0.3">
      <c r="A1620" t="s">
        <v>295</v>
      </c>
      <c r="B1620" t="s">
        <v>43</v>
      </c>
      <c r="C1620" t="s">
        <v>29</v>
      </c>
      <c r="D1620" t="s">
        <v>259</v>
      </c>
      <c r="E1620" t="s">
        <v>154</v>
      </c>
      <c r="F1620">
        <v>19.469184710215</v>
      </c>
      <c r="G1620">
        <v>18.820809507518799</v>
      </c>
      <c r="H1620">
        <v>4.6632199168559199</v>
      </c>
      <c r="I1620">
        <v>0.7336232455817</v>
      </c>
      <c r="J1620">
        <v>0.92005104979156005</v>
      </c>
      <c r="K1620">
        <v>93.479181910803106</v>
      </c>
      <c r="L1620">
        <v>0.100421765287427</v>
      </c>
      <c r="M1620">
        <v>0.88224281584933695</v>
      </c>
      <c r="N1620">
        <v>6.9513051154324197</v>
      </c>
      <c r="O1620">
        <v>58.799241540736602</v>
      </c>
      <c r="P1620">
        <v>26.5419740890264</v>
      </c>
      <c r="Q1620">
        <v>6.3990570334014603</v>
      </c>
      <c r="R1620">
        <v>50.408437769205001</v>
      </c>
      <c r="S1620">
        <v>428.20361322291802</v>
      </c>
      <c r="T1620">
        <v>0</v>
      </c>
      <c r="U1620">
        <v>0</v>
      </c>
      <c r="V1620">
        <v>64.988271900487405</v>
      </c>
      <c r="W1620">
        <v>255.69237376787299</v>
      </c>
    </row>
    <row r="1621" spans="1:23" x14ac:dyDescent="0.3">
      <c r="A1621" t="s">
        <v>295</v>
      </c>
      <c r="B1621" t="s">
        <v>43</v>
      </c>
      <c r="C1621" t="s">
        <v>29</v>
      </c>
      <c r="D1621" t="s">
        <v>259</v>
      </c>
      <c r="E1621" t="s">
        <v>156</v>
      </c>
      <c r="F1621">
        <v>21.402941573947501</v>
      </c>
      <c r="G1621">
        <v>20.7320644121206</v>
      </c>
      <c r="H1621">
        <v>5.2917650309294402</v>
      </c>
      <c r="I1621">
        <v>0.80799175384363997</v>
      </c>
      <c r="J1621">
        <v>1.0198476369793601</v>
      </c>
      <c r="K1621">
        <v>102.98229891103099</v>
      </c>
      <c r="L1621">
        <v>9.0770290233961506E-2</v>
      </c>
      <c r="M1621">
        <v>1.00201574500141</v>
      </c>
      <c r="N1621">
        <v>7.9084262443897204</v>
      </c>
      <c r="O1621">
        <v>66.765920250131003</v>
      </c>
      <c r="P1621">
        <v>29.221839278074398</v>
      </c>
      <c r="Q1621">
        <v>7.0457644958272798</v>
      </c>
      <c r="R1621">
        <v>55.497309703045403</v>
      </c>
      <c r="S1621">
        <v>428.20361322291802</v>
      </c>
      <c r="T1621">
        <v>0</v>
      </c>
      <c r="U1621">
        <v>0</v>
      </c>
      <c r="V1621">
        <v>73.712749344779297</v>
      </c>
      <c r="W1621">
        <v>283.69457519758299</v>
      </c>
    </row>
    <row r="1622" spans="1:23" x14ac:dyDescent="0.3">
      <c r="A1622" t="s">
        <v>295</v>
      </c>
      <c r="B1622" t="s">
        <v>43</v>
      </c>
      <c r="C1622" t="s">
        <v>29</v>
      </c>
      <c r="D1622" t="s">
        <v>259</v>
      </c>
      <c r="E1622" t="s">
        <v>157</v>
      </c>
      <c r="F1622">
        <v>21.889076629956499</v>
      </c>
      <c r="G1622">
        <v>21.212928735027798</v>
      </c>
      <c r="H1622">
        <v>5.1640305805442797</v>
      </c>
      <c r="I1622">
        <v>0.82575456917565904</v>
      </c>
      <c r="J1622">
        <v>1.0399757455060601</v>
      </c>
      <c r="K1622">
        <v>105.24181436579001</v>
      </c>
      <c r="L1622">
        <v>9.5285399228255005E-2</v>
      </c>
      <c r="M1622">
        <v>1.0292285409704101</v>
      </c>
      <c r="N1622">
        <v>8.1752800569094006</v>
      </c>
      <c r="O1622">
        <v>68.727537736546395</v>
      </c>
      <c r="P1622">
        <v>29.8535930664689</v>
      </c>
      <c r="Q1622">
        <v>7.1983839795185904</v>
      </c>
      <c r="R1622">
        <v>56.696764173782299</v>
      </c>
      <c r="S1622">
        <v>428.20361322291802</v>
      </c>
      <c r="T1622">
        <v>0</v>
      </c>
      <c r="U1622">
        <v>0</v>
      </c>
      <c r="V1622">
        <v>71.946230617926702</v>
      </c>
      <c r="W1622">
        <v>290.32748455816198</v>
      </c>
    </row>
    <row r="1623" spans="1:23" x14ac:dyDescent="0.3">
      <c r="A1623" t="s">
        <v>295</v>
      </c>
      <c r="B1623" t="s">
        <v>43</v>
      </c>
      <c r="C1623" t="s">
        <v>29</v>
      </c>
      <c r="D1623" t="s">
        <v>259</v>
      </c>
      <c r="E1623" t="s">
        <v>159</v>
      </c>
      <c r="F1623">
        <v>21.5868498117832</v>
      </c>
      <c r="G1623">
        <v>20.911871853083898</v>
      </c>
      <c r="H1623">
        <v>5.6386792233057799</v>
      </c>
      <c r="I1623">
        <v>0.82777053971224601</v>
      </c>
      <c r="J1623">
        <v>0.97911258759306696</v>
      </c>
      <c r="K1623">
        <v>105.42293086018999</v>
      </c>
      <c r="L1623">
        <v>0.102076398756348</v>
      </c>
      <c r="M1623">
        <v>0.91668139754225497</v>
      </c>
      <c r="N1623">
        <v>7.46906008888919</v>
      </c>
      <c r="O1623">
        <v>62.198722376025898</v>
      </c>
      <c r="P1623">
        <v>30.032384996345801</v>
      </c>
      <c r="Q1623">
        <v>7.2305945703535803</v>
      </c>
      <c r="R1623">
        <v>57.049255390820399</v>
      </c>
      <c r="S1623">
        <v>428.20361322291802</v>
      </c>
      <c r="T1623">
        <v>0</v>
      </c>
      <c r="U1623">
        <v>0</v>
      </c>
      <c r="V1623">
        <v>78.5617298043191</v>
      </c>
      <c r="W1623">
        <v>284.65136556499101</v>
      </c>
    </row>
    <row r="1624" spans="1:23" x14ac:dyDescent="0.3">
      <c r="A1624" t="s">
        <v>295</v>
      </c>
      <c r="B1624" t="s">
        <v>43</v>
      </c>
      <c r="C1624" t="s">
        <v>29</v>
      </c>
      <c r="D1624" t="s">
        <v>260</v>
      </c>
      <c r="E1624" t="s">
        <v>160</v>
      </c>
      <c r="F1624">
        <v>20.277954094419201</v>
      </c>
      <c r="G1624">
        <v>19.669756717840698</v>
      </c>
      <c r="H1624">
        <v>5.2772804941662601</v>
      </c>
      <c r="I1624">
        <v>0.80093235327924805</v>
      </c>
      <c r="J1624">
        <v>0.98671794818020397</v>
      </c>
      <c r="K1624">
        <v>89.995140042424694</v>
      </c>
      <c r="L1624">
        <v>8.1722410154986103E-2</v>
      </c>
      <c r="M1624">
        <v>1.1216498428917001</v>
      </c>
      <c r="N1624">
        <v>7.6789035119056601</v>
      </c>
      <c r="O1624">
        <v>63.554785100460897</v>
      </c>
      <c r="P1624">
        <v>27.9233308955009</v>
      </c>
      <c r="Q1624">
        <v>6.5673899297407701</v>
      </c>
      <c r="R1624">
        <v>53.234659435596903</v>
      </c>
      <c r="S1624">
        <v>368.322200410493</v>
      </c>
      <c r="T1624">
        <v>0</v>
      </c>
      <c r="U1624">
        <v>0</v>
      </c>
      <c r="V1624">
        <v>73.740721713386407</v>
      </c>
      <c r="W1624">
        <v>267.164777800362</v>
      </c>
    </row>
    <row r="1625" spans="1:23" x14ac:dyDescent="0.3">
      <c r="A1625" t="s">
        <v>295</v>
      </c>
      <c r="B1625" t="s">
        <v>43</v>
      </c>
      <c r="C1625" t="s">
        <v>29</v>
      </c>
      <c r="D1625" t="s">
        <v>260</v>
      </c>
      <c r="E1625" t="s">
        <v>164</v>
      </c>
      <c r="F1625">
        <v>22.320936483705498</v>
      </c>
      <c r="G1625">
        <v>21.6898072175495</v>
      </c>
      <c r="H1625">
        <v>5.7105710248394601</v>
      </c>
      <c r="I1625">
        <v>0.87571310620799903</v>
      </c>
      <c r="J1625">
        <v>1.0979675928730199</v>
      </c>
      <c r="K1625">
        <v>98.485146658207896</v>
      </c>
      <c r="L1625">
        <v>6.8402428610874394E-2</v>
      </c>
      <c r="M1625">
        <v>1.2889177796398601</v>
      </c>
      <c r="N1625">
        <v>8.8191054196700307</v>
      </c>
      <c r="O1625">
        <v>72.798909238383104</v>
      </c>
      <c r="P1625">
        <v>30.490660018104599</v>
      </c>
      <c r="Q1625">
        <v>7.1725274779431896</v>
      </c>
      <c r="R1625">
        <v>58.1275873556608</v>
      </c>
      <c r="S1625">
        <v>368.322200410493</v>
      </c>
      <c r="T1625">
        <v>0</v>
      </c>
      <c r="U1625">
        <v>0</v>
      </c>
      <c r="V1625">
        <v>79.7440385962812</v>
      </c>
      <c r="W1625">
        <v>296.57940458709498</v>
      </c>
    </row>
    <row r="1626" spans="1:23" x14ac:dyDescent="0.3">
      <c r="A1626" t="s">
        <v>295</v>
      </c>
      <c r="B1626" t="s">
        <v>43</v>
      </c>
      <c r="C1626" t="s">
        <v>29</v>
      </c>
      <c r="D1626" t="s">
        <v>260</v>
      </c>
      <c r="E1626" t="s">
        <v>167</v>
      </c>
      <c r="F1626">
        <v>22.433924279984499</v>
      </c>
      <c r="G1626">
        <v>21.803296273996601</v>
      </c>
      <c r="H1626">
        <v>5.9022328844224097</v>
      </c>
      <c r="I1626">
        <v>0.87303690721988902</v>
      </c>
      <c r="J1626">
        <v>1.10539375586138</v>
      </c>
      <c r="K1626">
        <v>98.229422382671601</v>
      </c>
      <c r="L1626">
        <v>7.2202339244464703E-2</v>
      </c>
      <c r="M1626">
        <v>1.3201485751962501</v>
      </c>
      <c r="N1626">
        <v>9.0374124216571499</v>
      </c>
      <c r="O1626">
        <v>74.406438124104099</v>
      </c>
      <c r="P1626">
        <v>30.358759468936899</v>
      </c>
      <c r="Q1626">
        <v>7.1437361992697204</v>
      </c>
      <c r="R1626">
        <v>57.873471620284398</v>
      </c>
      <c r="S1626">
        <v>368.322200410493</v>
      </c>
      <c r="T1626">
        <v>0</v>
      </c>
      <c r="U1626">
        <v>0</v>
      </c>
      <c r="V1626">
        <v>82.397722034705595</v>
      </c>
      <c r="W1626">
        <v>298.07361540835302</v>
      </c>
    </row>
    <row r="1627" spans="1:23" x14ac:dyDescent="0.3">
      <c r="A1627" t="s">
        <v>295</v>
      </c>
      <c r="B1627" t="s">
        <v>43</v>
      </c>
      <c r="C1627" t="s">
        <v>29</v>
      </c>
      <c r="D1627" t="s">
        <v>260</v>
      </c>
      <c r="E1627" t="s">
        <v>168</v>
      </c>
      <c r="F1627">
        <v>21.5718880520025</v>
      </c>
      <c r="G1627">
        <v>20.947588007995499</v>
      </c>
      <c r="H1627">
        <v>6.4716242831089597</v>
      </c>
      <c r="I1627">
        <v>0.85713433782867599</v>
      </c>
      <c r="J1627">
        <v>1.02990157399461</v>
      </c>
      <c r="K1627">
        <v>96.257659482843195</v>
      </c>
      <c r="L1627">
        <v>7.8884445838944106E-2</v>
      </c>
      <c r="M1627">
        <v>1.17176536344862</v>
      </c>
      <c r="N1627">
        <v>8.1852066435802602</v>
      </c>
      <c r="O1627">
        <v>66.623388911240099</v>
      </c>
      <c r="P1627">
        <v>29.904688097668</v>
      </c>
      <c r="Q1627">
        <v>7.0288636255161601</v>
      </c>
      <c r="R1627">
        <v>57.017402822655399</v>
      </c>
      <c r="S1627">
        <v>368.322200410493</v>
      </c>
      <c r="T1627">
        <v>0</v>
      </c>
      <c r="U1627">
        <v>0</v>
      </c>
      <c r="V1627">
        <v>90.347084731359104</v>
      </c>
      <c r="W1627">
        <v>285.39119820021398</v>
      </c>
    </row>
    <row r="1628" spans="1:23" x14ac:dyDescent="0.3">
      <c r="A1628" t="s">
        <v>295</v>
      </c>
      <c r="B1628" t="s">
        <v>43</v>
      </c>
      <c r="C1628" t="s">
        <v>29</v>
      </c>
      <c r="D1628" t="s">
        <v>261</v>
      </c>
      <c r="E1628" t="s">
        <v>185</v>
      </c>
      <c r="F1628">
        <v>18.445567236970099</v>
      </c>
      <c r="G1628">
        <v>17.916848428355099</v>
      </c>
      <c r="H1628">
        <v>5.1171824304456202</v>
      </c>
      <c r="I1628">
        <v>0.80304833670183995</v>
      </c>
      <c r="J1628">
        <v>0.92809272791751896</v>
      </c>
      <c r="K1628">
        <v>78.791129677745204</v>
      </c>
      <c r="L1628">
        <v>9.5762639852107298E-2</v>
      </c>
      <c r="M1628">
        <v>1.07848097132034</v>
      </c>
      <c r="N1628">
        <v>7.0922984241312399</v>
      </c>
      <c r="O1628">
        <v>58.774255118351597</v>
      </c>
      <c r="P1628">
        <v>26.019997806830201</v>
      </c>
      <c r="Q1628">
        <v>6.0288706822071303</v>
      </c>
      <c r="R1628">
        <v>49.726673994435501</v>
      </c>
      <c r="S1628">
        <v>289.92440300731897</v>
      </c>
      <c r="T1628">
        <v>0</v>
      </c>
      <c r="U1628">
        <v>0</v>
      </c>
      <c r="V1628">
        <v>71.148872331079602</v>
      </c>
      <c r="W1628">
        <v>243.23905778712401</v>
      </c>
    </row>
    <row r="1629" spans="1:23" x14ac:dyDescent="0.3">
      <c r="A1629" t="s">
        <v>295</v>
      </c>
      <c r="B1629" t="s">
        <v>43</v>
      </c>
      <c r="C1629" t="s">
        <v>29</v>
      </c>
      <c r="D1629" t="s">
        <v>261</v>
      </c>
      <c r="E1629" t="s">
        <v>189</v>
      </c>
      <c r="F1629">
        <v>20.852683496426099</v>
      </c>
      <c r="G1629">
        <v>20.292448787048698</v>
      </c>
      <c r="H1629">
        <v>6.2559080965852001</v>
      </c>
      <c r="I1629">
        <v>0.90798975189615705</v>
      </c>
      <c r="J1629">
        <v>1.0604650756287599</v>
      </c>
      <c r="K1629">
        <v>89.129033061351805</v>
      </c>
      <c r="L1629">
        <v>8.6051438416218803E-2</v>
      </c>
      <c r="M1629">
        <v>1.2531828376776699</v>
      </c>
      <c r="N1629">
        <v>8.2229699876137996</v>
      </c>
      <c r="O1629">
        <v>68.289648629601103</v>
      </c>
      <c r="P1629">
        <v>29.413320315746802</v>
      </c>
      <c r="Q1629">
        <v>6.8146141590982596</v>
      </c>
      <c r="R1629">
        <v>56.212212369679499</v>
      </c>
      <c r="S1629">
        <v>289.92440300731897</v>
      </c>
      <c r="T1629">
        <v>0</v>
      </c>
      <c r="U1629">
        <v>0</v>
      </c>
      <c r="V1629">
        <v>86.886252075280396</v>
      </c>
      <c r="W1629">
        <v>277.64600926915602</v>
      </c>
    </row>
    <row r="1630" spans="1:23" x14ac:dyDescent="0.3">
      <c r="A1630" t="s">
        <v>295</v>
      </c>
      <c r="B1630" t="s">
        <v>43</v>
      </c>
      <c r="C1630" t="s">
        <v>29</v>
      </c>
      <c r="D1630" t="s">
        <v>261</v>
      </c>
      <c r="E1630" t="s">
        <v>190</v>
      </c>
      <c r="F1630">
        <v>21.202040840576199</v>
      </c>
      <c r="G1630">
        <v>20.640459383071502</v>
      </c>
      <c r="H1630">
        <v>5.79625076870248</v>
      </c>
      <c r="I1630">
        <v>0.90985654768609103</v>
      </c>
      <c r="J1630">
        <v>1.0908953343041601</v>
      </c>
      <c r="K1630">
        <v>89.431149503709605</v>
      </c>
      <c r="L1630">
        <v>9.0900538452461294E-2</v>
      </c>
      <c r="M1630">
        <v>1.3220346166718799</v>
      </c>
      <c r="N1630">
        <v>8.5999580250394203</v>
      </c>
      <c r="O1630">
        <v>71.906251214939402</v>
      </c>
      <c r="P1630">
        <v>29.419536813572499</v>
      </c>
      <c r="Q1630">
        <v>6.8207586290227198</v>
      </c>
      <c r="R1630">
        <v>56.2185008954065</v>
      </c>
      <c r="S1630">
        <v>289.92440300731897</v>
      </c>
      <c r="T1630">
        <v>0</v>
      </c>
      <c r="U1630">
        <v>0</v>
      </c>
      <c r="V1630">
        <v>80.516595679716403</v>
      </c>
      <c r="W1630">
        <v>282.439040571627</v>
      </c>
    </row>
    <row r="1631" spans="1:23" x14ac:dyDescent="0.3">
      <c r="A1631" t="s">
        <v>295</v>
      </c>
      <c r="B1631" t="s">
        <v>43</v>
      </c>
      <c r="C1631" t="s">
        <v>29</v>
      </c>
      <c r="D1631" t="s">
        <v>261</v>
      </c>
      <c r="E1631" t="s">
        <v>195</v>
      </c>
      <c r="F1631">
        <v>19.9621654998463</v>
      </c>
      <c r="G1631">
        <v>19.412798269113701</v>
      </c>
      <c r="H1631">
        <v>6.0322172349816299</v>
      </c>
      <c r="I1631">
        <v>0.87263524358047695</v>
      </c>
      <c r="J1631">
        <v>1.0069460063036</v>
      </c>
      <c r="K1631">
        <v>85.601648166870206</v>
      </c>
      <c r="L1631">
        <v>9.5798299644477294E-2</v>
      </c>
      <c r="M1631">
        <v>1.1723953191993399</v>
      </c>
      <c r="N1631">
        <v>7.7224628844043597</v>
      </c>
      <c r="O1631">
        <v>63.923578430951899</v>
      </c>
      <c r="P1631">
        <v>28.2811597834019</v>
      </c>
      <c r="Q1631">
        <v>6.5516706467289696</v>
      </c>
      <c r="R1631">
        <v>54.049289205925099</v>
      </c>
      <c r="S1631">
        <v>289.92440300731897</v>
      </c>
      <c r="T1631">
        <v>0</v>
      </c>
      <c r="U1631">
        <v>0</v>
      </c>
      <c r="V1631">
        <v>83.811892609525401</v>
      </c>
      <c r="W1631">
        <v>264.57934834098899</v>
      </c>
    </row>
    <row r="1632" spans="1:23" x14ac:dyDescent="0.3">
      <c r="A1632" t="s">
        <v>295</v>
      </c>
      <c r="B1632" t="s">
        <v>43</v>
      </c>
      <c r="C1632" t="s">
        <v>29</v>
      </c>
      <c r="D1632" t="s">
        <v>262</v>
      </c>
      <c r="E1632" t="s">
        <v>196</v>
      </c>
      <c r="F1632">
        <v>18.084571242194201</v>
      </c>
      <c r="G1632">
        <v>17.626963902035801</v>
      </c>
      <c r="H1632">
        <v>4.5409287418142599</v>
      </c>
      <c r="I1632">
        <v>0.76245713167831397</v>
      </c>
      <c r="J1632">
        <v>0.89498624410563499</v>
      </c>
      <c r="K1632">
        <v>65.360394662421498</v>
      </c>
      <c r="L1632">
        <v>6.91521913541496E-2</v>
      </c>
      <c r="M1632">
        <v>1.15438591916183</v>
      </c>
      <c r="N1632">
        <v>7.4790558269811802</v>
      </c>
      <c r="O1632">
        <v>60.383020240102702</v>
      </c>
      <c r="P1632">
        <v>23.636612602442899</v>
      </c>
      <c r="Q1632">
        <v>5.4342986690380597</v>
      </c>
      <c r="R1632">
        <v>45.213490132914899</v>
      </c>
      <c r="S1632">
        <v>230.49658542868801</v>
      </c>
      <c r="T1632">
        <v>0</v>
      </c>
      <c r="U1632">
        <v>0</v>
      </c>
      <c r="V1632">
        <v>63.299582689388501</v>
      </c>
      <c r="W1632">
        <v>239.70677453171001</v>
      </c>
    </row>
    <row r="1633" spans="1:23" x14ac:dyDescent="0.3">
      <c r="A1633" t="s">
        <v>295</v>
      </c>
      <c r="B1633" t="s">
        <v>43</v>
      </c>
      <c r="C1633" t="s">
        <v>29</v>
      </c>
      <c r="D1633" t="s">
        <v>262</v>
      </c>
      <c r="E1633" t="s">
        <v>197</v>
      </c>
      <c r="F1633">
        <v>20.501450433578</v>
      </c>
      <c r="G1633">
        <v>20.013744887355799</v>
      </c>
      <c r="H1633">
        <v>5.5423848588431603</v>
      </c>
      <c r="I1633">
        <v>0.86251872353883396</v>
      </c>
      <c r="J1633">
        <v>1.0229106805611901</v>
      </c>
      <c r="K1633">
        <v>73.973207680684197</v>
      </c>
      <c r="L1633">
        <v>6.3740185021957302E-2</v>
      </c>
      <c r="M1633">
        <v>1.3418454472699</v>
      </c>
      <c r="N1633">
        <v>8.6779270523758107</v>
      </c>
      <c r="O1633">
        <v>70.299937076642493</v>
      </c>
      <c r="P1633">
        <v>26.719624994379</v>
      </c>
      <c r="Q1633">
        <v>6.1430577576933096</v>
      </c>
      <c r="R1633">
        <v>51.110916297314503</v>
      </c>
      <c r="S1633">
        <v>230.49658542868801</v>
      </c>
      <c r="T1633">
        <v>0</v>
      </c>
      <c r="U1633">
        <v>0</v>
      </c>
      <c r="V1633">
        <v>77.1405203904595</v>
      </c>
      <c r="W1633">
        <v>274.101553497694</v>
      </c>
    </row>
    <row r="1634" spans="1:23" x14ac:dyDescent="0.3">
      <c r="A1634" t="s">
        <v>295</v>
      </c>
      <c r="B1634" t="s">
        <v>43</v>
      </c>
      <c r="C1634" t="s">
        <v>29</v>
      </c>
      <c r="D1634" t="s">
        <v>262</v>
      </c>
      <c r="E1634" t="s">
        <v>198</v>
      </c>
      <c r="F1634">
        <v>20.903179157279801</v>
      </c>
      <c r="G1634">
        <v>20.4140311550616</v>
      </c>
      <c r="H1634">
        <v>5.1314351861882503</v>
      </c>
      <c r="I1634">
        <v>0.86467155844392196</v>
      </c>
      <c r="J1634">
        <v>1.0540519214939199</v>
      </c>
      <c r="K1634">
        <v>74.301226870290407</v>
      </c>
      <c r="L1634">
        <v>6.7548589721805802E-2</v>
      </c>
      <c r="M1634">
        <v>1.4172274769803599</v>
      </c>
      <c r="N1634">
        <v>9.0830642827429493</v>
      </c>
      <c r="O1634">
        <v>74.280708909575907</v>
      </c>
      <c r="P1634">
        <v>26.7254450484632</v>
      </c>
      <c r="Q1634">
        <v>6.1488097982971404</v>
      </c>
      <c r="R1634">
        <v>51.116804364879101</v>
      </c>
      <c r="S1634">
        <v>230.49658542868801</v>
      </c>
      <c r="T1634">
        <v>0</v>
      </c>
      <c r="U1634">
        <v>0</v>
      </c>
      <c r="V1634">
        <v>71.418921452483303</v>
      </c>
      <c r="W1634">
        <v>279.69409869294401</v>
      </c>
    </row>
    <row r="1635" spans="1:23" x14ac:dyDescent="0.3">
      <c r="A1635" t="s">
        <v>295</v>
      </c>
      <c r="B1635" t="s">
        <v>43</v>
      </c>
      <c r="C1635" t="s">
        <v>29</v>
      </c>
      <c r="D1635" t="s">
        <v>262</v>
      </c>
      <c r="E1635" t="s">
        <v>200</v>
      </c>
      <c r="F1635">
        <v>19.5817646662607</v>
      </c>
      <c r="G1635">
        <v>19.104519440418802</v>
      </c>
      <c r="H1635">
        <v>5.3366736917638598</v>
      </c>
      <c r="I1635">
        <v>0.82859382684924698</v>
      </c>
      <c r="J1635">
        <v>0.97040272493414104</v>
      </c>
      <c r="K1635">
        <v>71.006444155483905</v>
      </c>
      <c r="L1635">
        <v>6.9651345545632501E-2</v>
      </c>
      <c r="M1635">
        <v>1.25451284897023</v>
      </c>
      <c r="N1635">
        <v>8.1446405546871894</v>
      </c>
      <c r="O1635">
        <v>65.675231924000201</v>
      </c>
      <c r="P1635">
        <v>25.690703136530502</v>
      </c>
      <c r="Q1635">
        <v>5.9055763387652096</v>
      </c>
      <c r="R1635">
        <v>49.143833844151402</v>
      </c>
      <c r="S1635">
        <v>230.49658542868801</v>
      </c>
      <c r="T1635">
        <v>0</v>
      </c>
      <c r="U1635">
        <v>0</v>
      </c>
      <c r="V1635">
        <v>74.276392701377404</v>
      </c>
      <c r="W1635">
        <v>260.77244544394898</v>
      </c>
    </row>
    <row r="1636" spans="1:23" x14ac:dyDescent="0.3">
      <c r="A1636" t="s">
        <v>295</v>
      </c>
      <c r="B1636" t="s">
        <v>43</v>
      </c>
      <c r="C1636" t="s">
        <v>29</v>
      </c>
      <c r="D1636" t="s">
        <v>263</v>
      </c>
      <c r="E1636" t="s">
        <v>202</v>
      </c>
      <c r="F1636">
        <v>17.947249629350502</v>
      </c>
      <c r="G1636">
        <v>17.541354079321199</v>
      </c>
      <c r="H1636">
        <v>4.7565770788046304</v>
      </c>
      <c r="I1636">
        <v>0.71100133906197605</v>
      </c>
      <c r="J1636">
        <v>1.0020749782967699</v>
      </c>
      <c r="K1636">
        <v>56.096217793273397</v>
      </c>
      <c r="L1636">
        <v>7.07433686234792E-2</v>
      </c>
      <c r="M1636">
        <v>1.4008928274900501</v>
      </c>
      <c r="N1636">
        <v>9.7340465177819002</v>
      </c>
      <c r="O1636">
        <v>74.764440539661805</v>
      </c>
      <c r="P1636">
        <v>22.820382205499101</v>
      </c>
      <c r="Q1636">
        <v>5.1816959650189496</v>
      </c>
      <c r="R1636">
        <v>43.738465541590998</v>
      </c>
      <c r="S1636">
        <v>189.42209578552999</v>
      </c>
      <c r="T1636">
        <v>0</v>
      </c>
      <c r="U1636">
        <v>0</v>
      </c>
      <c r="V1636">
        <v>66.5096359587981</v>
      </c>
      <c r="W1636">
        <v>238.74706852282901</v>
      </c>
    </row>
    <row r="1637" spans="1:23" x14ac:dyDescent="0.3">
      <c r="A1637" t="s">
        <v>295</v>
      </c>
      <c r="B1637" t="s">
        <v>43</v>
      </c>
      <c r="C1637" t="s">
        <v>29</v>
      </c>
      <c r="D1637" t="s">
        <v>263</v>
      </c>
      <c r="E1637" t="s">
        <v>204</v>
      </c>
      <c r="F1637">
        <v>18.2328279755864</v>
      </c>
      <c r="G1637">
        <v>17.826661495731301</v>
      </c>
      <c r="H1637">
        <v>4.7122520206688199</v>
      </c>
      <c r="I1637">
        <v>0.71055268363817903</v>
      </c>
      <c r="J1637">
        <v>1.0159972466237699</v>
      </c>
      <c r="K1637">
        <v>56.183893047675198</v>
      </c>
      <c r="L1637">
        <v>6.0883138046193698E-2</v>
      </c>
      <c r="M1637">
        <v>1.4581773262816899</v>
      </c>
      <c r="N1637">
        <v>10.131445156994101</v>
      </c>
      <c r="O1637">
        <v>78.343521940116901</v>
      </c>
      <c r="P1637">
        <v>22.7589049173374</v>
      </c>
      <c r="Q1637">
        <v>5.1691355875793699</v>
      </c>
      <c r="R1637">
        <v>43.618966773171799</v>
      </c>
      <c r="S1637">
        <v>189.42209578552999</v>
      </c>
      <c r="T1637">
        <v>0</v>
      </c>
      <c r="U1637">
        <v>0</v>
      </c>
      <c r="V1637">
        <v>65.897415393879001</v>
      </c>
      <c r="W1637">
        <v>243.94367503135101</v>
      </c>
    </row>
    <row r="1638" spans="1:23" x14ac:dyDescent="0.3">
      <c r="A1638" t="s">
        <v>295</v>
      </c>
      <c r="B1638" t="s">
        <v>43</v>
      </c>
      <c r="C1638" t="s">
        <v>29</v>
      </c>
      <c r="D1638" t="s">
        <v>263</v>
      </c>
      <c r="E1638" t="s">
        <v>205</v>
      </c>
      <c r="F1638">
        <v>19.8877832113054</v>
      </c>
      <c r="G1638">
        <v>19.4677412204381</v>
      </c>
      <c r="H1638">
        <v>4.6680035496134202</v>
      </c>
      <c r="I1638">
        <v>0.75258846326097995</v>
      </c>
      <c r="J1638">
        <v>1.11371258277122</v>
      </c>
      <c r="K1638">
        <v>59.768970760231397</v>
      </c>
      <c r="L1638">
        <v>6.7288233070020201E-2</v>
      </c>
      <c r="M1638">
        <v>1.6493120075954999</v>
      </c>
      <c r="N1638">
        <v>11.372554084893601</v>
      </c>
      <c r="O1638">
        <v>89.121551177456396</v>
      </c>
      <c r="P1638">
        <v>24.011512354087198</v>
      </c>
      <c r="Q1638">
        <v>5.4595180599664701</v>
      </c>
      <c r="R1638">
        <v>46.012680315604598</v>
      </c>
      <c r="S1638">
        <v>189.42209578552999</v>
      </c>
      <c r="T1638">
        <v>0</v>
      </c>
      <c r="U1638">
        <v>0</v>
      </c>
      <c r="V1638">
        <v>65.253951345333505</v>
      </c>
      <c r="W1638">
        <v>266.72678190171501</v>
      </c>
    </row>
    <row r="1639" spans="1:23" x14ac:dyDescent="0.3">
      <c r="A1639" t="s">
        <v>295</v>
      </c>
      <c r="B1639" t="s">
        <v>43</v>
      </c>
      <c r="C1639" t="s">
        <v>29</v>
      </c>
      <c r="D1639" t="s">
        <v>263</v>
      </c>
      <c r="E1639" t="s">
        <v>207</v>
      </c>
      <c r="F1639">
        <v>18.7182331198015</v>
      </c>
      <c r="G1639">
        <v>18.298099000105001</v>
      </c>
      <c r="H1639">
        <v>3.7966799826853199</v>
      </c>
      <c r="I1639">
        <v>0.76361301284590699</v>
      </c>
      <c r="J1639">
        <v>1.0126634109599799</v>
      </c>
      <c r="K1639">
        <v>59.969542375414299</v>
      </c>
      <c r="L1639">
        <v>6.8953788120739198E-2</v>
      </c>
      <c r="M1639">
        <v>1.3904274956090901</v>
      </c>
      <c r="N1639">
        <v>9.9395711342761892</v>
      </c>
      <c r="O1639">
        <v>74.383013474535502</v>
      </c>
      <c r="P1639">
        <v>24.602809818688701</v>
      </c>
      <c r="Q1639">
        <v>5.5772361901665501</v>
      </c>
      <c r="R1639">
        <v>47.165644454597398</v>
      </c>
      <c r="S1639">
        <v>189.42209578552999</v>
      </c>
      <c r="T1639">
        <v>0</v>
      </c>
      <c r="U1639">
        <v>0</v>
      </c>
      <c r="V1639">
        <v>53.283267317890598</v>
      </c>
      <c r="W1639">
        <v>249.75733825944801</v>
      </c>
    </row>
    <row r="1640" spans="1:23" x14ac:dyDescent="0.3">
      <c r="A1640" t="s">
        <v>295</v>
      </c>
      <c r="B1640" t="s">
        <v>43</v>
      </c>
      <c r="C1640" t="s">
        <v>29</v>
      </c>
      <c r="D1640" t="s">
        <v>264</v>
      </c>
      <c r="E1640" t="s">
        <v>208</v>
      </c>
      <c r="F1640">
        <v>22.474406039600101</v>
      </c>
      <c r="G1640">
        <v>22.016494332596501</v>
      </c>
      <c r="H1640">
        <v>5.0894188175813202</v>
      </c>
      <c r="I1640">
        <v>0.82073861688074301</v>
      </c>
      <c r="J1640">
        <v>1.2037864642299601</v>
      </c>
      <c r="K1640">
        <v>61.749355128017299</v>
      </c>
      <c r="L1640">
        <v>8.1876723455174202E-2</v>
      </c>
      <c r="M1640">
        <v>1.91630104849453</v>
      </c>
      <c r="N1640">
        <v>13.2145740170865</v>
      </c>
      <c r="O1640">
        <v>92.822633931931804</v>
      </c>
      <c r="P1640">
        <v>27.950830924392001</v>
      </c>
      <c r="Q1640">
        <v>6.2338428570679998</v>
      </c>
      <c r="R1640">
        <v>53.690301422601003</v>
      </c>
      <c r="S1640">
        <v>206.70995253172501</v>
      </c>
      <c r="T1640">
        <v>0</v>
      </c>
      <c r="U1640">
        <v>0</v>
      </c>
      <c r="V1640">
        <v>71.540957285790796</v>
      </c>
      <c r="W1640">
        <v>300.48823913252301</v>
      </c>
    </row>
    <row r="1641" spans="1:23" x14ac:dyDescent="0.3">
      <c r="A1641" t="s">
        <v>295</v>
      </c>
      <c r="B1641" t="s">
        <v>43</v>
      </c>
      <c r="C1641" t="s">
        <v>29</v>
      </c>
      <c r="D1641" t="s">
        <v>264</v>
      </c>
      <c r="E1641" t="s">
        <v>209</v>
      </c>
      <c r="F1641">
        <v>26.373321115171201</v>
      </c>
      <c r="G1641">
        <v>25.8760004413442</v>
      </c>
      <c r="H1641">
        <v>5.1635485962846301</v>
      </c>
      <c r="I1641">
        <v>0.94671520310493995</v>
      </c>
      <c r="J1641">
        <v>1.4189711597308901</v>
      </c>
      <c r="K1641">
        <v>71.418250145041597</v>
      </c>
      <c r="L1641">
        <v>8.0786295964942897E-2</v>
      </c>
      <c r="M1641">
        <v>2.30964443227841</v>
      </c>
      <c r="N1641">
        <v>15.8068953019452</v>
      </c>
      <c r="O1641">
        <v>112.341742439603</v>
      </c>
      <c r="P1641">
        <v>32.159197395969102</v>
      </c>
      <c r="Q1641">
        <v>7.1749851065009702</v>
      </c>
      <c r="R1641">
        <v>61.771047658463097</v>
      </c>
      <c r="S1641">
        <v>206.70995253172501</v>
      </c>
      <c r="T1641">
        <v>0</v>
      </c>
      <c r="U1641">
        <v>0</v>
      </c>
      <c r="V1641">
        <v>72.532326122565294</v>
      </c>
      <c r="W1641">
        <v>355.235384384692</v>
      </c>
    </row>
    <row r="1642" spans="1:23" x14ac:dyDescent="0.3">
      <c r="A1642" t="s">
        <v>295</v>
      </c>
      <c r="B1642" t="s">
        <v>43</v>
      </c>
      <c r="C1642" t="s">
        <v>29</v>
      </c>
      <c r="D1642" t="s">
        <v>264</v>
      </c>
      <c r="E1642" t="s">
        <v>212</v>
      </c>
      <c r="F1642">
        <v>27.363694480187899</v>
      </c>
      <c r="G1642">
        <v>26.869250641417899</v>
      </c>
      <c r="H1642">
        <v>5.96579992370323</v>
      </c>
      <c r="I1642">
        <v>0.92873225990018604</v>
      </c>
      <c r="J1642">
        <v>1.48642276302472</v>
      </c>
      <c r="K1642">
        <v>70.663205753755307</v>
      </c>
      <c r="L1642">
        <v>8.6355404388057305E-2</v>
      </c>
      <c r="M1642">
        <v>2.5234281755347299</v>
      </c>
      <c r="N1642">
        <v>16.874888598445001</v>
      </c>
      <c r="O1642">
        <v>123.412586766518</v>
      </c>
      <c r="P1642">
        <v>31.3025421816461</v>
      </c>
      <c r="Q1642">
        <v>6.9967552085955704</v>
      </c>
      <c r="R1642">
        <v>60.110285317135002</v>
      </c>
      <c r="S1642">
        <v>206.70995253172501</v>
      </c>
      <c r="T1642">
        <v>0</v>
      </c>
      <c r="U1642">
        <v>0</v>
      </c>
      <c r="V1642">
        <v>83.622165619719794</v>
      </c>
      <c r="W1642">
        <v>369.04135984433299</v>
      </c>
    </row>
    <row r="1643" spans="1:23" x14ac:dyDescent="0.3">
      <c r="A1643" t="s">
        <v>295</v>
      </c>
      <c r="B1643" t="s">
        <v>43</v>
      </c>
      <c r="C1643" t="s">
        <v>29</v>
      </c>
      <c r="D1643" t="s">
        <v>264</v>
      </c>
      <c r="E1643" t="s">
        <v>214</v>
      </c>
      <c r="F1643">
        <v>24.603938570549101</v>
      </c>
      <c r="G1643">
        <v>24.125187683471601</v>
      </c>
      <c r="H1643">
        <v>5.9503669129995203</v>
      </c>
      <c r="I1643">
        <v>0.88715486116843401</v>
      </c>
      <c r="J1643">
        <v>1.3194605834342701</v>
      </c>
      <c r="K1643">
        <v>66.871363559823607</v>
      </c>
      <c r="L1643">
        <v>8.4358451291870806E-2</v>
      </c>
      <c r="M1643">
        <v>2.1334551195859501</v>
      </c>
      <c r="N1643">
        <v>14.6432989886253</v>
      </c>
      <c r="O1643">
        <v>103.658628793538</v>
      </c>
      <c r="P1643">
        <v>30.156840890015399</v>
      </c>
      <c r="Q1643">
        <v>6.7278294370470899</v>
      </c>
      <c r="R1643">
        <v>57.9254348524479</v>
      </c>
      <c r="S1643">
        <v>206.70995253172501</v>
      </c>
      <c r="T1643">
        <v>0</v>
      </c>
      <c r="U1643">
        <v>0</v>
      </c>
      <c r="V1643">
        <v>83.444963891982994</v>
      </c>
      <c r="W1643">
        <v>330.26397479201898</v>
      </c>
    </row>
    <row r="1644" spans="1:23" x14ac:dyDescent="0.3">
      <c r="A1644" t="s">
        <v>295</v>
      </c>
      <c r="B1644" t="s">
        <v>43</v>
      </c>
      <c r="C1644" t="s">
        <v>29</v>
      </c>
      <c r="D1644" t="s">
        <v>265</v>
      </c>
      <c r="E1644" t="s">
        <v>215</v>
      </c>
      <c r="F1644">
        <v>21.6154149112777</v>
      </c>
      <c r="G1644">
        <v>21.1791118097774</v>
      </c>
      <c r="H1644">
        <v>5.55923283637284</v>
      </c>
      <c r="I1644">
        <v>0.771750684639122</v>
      </c>
      <c r="J1644">
        <v>1.16107607152467</v>
      </c>
      <c r="K1644">
        <v>58.128103761660803</v>
      </c>
      <c r="L1644">
        <v>8.1523403550798207E-2</v>
      </c>
      <c r="M1644">
        <v>1.88890959003601</v>
      </c>
      <c r="N1644">
        <v>12.892885332425999</v>
      </c>
      <c r="O1644">
        <v>91.809201576544993</v>
      </c>
      <c r="P1644">
        <v>26.132567931886399</v>
      </c>
      <c r="Q1644">
        <v>5.83283046536366</v>
      </c>
      <c r="R1644">
        <v>50.192272620246897</v>
      </c>
      <c r="S1644">
        <v>206.70995253172501</v>
      </c>
      <c r="T1644">
        <v>0</v>
      </c>
      <c r="U1644">
        <v>0</v>
      </c>
      <c r="V1644">
        <v>78.073256128756199</v>
      </c>
      <c r="W1644">
        <v>289.34337818348098</v>
      </c>
    </row>
    <row r="1645" spans="1:23" x14ac:dyDescent="0.3">
      <c r="A1645" t="s">
        <v>295</v>
      </c>
      <c r="B1645" t="s">
        <v>43</v>
      </c>
      <c r="C1645" t="s">
        <v>29</v>
      </c>
      <c r="D1645" t="s">
        <v>265</v>
      </c>
      <c r="E1645" t="s">
        <v>216</v>
      </c>
      <c r="F1645">
        <v>23.058316961461699</v>
      </c>
      <c r="G1645">
        <v>22.618465856898101</v>
      </c>
      <c r="H1645">
        <v>6.5001138031222396</v>
      </c>
      <c r="I1645">
        <v>0.77347784877173098</v>
      </c>
      <c r="J1645">
        <v>1.27144409181725</v>
      </c>
      <c r="K1645">
        <v>58.884114357584501</v>
      </c>
      <c r="L1645">
        <v>7.5148681287276795E-2</v>
      </c>
      <c r="M1645">
        <v>2.1595208062754501</v>
      </c>
      <c r="N1645">
        <v>14.2684650546864</v>
      </c>
      <c r="O1645">
        <v>105.36318203652</v>
      </c>
      <c r="P1645">
        <v>25.978011105908401</v>
      </c>
      <c r="Q1645">
        <v>5.8109756138688597</v>
      </c>
      <c r="R1645">
        <v>49.880412763584197</v>
      </c>
      <c r="S1645">
        <v>206.70995253172501</v>
      </c>
      <c r="T1645">
        <v>0</v>
      </c>
      <c r="U1645">
        <v>0</v>
      </c>
      <c r="V1645">
        <v>91.105528219948894</v>
      </c>
      <c r="W1645">
        <v>310.404261718719</v>
      </c>
    </row>
    <row r="1646" spans="1:23" x14ac:dyDescent="0.3">
      <c r="A1646" t="s">
        <v>295</v>
      </c>
      <c r="B1646" t="s">
        <v>43</v>
      </c>
      <c r="C1646" t="s">
        <v>29</v>
      </c>
      <c r="D1646" t="s">
        <v>265</v>
      </c>
      <c r="E1646" t="s">
        <v>217</v>
      </c>
      <c r="F1646">
        <v>23.819587505545499</v>
      </c>
      <c r="G1646">
        <v>23.377259887342198</v>
      </c>
      <c r="H1646">
        <v>6.59689289765761</v>
      </c>
      <c r="I1646">
        <v>0.77824061663907196</v>
      </c>
      <c r="J1646">
        <v>1.3148148116285201</v>
      </c>
      <c r="K1646">
        <v>59.484062860080101</v>
      </c>
      <c r="L1646">
        <v>7.9775809290955402E-2</v>
      </c>
      <c r="M1646">
        <v>2.2775739926702601</v>
      </c>
      <c r="N1646">
        <v>14.931457750911299</v>
      </c>
      <c r="O1646">
        <v>111.467851518476</v>
      </c>
      <c r="P1646">
        <v>26.031337952876498</v>
      </c>
      <c r="Q1646">
        <v>5.8280552237737799</v>
      </c>
      <c r="R1646">
        <v>49.976691164425297</v>
      </c>
      <c r="S1646">
        <v>206.70995253172501</v>
      </c>
      <c r="T1646">
        <v>0</v>
      </c>
      <c r="U1646">
        <v>0</v>
      </c>
      <c r="V1646">
        <v>92.369726023292799</v>
      </c>
      <c r="W1646">
        <v>320.93711879351798</v>
      </c>
    </row>
    <row r="1647" spans="1:23" x14ac:dyDescent="0.3">
      <c r="A1647" t="s">
        <v>295</v>
      </c>
      <c r="B1647" t="s">
        <v>43</v>
      </c>
      <c r="C1647" t="s">
        <v>29</v>
      </c>
      <c r="D1647" t="s">
        <v>265</v>
      </c>
      <c r="E1647" t="s">
        <v>226</v>
      </c>
      <c r="F1647">
        <v>22.776684999613401</v>
      </c>
      <c r="G1647">
        <v>22.3325676530518</v>
      </c>
      <c r="H1647">
        <v>6.0103404349172296</v>
      </c>
      <c r="I1647">
        <v>0.79239825556361698</v>
      </c>
      <c r="J1647">
        <v>1.2447417417512201</v>
      </c>
      <c r="K1647">
        <v>59.949204165798299</v>
      </c>
      <c r="L1647">
        <v>8.2176191173277804E-2</v>
      </c>
      <c r="M1647">
        <v>2.0592203330313401</v>
      </c>
      <c r="N1647">
        <v>13.815047598461801</v>
      </c>
      <c r="O1647">
        <v>100.14409628425101</v>
      </c>
      <c r="P1647">
        <v>26.735167118402298</v>
      </c>
      <c r="Q1647">
        <v>5.9734691221618004</v>
      </c>
      <c r="R1647">
        <v>51.342388476857799</v>
      </c>
      <c r="S1647">
        <v>206.70995253172501</v>
      </c>
      <c r="T1647">
        <v>0</v>
      </c>
      <c r="U1647">
        <v>0</v>
      </c>
      <c r="V1647">
        <v>84.254740785368696</v>
      </c>
      <c r="W1647">
        <v>305.820625319501</v>
      </c>
    </row>
    <row r="1648" spans="1:23" x14ac:dyDescent="0.3">
      <c r="A1648" t="s">
        <v>295</v>
      </c>
      <c r="B1648" t="s">
        <v>43</v>
      </c>
      <c r="C1648" t="s">
        <v>29</v>
      </c>
      <c r="D1648" t="s">
        <v>266</v>
      </c>
      <c r="E1648" t="s">
        <v>227</v>
      </c>
      <c r="F1648">
        <v>21.788156358141698</v>
      </c>
      <c r="G1648">
        <v>21.355066219827702</v>
      </c>
      <c r="H1648">
        <v>6.0449391334355198</v>
      </c>
      <c r="I1648">
        <v>0.75812164438421104</v>
      </c>
      <c r="J1648">
        <v>1.1753165172826801</v>
      </c>
      <c r="K1648">
        <v>57.323510816368596</v>
      </c>
      <c r="L1648">
        <v>8.2198501205894794E-2</v>
      </c>
      <c r="M1648">
        <v>1.9504374711333301</v>
      </c>
      <c r="N1648">
        <v>13.1687311151472</v>
      </c>
      <c r="O1648">
        <v>95.049057754299199</v>
      </c>
      <c r="P1648">
        <v>25.579853519697298</v>
      </c>
      <c r="Q1648">
        <v>5.7142037750764203</v>
      </c>
      <c r="R1648">
        <v>49.125059519144799</v>
      </c>
      <c r="S1648">
        <v>206.70995253172501</v>
      </c>
      <c r="T1648">
        <v>0</v>
      </c>
      <c r="U1648">
        <v>0</v>
      </c>
      <c r="V1648">
        <v>84.801560771086102</v>
      </c>
      <c r="W1648">
        <v>291.795971624007</v>
      </c>
    </row>
    <row r="1649" spans="1:23" x14ac:dyDescent="0.3">
      <c r="A1649" t="s">
        <v>296</v>
      </c>
      <c r="B1649" t="s">
        <v>14</v>
      </c>
      <c r="C1649" t="s">
        <v>29</v>
      </c>
      <c r="D1649" t="s">
        <v>251</v>
      </c>
      <c r="E1649" t="s">
        <v>51</v>
      </c>
      <c r="F1649">
        <v>74.377709056399297</v>
      </c>
      <c r="G1649">
        <v>72.316766294767802</v>
      </c>
      <c r="H1649">
        <v>39.489467416772499</v>
      </c>
      <c r="I1649">
        <v>2.3191001970415202</v>
      </c>
      <c r="J1649">
        <v>18.791519388977601</v>
      </c>
      <c r="K1649">
        <v>216.827325177539</v>
      </c>
      <c r="L1649">
        <v>8.1606734022275607</v>
      </c>
      <c r="M1649">
        <v>6.4266049493608799</v>
      </c>
      <c r="N1649">
        <v>55.400646269952802</v>
      </c>
      <c r="O1649">
        <v>449.86646082526897</v>
      </c>
      <c r="P1649">
        <v>53.7786160218064</v>
      </c>
      <c r="Q1649">
        <v>31.811993299548998</v>
      </c>
      <c r="R1649">
        <v>79.052315210436703</v>
      </c>
      <c r="S1649">
        <v>782.43053950860701</v>
      </c>
      <c r="T1649">
        <v>0</v>
      </c>
      <c r="U1649">
        <v>137.78812701545601</v>
      </c>
      <c r="V1649">
        <v>39.312183022347902</v>
      </c>
      <c r="W1649">
        <v>430.355043807843</v>
      </c>
    </row>
    <row r="1650" spans="1:23" x14ac:dyDescent="0.3">
      <c r="A1650" t="s">
        <v>296</v>
      </c>
      <c r="B1650" t="s">
        <v>14</v>
      </c>
      <c r="C1650" t="s">
        <v>29</v>
      </c>
      <c r="D1650" t="s">
        <v>251</v>
      </c>
      <c r="E1650" t="s">
        <v>52</v>
      </c>
      <c r="F1650">
        <v>68.001432298659907</v>
      </c>
      <c r="G1650">
        <v>66.371599942855795</v>
      </c>
      <c r="H1650">
        <v>19.752515999193399</v>
      </c>
      <c r="I1650">
        <v>1.5365321341520199</v>
      </c>
      <c r="J1650">
        <v>10.8011669189186</v>
      </c>
      <c r="K1650">
        <v>212.86856001252099</v>
      </c>
      <c r="L1650">
        <v>5.9039233325199101</v>
      </c>
      <c r="M1650">
        <v>6.3897648482770197</v>
      </c>
      <c r="N1650">
        <v>52.252104561798397</v>
      </c>
      <c r="O1650">
        <v>392.52252804960102</v>
      </c>
      <c r="P1650">
        <v>46.005557954122203</v>
      </c>
      <c r="Q1650">
        <v>22.346315730453899</v>
      </c>
      <c r="R1650">
        <v>73.672460111068204</v>
      </c>
      <c r="S1650">
        <v>782.43053950860701</v>
      </c>
      <c r="T1650">
        <v>0</v>
      </c>
      <c r="U1650">
        <v>137.78812701545601</v>
      </c>
      <c r="V1650">
        <v>56.061636862200601</v>
      </c>
      <c r="W1650">
        <v>482.21535338568799</v>
      </c>
    </row>
    <row r="1651" spans="1:23" x14ac:dyDescent="0.3">
      <c r="A1651" t="s">
        <v>296</v>
      </c>
      <c r="B1651" t="s">
        <v>14</v>
      </c>
      <c r="C1651" t="s">
        <v>29</v>
      </c>
      <c r="D1651" t="s">
        <v>251</v>
      </c>
      <c r="E1651" t="s">
        <v>53</v>
      </c>
      <c r="F1651">
        <v>64.115239942168998</v>
      </c>
      <c r="G1651">
        <v>62.616812221849699</v>
      </c>
      <c r="H1651">
        <v>13.771952984345299</v>
      </c>
      <c r="I1651">
        <v>1.2948491824925199</v>
      </c>
      <c r="J1651">
        <v>8.3955007298087594</v>
      </c>
      <c r="K1651">
        <v>200.77857917429401</v>
      </c>
      <c r="L1651">
        <v>5.5762506094750499</v>
      </c>
      <c r="M1651">
        <v>6.3556495224474103</v>
      </c>
      <c r="N1651">
        <v>50.305468193807897</v>
      </c>
      <c r="O1651">
        <v>370.94626400983202</v>
      </c>
      <c r="P1651">
        <v>41.187368813896803</v>
      </c>
      <c r="Q1651">
        <v>18.6328374389918</v>
      </c>
      <c r="R1651">
        <v>67.668051552412393</v>
      </c>
      <c r="S1651">
        <v>782.43053950860701</v>
      </c>
      <c r="T1651">
        <v>0</v>
      </c>
      <c r="U1651">
        <v>137.78812701545601</v>
      </c>
      <c r="V1651">
        <v>61.4814739341953</v>
      </c>
      <c r="W1651">
        <v>476.10685690468398</v>
      </c>
    </row>
    <row r="1652" spans="1:23" x14ac:dyDescent="0.3">
      <c r="A1652" t="s">
        <v>296</v>
      </c>
      <c r="B1652" t="s">
        <v>14</v>
      </c>
      <c r="C1652" t="s">
        <v>29</v>
      </c>
      <c r="D1652" t="s">
        <v>251</v>
      </c>
      <c r="E1652" t="s">
        <v>54</v>
      </c>
      <c r="F1652">
        <v>69.5493092666905</v>
      </c>
      <c r="G1652">
        <v>67.580668065476701</v>
      </c>
      <c r="H1652">
        <v>35.512632964170201</v>
      </c>
      <c r="I1652">
        <v>2.18927363356203</v>
      </c>
      <c r="J1652">
        <v>16.7237507784216</v>
      </c>
      <c r="K1652">
        <v>220.274129048172</v>
      </c>
      <c r="L1652">
        <v>7.9932400059564399</v>
      </c>
      <c r="M1652">
        <v>6.3961083596405404</v>
      </c>
      <c r="N1652">
        <v>55.552960058689102</v>
      </c>
      <c r="O1652">
        <v>438.82790719973002</v>
      </c>
      <c r="P1652">
        <v>53.977903709179003</v>
      </c>
      <c r="Q1652">
        <v>30.334252537314999</v>
      </c>
      <c r="R1652">
        <v>81.325711752440299</v>
      </c>
      <c r="S1652">
        <v>782.43053950860701</v>
      </c>
      <c r="T1652">
        <v>0</v>
      </c>
      <c r="U1652">
        <v>137.78812701545601</v>
      </c>
      <c r="V1652">
        <v>52.112876694108401</v>
      </c>
      <c r="W1652">
        <v>460.07114442478797</v>
      </c>
    </row>
    <row r="1653" spans="1:23" x14ac:dyDescent="0.3">
      <c r="A1653" t="s">
        <v>296</v>
      </c>
      <c r="B1653" t="s">
        <v>14</v>
      </c>
      <c r="C1653" t="s">
        <v>29</v>
      </c>
      <c r="D1653" t="s">
        <v>252</v>
      </c>
      <c r="E1653" t="s">
        <v>55</v>
      </c>
      <c r="F1653">
        <v>69.982439686873605</v>
      </c>
      <c r="G1653">
        <v>68.208951986944996</v>
      </c>
      <c r="H1653">
        <v>32.5460669481756</v>
      </c>
      <c r="I1653">
        <v>2.0733239595701698</v>
      </c>
      <c r="J1653">
        <v>10.8034343371421</v>
      </c>
      <c r="K1653">
        <v>194.90569591035799</v>
      </c>
      <c r="L1653">
        <v>10.212383293153099</v>
      </c>
      <c r="M1653">
        <v>5.2787205325309401</v>
      </c>
      <c r="N1653">
        <v>45.646712626293997</v>
      </c>
      <c r="O1653">
        <v>361.18052740843302</v>
      </c>
      <c r="P1653">
        <v>48.2747126116601</v>
      </c>
      <c r="Q1653">
        <v>26.808112973368001</v>
      </c>
      <c r="R1653">
        <v>73.104546373694006</v>
      </c>
      <c r="S1653">
        <v>785.15044345720003</v>
      </c>
      <c r="T1653">
        <v>0</v>
      </c>
      <c r="U1653">
        <v>136.41024574530101</v>
      </c>
      <c r="V1653">
        <v>12.8728991487987</v>
      </c>
      <c r="W1653">
        <v>417.38000837598298</v>
      </c>
    </row>
    <row r="1654" spans="1:23" x14ac:dyDescent="0.3">
      <c r="A1654" t="s">
        <v>296</v>
      </c>
      <c r="B1654" t="s">
        <v>14</v>
      </c>
      <c r="C1654" t="s">
        <v>29</v>
      </c>
      <c r="D1654" t="s">
        <v>252</v>
      </c>
      <c r="E1654" t="s">
        <v>56</v>
      </c>
      <c r="F1654">
        <v>62.108578022396898</v>
      </c>
      <c r="G1654">
        <v>60.652175611034103</v>
      </c>
      <c r="H1654">
        <v>13.202558293215899</v>
      </c>
      <c r="I1654">
        <v>1.33132781020623</v>
      </c>
      <c r="J1654">
        <v>6.5014233019871801</v>
      </c>
      <c r="K1654">
        <v>187.59559111396601</v>
      </c>
      <c r="L1654">
        <v>6.01697504579945</v>
      </c>
      <c r="M1654">
        <v>5.2175083171053904</v>
      </c>
      <c r="N1654">
        <v>44.146804777376701</v>
      </c>
      <c r="O1654">
        <v>322.89551430676698</v>
      </c>
      <c r="P1654">
        <v>41.1807349644981</v>
      </c>
      <c r="Q1654">
        <v>18.557010236239901</v>
      </c>
      <c r="R1654">
        <v>67.707947856084303</v>
      </c>
      <c r="S1654">
        <v>785.15044345720003</v>
      </c>
      <c r="T1654">
        <v>0</v>
      </c>
      <c r="U1654">
        <v>136.41024574530101</v>
      </c>
      <c r="V1654">
        <v>15.127502553071</v>
      </c>
      <c r="W1654">
        <v>465.105475546854</v>
      </c>
    </row>
    <row r="1655" spans="1:23" x14ac:dyDescent="0.3">
      <c r="A1655" t="s">
        <v>296</v>
      </c>
      <c r="B1655" t="s">
        <v>14</v>
      </c>
      <c r="C1655" t="s">
        <v>29</v>
      </c>
      <c r="D1655" t="s">
        <v>252</v>
      </c>
      <c r="E1655" t="s">
        <v>57</v>
      </c>
      <c r="F1655">
        <v>61.116312313704199</v>
      </c>
      <c r="G1655">
        <v>59.739162185613601</v>
      </c>
      <c r="H1655">
        <v>7.2890508502453804</v>
      </c>
      <c r="I1655">
        <v>1.1473659661312401</v>
      </c>
      <c r="J1655">
        <v>5.4120520665455203</v>
      </c>
      <c r="K1655">
        <v>183.188043931214</v>
      </c>
      <c r="L1655">
        <v>5.5682702246788702</v>
      </c>
      <c r="M1655">
        <v>5.1993236880679099</v>
      </c>
      <c r="N1655">
        <v>43.501587601239798</v>
      </c>
      <c r="O1655">
        <v>309.81955511158498</v>
      </c>
      <c r="P1655">
        <v>38.359534524470597</v>
      </c>
      <c r="Q1655">
        <v>15.930060699659199</v>
      </c>
      <c r="R1655">
        <v>64.755967593937797</v>
      </c>
      <c r="S1655">
        <v>785.15044345720003</v>
      </c>
      <c r="T1655">
        <v>0</v>
      </c>
      <c r="U1655">
        <v>136.41024574530101</v>
      </c>
      <c r="V1655">
        <v>14.427740188168601</v>
      </c>
      <c r="W1655">
        <v>471.18018829749298</v>
      </c>
    </row>
    <row r="1656" spans="1:23" x14ac:dyDescent="0.3">
      <c r="A1656" t="s">
        <v>296</v>
      </c>
      <c r="B1656" t="s">
        <v>14</v>
      </c>
      <c r="C1656" t="s">
        <v>29</v>
      </c>
      <c r="D1656" t="s">
        <v>252</v>
      </c>
      <c r="E1656" t="s">
        <v>58</v>
      </c>
      <c r="F1656">
        <v>75.618952239410305</v>
      </c>
      <c r="G1656">
        <v>73.900883911393294</v>
      </c>
      <c r="H1656">
        <v>27.400110424946401</v>
      </c>
      <c r="I1656">
        <v>1.9450840063032599</v>
      </c>
      <c r="J1656">
        <v>10.0378706122927</v>
      </c>
      <c r="K1656">
        <v>207.35334040040999</v>
      </c>
      <c r="L1656">
        <v>9.5971408044300208</v>
      </c>
      <c r="M1656">
        <v>5.3480434633354204</v>
      </c>
      <c r="N1656">
        <v>46.113767581068203</v>
      </c>
      <c r="O1656">
        <v>354.10210649014101</v>
      </c>
      <c r="P1656">
        <v>48.845398622456798</v>
      </c>
      <c r="Q1656">
        <v>25.4950339375462</v>
      </c>
      <c r="R1656">
        <v>75.990241167797805</v>
      </c>
      <c r="S1656">
        <v>785.15044345720003</v>
      </c>
      <c r="T1656">
        <v>0</v>
      </c>
      <c r="U1656">
        <v>136.41024574530101</v>
      </c>
      <c r="V1656">
        <v>14.748089456470799</v>
      </c>
      <c r="W1656">
        <v>449.60995250967397</v>
      </c>
    </row>
    <row r="1657" spans="1:23" x14ac:dyDescent="0.3">
      <c r="A1657" t="s">
        <v>296</v>
      </c>
      <c r="B1657" t="s">
        <v>14</v>
      </c>
      <c r="C1657" t="s">
        <v>29</v>
      </c>
      <c r="D1657" t="s">
        <v>253</v>
      </c>
      <c r="E1657" t="s">
        <v>59</v>
      </c>
      <c r="F1657">
        <v>86.014490619274795</v>
      </c>
      <c r="G1657">
        <v>84.511217442836596</v>
      </c>
      <c r="H1657">
        <v>20.416245506893599</v>
      </c>
      <c r="I1657">
        <v>1.6388524959700099</v>
      </c>
      <c r="J1657">
        <v>5.9262296191379997</v>
      </c>
      <c r="K1657">
        <v>201.76588429573599</v>
      </c>
      <c r="L1657">
        <v>9.7560846928620393</v>
      </c>
      <c r="M1657">
        <v>4.8396506611800003</v>
      </c>
      <c r="N1657">
        <v>43.0739101551369</v>
      </c>
      <c r="O1657">
        <v>327.92610498713202</v>
      </c>
      <c r="P1657">
        <v>44.366695671063603</v>
      </c>
      <c r="Q1657">
        <v>23.0050017818131</v>
      </c>
      <c r="R1657">
        <v>69.117566281144903</v>
      </c>
      <c r="S1657">
        <v>767.99669238249203</v>
      </c>
      <c r="T1657">
        <v>0</v>
      </c>
      <c r="U1657">
        <v>135.04614328784899</v>
      </c>
      <c r="V1657">
        <v>16.568442187689499</v>
      </c>
      <c r="W1657">
        <v>444.711635828954</v>
      </c>
    </row>
    <row r="1658" spans="1:23" x14ac:dyDescent="0.3">
      <c r="A1658" t="s">
        <v>296</v>
      </c>
      <c r="B1658" t="s">
        <v>14</v>
      </c>
      <c r="C1658" t="s">
        <v>29</v>
      </c>
      <c r="D1658" t="s">
        <v>253</v>
      </c>
      <c r="E1658" t="s">
        <v>60</v>
      </c>
      <c r="F1658">
        <v>68.382280618159101</v>
      </c>
      <c r="G1658">
        <v>67.065701403083594</v>
      </c>
      <c r="H1658">
        <v>8.7090020960503995</v>
      </c>
      <c r="I1658">
        <v>1.1330507346914001</v>
      </c>
      <c r="J1658">
        <v>4.0456405254291203</v>
      </c>
      <c r="K1658">
        <v>191.42253140293599</v>
      </c>
      <c r="L1658">
        <v>4.2424483542547096</v>
      </c>
      <c r="M1658">
        <v>4.7464965586608097</v>
      </c>
      <c r="N1658">
        <v>40.480594890767101</v>
      </c>
      <c r="O1658">
        <v>289.728321095024</v>
      </c>
      <c r="P1658">
        <v>38.904332954354899</v>
      </c>
      <c r="Q1658">
        <v>16.539215490881801</v>
      </c>
      <c r="R1658">
        <v>65.112606901934797</v>
      </c>
      <c r="S1658">
        <v>767.99669238249203</v>
      </c>
      <c r="T1658">
        <v>0</v>
      </c>
      <c r="U1658">
        <v>135.04614328784899</v>
      </c>
      <c r="V1658">
        <v>18.0038500671509</v>
      </c>
      <c r="W1658">
        <v>487.522998622881</v>
      </c>
    </row>
    <row r="1659" spans="1:23" x14ac:dyDescent="0.3">
      <c r="A1659" t="s">
        <v>296</v>
      </c>
      <c r="B1659" t="s">
        <v>14</v>
      </c>
      <c r="C1659" t="s">
        <v>29</v>
      </c>
      <c r="D1659" t="s">
        <v>253</v>
      </c>
      <c r="E1659" t="s">
        <v>61</v>
      </c>
      <c r="F1659">
        <v>66.033566095847505</v>
      </c>
      <c r="G1659">
        <v>64.748405110200395</v>
      </c>
      <c r="H1659">
        <v>5.2284418792944596</v>
      </c>
      <c r="I1659">
        <v>1.0567061095960399</v>
      </c>
      <c r="J1659">
        <v>3.6461082476364002</v>
      </c>
      <c r="K1659">
        <v>188.91922552479099</v>
      </c>
      <c r="L1659">
        <v>4.2278297602639103</v>
      </c>
      <c r="M1659">
        <v>4.8306172040672299</v>
      </c>
      <c r="N1659">
        <v>40.391746032220098</v>
      </c>
      <c r="O1659">
        <v>283.18018322432602</v>
      </c>
      <c r="P1659">
        <v>37.063314312363602</v>
      </c>
      <c r="Q1659">
        <v>14.658156639743</v>
      </c>
      <c r="R1659">
        <v>63.399994856041403</v>
      </c>
      <c r="S1659">
        <v>767.99669238249203</v>
      </c>
      <c r="T1659">
        <v>0</v>
      </c>
      <c r="U1659">
        <v>135.04614328784899</v>
      </c>
      <c r="V1659">
        <v>18.595165975028898</v>
      </c>
      <c r="W1659">
        <v>499.83367874334698</v>
      </c>
    </row>
    <row r="1660" spans="1:23" x14ac:dyDescent="0.3">
      <c r="A1660" t="s">
        <v>296</v>
      </c>
      <c r="B1660" t="s">
        <v>14</v>
      </c>
      <c r="C1660" t="s">
        <v>29</v>
      </c>
      <c r="D1660" t="s">
        <v>253</v>
      </c>
      <c r="E1660" t="s">
        <v>62</v>
      </c>
      <c r="F1660">
        <v>86.156523852032194</v>
      </c>
      <c r="G1660">
        <v>84.664009533123902</v>
      </c>
      <c r="H1660">
        <v>18.1295498480387</v>
      </c>
      <c r="I1660">
        <v>1.6288914795581599</v>
      </c>
      <c r="J1660">
        <v>5.6362586126783301</v>
      </c>
      <c r="K1660">
        <v>216.760276466432</v>
      </c>
      <c r="L1660">
        <v>9.2245835467925605</v>
      </c>
      <c r="M1660">
        <v>4.9075745082577997</v>
      </c>
      <c r="N1660">
        <v>44.206723200488398</v>
      </c>
      <c r="O1660">
        <v>326.99432040890002</v>
      </c>
      <c r="P1660">
        <v>47.142829520304701</v>
      </c>
      <c r="Q1660">
        <v>23.029711719868502</v>
      </c>
      <c r="R1660">
        <v>75.197851197644297</v>
      </c>
      <c r="S1660">
        <v>767.99669238249203</v>
      </c>
      <c r="T1660">
        <v>0</v>
      </c>
      <c r="U1660">
        <v>135.04614328784899</v>
      </c>
      <c r="V1660">
        <v>20.4594259159073</v>
      </c>
      <c r="W1660">
        <v>493.26871314367202</v>
      </c>
    </row>
    <row r="1661" spans="1:23" x14ac:dyDescent="0.3">
      <c r="A1661" t="s">
        <v>296</v>
      </c>
      <c r="B1661" t="s">
        <v>14</v>
      </c>
      <c r="C1661" t="s">
        <v>29</v>
      </c>
      <c r="D1661" t="s">
        <v>254</v>
      </c>
      <c r="E1661" t="s">
        <v>63</v>
      </c>
      <c r="F1661">
        <v>70.219520863404995</v>
      </c>
      <c r="G1661">
        <v>68.292003171017299</v>
      </c>
      <c r="H1661">
        <v>44.286243232935199</v>
      </c>
      <c r="I1661">
        <v>2.5661174836132301</v>
      </c>
      <c r="J1661">
        <v>13.3156187333755</v>
      </c>
      <c r="K1661">
        <v>211.686553622205</v>
      </c>
      <c r="L1661">
        <v>6.3885115751353103</v>
      </c>
      <c r="M1661">
        <v>4.8171861374134899</v>
      </c>
      <c r="N1661">
        <v>40.746688417854998</v>
      </c>
      <c r="O1661">
        <v>361.66558777305801</v>
      </c>
      <c r="P1661">
        <v>56.8847715892434</v>
      </c>
      <c r="Q1661">
        <v>30.9249086450939</v>
      </c>
      <c r="R1661">
        <v>87.064380031587206</v>
      </c>
      <c r="S1661">
        <v>740.96355284069796</v>
      </c>
      <c r="T1661">
        <v>0</v>
      </c>
      <c r="U1661">
        <v>133.69568185496999</v>
      </c>
      <c r="V1661">
        <v>18.705124502511602</v>
      </c>
      <c r="W1661">
        <v>452.61196028539098</v>
      </c>
    </row>
    <row r="1662" spans="1:23" x14ac:dyDescent="0.3">
      <c r="A1662" t="s">
        <v>296</v>
      </c>
      <c r="B1662" t="s">
        <v>14</v>
      </c>
      <c r="C1662" t="s">
        <v>29</v>
      </c>
      <c r="D1662" t="s">
        <v>254</v>
      </c>
      <c r="E1662" t="s">
        <v>64</v>
      </c>
      <c r="F1662">
        <v>61.503698680162401</v>
      </c>
      <c r="G1662">
        <v>60.054271276383403</v>
      </c>
      <c r="H1662">
        <v>15.933590941702899</v>
      </c>
      <c r="I1662">
        <v>1.45675835067328</v>
      </c>
      <c r="J1662">
        <v>6.7402573626776503</v>
      </c>
      <c r="K1662">
        <v>197.89928554096099</v>
      </c>
      <c r="L1662">
        <v>3.50693672202783</v>
      </c>
      <c r="M1662">
        <v>4.3483670078600802</v>
      </c>
      <c r="N1662">
        <v>37.324456996237203</v>
      </c>
      <c r="O1662">
        <v>286.68467409918998</v>
      </c>
      <c r="P1662">
        <v>46.9716869759541</v>
      </c>
      <c r="Q1662">
        <v>19.787586462605798</v>
      </c>
      <c r="R1662">
        <v>79.046768221450293</v>
      </c>
      <c r="S1662">
        <v>740.96355284069796</v>
      </c>
      <c r="T1662">
        <v>0</v>
      </c>
      <c r="U1662">
        <v>133.69568185496999</v>
      </c>
      <c r="V1662">
        <v>20.8092490490248</v>
      </c>
      <c r="W1662">
        <v>499.70430030582099</v>
      </c>
    </row>
    <row r="1663" spans="1:23" x14ac:dyDescent="0.3">
      <c r="A1663" t="s">
        <v>296</v>
      </c>
      <c r="B1663" t="s">
        <v>14</v>
      </c>
      <c r="C1663" t="s">
        <v>29</v>
      </c>
      <c r="D1663" t="s">
        <v>254</v>
      </c>
      <c r="E1663" t="s">
        <v>65</v>
      </c>
      <c r="F1663">
        <v>58.411264232636199</v>
      </c>
      <c r="G1663">
        <v>57.067512599071101</v>
      </c>
      <c r="H1663">
        <v>9.1788227564249105</v>
      </c>
      <c r="I1663">
        <v>1.22097744241412</v>
      </c>
      <c r="J1663">
        <v>5.1976205939192699</v>
      </c>
      <c r="K1663">
        <v>191.13769916525899</v>
      </c>
      <c r="L1663">
        <v>3.30309592531263</v>
      </c>
      <c r="M1663">
        <v>4.1720264427409504</v>
      </c>
      <c r="N1663">
        <v>36.137770795025503</v>
      </c>
      <c r="O1663">
        <v>265.17082572756902</v>
      </c>
      <c r="P1663">
        <v>43.982206128787801</v>
      </c>
      <c r="Q1663">
        <v>16.973287974710601</v>
      </c>
      <c r="R1663">
        <v>75.954811037931805</v>
      </c>
      <c r="S1663">
        <v>740.96355284069796</v>
      </c>
      <c r="T1663">
        <v>0</v>
      </c>
      <c r="U1663">
        <v>133.69568185496999</v>
      </c>
      <c r="V1663">
        <v>22.0142669841992</v>
      </c>
      <c r="W1663">
        <v>502.72426360516698</v>
      </c>
    </row>
    <row r="1664" spans="1:23" x14ac:dyDescent="0.3">
      <c r="A1664" t="s">
        <v>296</v>
      </c>
      <c r="B1664" t="s">
        <v>14</v>
      </c>
      <c r="C1664" t="s">
        <v>29</v>
      </c>
      <c r="D1664" t="s">
        <v>254</v>
      </c>
      <c r="E1664" t="s">
        <v>66</v>
      </c>
      <c r="F1664">
        <v>62.421201057938497</v>
      </c>
      <c r="G1664">
        <v>60.735938189473003</v>
      </c>
      <c r="H1664">
        <v>30.208912326655099</v>
      </c>
      <c r="I1664">
        <v>2.0304485545991899</v>
      </c>
      <c r="J1664">
        <v>9.7333845286053506</v>
      </c>
      <c r="K1664">
        <v>205.93683695368</v>
      </c>
      <c r="L1664">
        <v>5.0732335781748601</v>
      </c>
      <c r="M1664">
        <v>4.3419548282559104</v>
      </c>
      <c r="N1664">
        <v>38.074010936934698</v>
      </c>
      <c r="O1664">
        <v>313.431700013252</v>
      </c>
      <c r="P1664">
        <v>53.240140387748298</v>
      </c>
      <c r="Q1664">
        <v>25.7469112268634</v>
      </c>
      <c r="R1664">
        <v>85.463489926283899</v>
      </c>
      <c r="S1664">
        <v>740.96355284069796</v>
      </c>
      <c r="T1664">
        <v>0</v>
      </c>
      <c r="U1664">
        <v>133.69568185496999</v>
      </c>
      <c r="V1664">
        <v>22.375163117511502</v>
      </c>
      <c r="W1664">
        <v>479.56040410602401</v>
      </c>
    </row>
    <row r="1665" spans="1:23" x14ac:dyDescent="0.3">
      <c r="A1665" t="s">
        <v>296</v>
      </c>
      <c r="B1665" t="s">
        <v>14</v>
      </c>
      <c r="C1665" t="s">
        <v>29</v>
      </c>
      <c r="D1665" t="s">
        <v>255</v>
      </c>
      <c r="E1665" t="s">
        <v>67</v>
      </c>
      <c r="F1665">
        <v>58.354586899753599</v>
      </c>
      <c r="G1665">
        <v>56.525475364689498</v>
      </c>
      <c r="H1665">
        <v>54.236689782465703</v>
      </c>
      <c r="I1665">
        <v>2.8811836083552</v>
      </c>
      <c r="J1665">
        <v>7.4687338126076597</v>
      </c>
      <c r="K1665">
        <v>211.64839661430901</v>
      </c>
      <c r="L1665">
        <v>6.9850447208177098</v>
      </c>
      <c r="M1665">
        <v>4.7373049128962696</v>
      </c>
      <c r="N1665">
        <v>43.712615649491703</v>
      </c>
      <c r="O1665">
        <v>409.38628317432699</v>
      </c>
      <c r="P1665">
        <v>62.626075801779798</v>
      </c>
      <c r="Q1665">
        <v>38.088134913717802</v>
      </c>
      <c r="R1665">
        <v>90.595430525580696</v>
      </c>
      <c r="S1665">
        <v>724.11460706049297</v>
      </c>
      <c r="T1665">
        <v>0</v>
      </c>
      <c r="U1665">
        <v>132.35872503642</v>
      </c>
      <c r="V1665">
        <v>19.804782179504102</v>
      </c>
      <c r="W1665">
        <v>446.205485163123</v>
      </c>
    </row>
    <row r="1666" spans="1:23" x14ac:dyDescent="0.3">
      <c r="A1666" t="s">
        <v>296</v>
      </c>
      <c r="B1666" t="s">
        <v>14</v>
      </c>
      <c r="C1666" t="s">
        <v>29</v>
      </c>
      <c r="D1666" t="s">
        <v>255</v>
      </c>
      <c r="E1666" t="s">
        <v>68</v>
      </c>
      <c r="F1666">
        <v>52.492611978779102</v>
      </c>
      <c r="G1666">
        <v>51.042273889040104</v>
      </c>
      <c r="H1666">
        <v>25.0244399328631</v>
      </c>
      <c r="I1666">
        <v>1.77967648373899</v>
      </c>
      <c r="J1666">
        <v>4.36608890897244</v>
      </c>
      <c r="K1666">
        <v>193.19102284070399</v>
      </c>
      <c r="L1666">
        <v>3.7207659678735499</v>
      </c>
      <c r="M1666">
        <v>4.1293850840049204</v>
      </c>
      <c r="N1666">
        <v>33.5545170360745</v>
      </c>
      <c r="O1666">
        <v>289.79182954098701</v>
      </c>
      <c r="P1666">
        <v>47.6228567740541</v>
      </c>
      <c r="Q1666">
        <v>23.217654619232899</v>
      </c>
      <c r="R1666">
        <v>76.002291329771097</v>
      </c>
      <c r="S1666">
        <v>724.11460706049297</v>
      </c>
      <c r="T1666">
        <v>0</v>
      </c>
      <c r="U1666">
        <v>132.35872503642</v>
      </c>
      <c r="V1666">
        <v>28.081952681947101</v>
      </c>
      <c r="W1666">
        <v>470.83461903376002</v>
      </c>
    </row>
    <row r="1667" spans="1:23" x14ac:dyDescent="0.3">
      <c r="A1667" t="s">
        <v>296</v>
      </c>
      <c r="B1667" t="s">
        <v>14</v>
      </c>
      <c r="C1667" t="s">
        <v>29</v>
      </c>
      <c r="D1667" t="s">
        <v>255</v>
      </c>
      <c r="E1667" t="s">
        <v>69</v>
      </c>
      <c r="F1667">
        <v>51.591399994158103</v>
      </c>
      <c r="G1667">
        <v>50.274458371735498</v>
      </c>
      <c r="H1667">
        <v>13.9394528870708</v>
      </c>
      <c r="I1667">
        <v>1.3953681378746701</v>
      </c>
      <c r="J1667">
        <v>3.23913334960596</v>
      </c>
      <c r="K1667">
        <v>185.15861999254801</v>
      </c>
      <c r="L1667">
        <v>3.1766871767515901</v>
      </c>
      <c r="M1667">
        <v>3.90808033970796</v>
      </c>
      <c r="N1667">
        <v>29.6846491683485</v>
      </c>
      <c r="O1667">
        <v>243.98776199777799</v>
      </c>
      <c r="P1667">
        <v>41.487639826156197</v>
      </c>
      <c r="Q1667">
        <v>17.470834174324001</v>
      </c>
      <c r="R1667">
        <v>69.624939318552705</v>
      </c>
      <c r="S1667">
        <v>724.11460706049297</v>
      </c>
      <c r="T1667">
        <v>0</v>
      </c>
      <c r="U1667">
        <v>132.35872503642</v>
      </c>
      <c r="V1667">
        <v>32.225707226399898</v>
      </c>
      <c r="W1667">
        <v>475.00415410436801</v>
      </c>
    </row>
    <row r="1668" spans="1:23" x14ac:dyDescent="0.3">
      <c r="A1668" t="s">
        <v>296</v>
      </c>
      <c r="B1668" t="s">
        <v>14</v>
      </c>
      <c r="C1668" t="s">
        <v>29</v>
      </c>
      <c r="D1668" t="s">
        <v>255</v>
      </c>
      <c r="E1668" t="s">
        <v>70</v>
      </c>
      <c r="F1668">
        <v>60.642247475074299</v>
      </c>
      <c r="G1668">
        <v>58.884631713392601</v>
      </c>
      <c r="H1668">
        <v>48.174005473648101</v>
      </c>
      <c r="I1668">
        <v>2.6806163063131998</v>
      </c>
      <c r="J1668">
        <v>6.8135395861327197</v>
      </c>
      <c r="K1668">
        <v>215.024951854211</v>
      </c>
      <c r="L1668">
        <v>6.6870915872401797</v>
      </c>
      <c r="M1668">
        <v>4.5923964384105398</v>
      </c>
      <c r="N1668">
        <v>41.557329415896703</v>
      </c>
      <c r="O1668">
        <v>381.15795659670403</v>
      </c>
      <c r="P1668">
        <v>60.497968121585103</v>
      </c>
      <c r="Q1668">
        <v>35.071871394273799</v>
      </c>
      <c r="R1668">
        <v>89.649946019167999</v>
      </c>
      <c r="S1668">
        <v>724.11460706049297</v>
      </c>
      <c r="T1668">
        <v>0</v>
      </c>
      <c r="U1668">
        <v>132.35872503642</v>
      </c>
      <c r="V1668">
        <v>33.1847557306683</v>
      </c>
      <c r="W1668">
        <v>462.28077643030502</v>
      </c>
    </row>
    <row r="1669" spans="1:23" x14ac:dyDescent="0.3">
      <c r="A1669" t="s">
        <v>296</v>
      </c>
      <c r="B1669" t="s">
        <v>14</v>
      </c>
      <c r="C1669" t="s">
        <v>29</v>
      </c>
      <c r="D1669" t="s">
        <v>256</v>
      </c>
      <c r="E1669" t="s">
        <v>71</v>
      </c>
      <c r="F1669">
        <v>55.107344900647803</v>
      </c>
      <c r="G1669">
        <v>53.346501614395002</v>
      </c>
      <c r="H1669">
        <v>60.865401815172802</v>
      </c>
      <c r="I1669">
        <v>3.0196823206782</v>
      </c>
      <c r="J1669">
        <v>5.1809002971995097</v>
      </c>
      <c r="K1669">
        <v>209.04120986401199</v>
      </c>
      <c r="L1669">
        <v>7.1242150234866601</v>
      </c>
      <c r="M1669">
        <v>5.1835123518676198</v>
      </c>
      <c r="N1669">
        <v>35.443646463342603</v>
      </c>
      <c r="O1669">
        <v>362.69511152391902</v>
      </c>
      <c r="P1669">
        <v>62.362279030589796</v>
      </c>
      <c r="Q1669">
        <v>35.031678604595001</v>
      </c>
      <c r="R1669">
        <v>94.024149377582106</v>
      </c>
      <c r="S1669">
        <v>684.52712516548297</v>
      </c>
      <c r="T1669">
        <v>0</v>
      </c>
      <c r="U1669">
        <v>131.035137786056</v>
      </c>
      <c r="V1669">
        <v>68.147175132955397</v>
      </c>
      <c r="W1669">
        <v>421.161268742841</v>
      </c>
    </row>
    <row r="1670" spans="1:23" x14ac:dyDescent="0.3">
      <c r="A1670" t="s">
        <v>296</v>
      </c>
      <c r="B1670" t="s">
        <v>14</v>
      </c>
      <c r="C1670" t="s">
        <v>29</v>
      </c>
      <c r="D1670" t="s">
        <v>256</v>
      </c>
      <c r="E1670" t="s">
        <v>72</v>
      </c>
      <c r="F1670">
        <v>49.076122021472699</v>
      </c>
      <c r="G1670">
        <v>47.714006844603098</v>
      </c>
      <c r="H1670">
        <v>27.588969464374401</v>
      </c>
      <c r="I1670">
        <v>1.7264456401392201</v>
      </c>
      <c r="J1670">
        <v>3.1801721171867001</v>
      </c>
      <c r="K1670">
        <v>194.030024411938</v>
      </c>
      <c r="L1670">
        <v>3.0595964699783398</v>
      </c>
      <c r="M1670">
        <v>4.6673743927313804</v>
      </c>
      <c r="N1670">
        <v>29.792114129022501</v>
      </c>
      <c r="O1670">
        <v>263.82549521263002</v>
      </c>
      <c r="P1670">
        <v>49.449556870156798</v>
      </c>
      <c r="Q1670">
        <v>20.808489119735601</v>
      </c>
      <c r="R1670">
        <v>83.219983022902298</v>
      </c>
      <c r="S1670">
        <v>684.52712516548297</v>
      </c>
      <c r="T1670">
        <v>0</v>
      </c>
      <c r="U1670">
        <v>131.035137786056</v>
      </c>
      <c r="V1670">
        <v>85.669689847465193</v>
      </c>
      <c r="W1670">
        <v>464.147077899191</v>
      </c>
    </row>
    <row r="1671" spans="1:23" x14ac:dyDescent="0.3">
      <c r="A1671" t="s">
        <v>296</v>
      </c>
      <c r="B1671" t="s">
        <v>14</v>
      </c>
      <c r="C1671" t="s">
        <v>29</v>
      </c>
      <c r="D1671" t="s">
        <v>256</v>
      </c>
      <c r="E1671" t="s">
        <v>73</v>
      </c>
      <c r="F1671">
        <v>46.849752318483603</v>
      </c>
      <c r="G1671">
        <v>45.595092255273698</v>
      </c>
      <c r="H1671">
        <v>18.691494369349801</v>
      </c>
      <c r="I1671">
        <v>1.3777219048187801</v>
      </c>
      <c r="J1671">
        <v>2.6429105529049601</v>
      </c>
      <c r="K1671">
        <v>186.54314573081999</v>
      </c>
      <c r="L1671">
        <v>2.2476708142326598</v>
      </c>
      <c r="M1671">
        <v>4.5339582394455</v>
      </c>
      <c r="N1671">
        <v>28.215321410647899</v>
      </c>
      <c r="O1671">
        <v>237.36206672973299</v>
      </c>
      <c r="P1671">
        <v>45.126902061650597</v>
      </c>
      <c r="Q1671">
        <v>16.742093223811501</v>
      </c>
      <c r="R1671">
        <v>78.740476784594406</v>
      </c>
      <c r="S1671">
        <v>684.52712516548297</v>
      </c>
      <c r="T1671">
        <v>0</v>
      </c>
      <c r="U1671">
        <v>131.035137786056</v>
      </c>
      <c r="V1671">
        <v>91.435800442250695</v>
      </c>
      <c r="W1671">
        <v>469.47075147854702</v>
      </c>
    </row>
    <row r="1672" spans="1:23" x14ac:dyDescent="0.3">
      <c r="A1672" t="s">
        <v>296</v>
      </c>
      <c r="B1672" t="s">
        <v>14</v>
      </c>
      <c r="C1672" t="s">
        <v>29</v>
      </c>
      <c r="D1672" t="s">
        <v>256</v>
      </c>
      <c r="E1672" t="s">
        <v>74</v>
      </c>
      <c r="F1672">
        <v>50.344554902052998</v>
      </c>
      <c r="G1672">
        <v>48.799470745549002</v>
      </c>
      <c r="H1672">
        <v>43.118310505029598</v>
      </c>
      <c r="I1672">
        <v>2.32820641061859</v>
      </c>
      <c r="J1672">
        <v>4.0195426692335703</v>
      </c>
      <c r="K1672">
        <v>201.547885681748</v>
      </c>
      <c r="L1672">
        <v>4.9839966880322804</v>
      </c>
      <c r="M1672">
        <v>4.68964975325121</v>
      </c>
      <c r="N1672">
        <v>31.724833463905199</v>
      </c>
      <c r="O1672">
        <v>301.90093069540501</v>
      </c>
      <c r="P1672">
        <v>55.958705361089002</v>
      </c>
      <c r="Q1672">
        <v>27.4963870160407</v>
      </c>
      <c r="R1672">
        <v>89.264316921451694</v>
      </c>
      <c r="S1672">
        <v>684.52712516548297</v>
      </c>
      <c r="T1672">
        <v>0</v>
      </c>
      <c r="U1672">
        <v>131.035137786056</v>
      </c>
      <c r="V1672">
        <v>80.972460430258494</v>
      </c>
      <c r="W1672">
        <v>443.64352317985799</v>
      </c>
    </row>
    <row r="1673" spans="1:23" x14ac:dyDescent="0.3">
      <c r="A1673" t="s">
        <v>296</v>
      </c>
      <c r="B1673" t="s">
        <v>14</v>
      </c>
      <c r="C1673" t="s">
        <v>29</v>
      </c>
      <c r="D1673" t="s">
        <v>257</v>
      </c>
      <c r="E1673" t="s">
        <v>75</v>
      </c>
      <c r="F1673">
        <v>56.563490072415902</v>
      </c>
      <c r="G1673">
        <v>55.104822957285499</v>
      </c>
      <c r="H1673">
        <v>37.294921437640902</v>
      </c>
      <c r="I1673">
        <v>2.122822464225</v>
      </c>
      <c r="J1673">
        <v>4.4678732642893397</v>
      </c>
      <c r="K1673">
        <v>195.301257607705</v>
      </c>
      <c r="L1673">
        <v>4.9208976752114504</v>
      </c>
      <c r="M1673">
        <v>4.2067516693764597</v>
      </c>
      <c r="N1673">
        <v>28.022403625612299</v>
      </c>
      <c r="O1673">
        <v>268.16388371235098</v>
      </c>
      <c r="P1673">
        <v>47.941896794101098</v>
      </c>
      <c r="Q1673">
        <v>23.513252474399</v>
      </c>
      <c r="R1673">
        <v>76.387684612121305</v>
      </c>
      <c r="S1673">
        <v>641.29392430246503</v>
      </c>
      <c r="T1673">
        <v>0</v>
      </c>
      <c r="U1673">
        <v>129.724786408195</v>
      </c>
      <c r="V1673">
        <v>82.007679155316495</v>
      </c>
      <c r="W1673">
        <v>408.54969090235102</v>
      </c>
    </row>
    <row r="1674" spans="1:23" x14ac:dyDescent="0.3">
      <c r="A1674" t="s">
        <v>296</v>
      </c>
      <c r="B1674" t="s">
        <v>14</v>
      </c>
      <c r="C1674" t="s">
        <v>29</v>
      </c>
      <c r="D1674" t="s">
        <v>257</v>
      </c>
      <c r="E1674" t="s">
        <v>76</v>
      </c>
      <c r="F1674">
        <v>50.729904061711601</v>
      </c>
      <c r="G1674">
        <v>49.478240532830903</v>
      </c>
      <c r="H1674">
        <v>20.563801016405801</v>
      </c>
      <c r="I1674">
        <v>1.4924901767435399</v>
      </c>
      <c r="J1674">
        <v>3.0405329047502998</v>
      </c>
      <c r="K1674">
        <v>192.616762399647</v>
      </c>
      <c r="L1674">
        <v>2.3177140790889799</v>
      </c>
      <c r="M1674">
        <v>4.1564088793303799</v>
      </c>
      <c r="N1674">
        <v>26.608691322361299</v>
      </c>
      <c r="O1674">
        <v>231.10456907084099</v>
      </c>
      <c r="P1674">
        <v>42.984408728239899</v>
      </c>
      <c r="Q1674">
        <v>16.840155144923699</v>
      </c>
      <c r="R1674">
        <v>73.733355188233304</v>
      </c>
      <c r="S1674">
        <v>641.29392430246503</v>
      </c>
      <c r="T1674">
        <v>0</v>
      </c>
      <c r="U1674">
        <v>129.724786408195</v>
      </c>
      <c r="V1674">
        <v>100.572599304752</v>
      </c>
      <c r="W1674">
        <v>455.06802500392098</v>
      </c>
    </row>
    <row r="1675" spans="1:23" x14ac:dyDescent="0.3">
      <c r="A1675" t="s">
        <v>296</v>
      </c>
      <c r="B1675" t="s">
        <v>14</v>
      </c>
      <c r="C1675" t="s">
        <v>29</v>
      </c>
      <c r="D1675" t="s">
        <v>257</v>
      </c>
      <c r="E1675" t="s">
        <v>77</v>
      </c>
      <c r="F1675">
        <v>49.756132694563597</v>
      </c>
      <c r="G1675">
        <v>48.572288845939703</v>
      </c>
      <c r="H1675">
        <v>14.409937927428</v>
      </c>
      <c r="I1675">
        <v>1.2877941300318001</v>
      </c>
      <c r="J1675">
        <v>2.5557033376713201</v>
      </c>
      <c r="K1675">
        <v>187.61479094538601</v>
      </c>
      <c r="L1675">
        <v>2.13277255714367</v>
      </c>
      <c r="M1675">
        <v>4.0686538066189097</v>
      </c>
      <c r="N1675">
        <v>25.5796667378529</v>
      </c>
      <c r="O1675">
        <v>213.97708392090601</v>
      </c>
      <c r="P1675">
        <v>40.135385134919403</v>
      </c>
      <c r="Q1675">
        <v>14.2103474164952</v>
      </c>
      <c r="R1675">
        <v>70.721003732624396</v>
      </c>
      <c r="S1675">
        <v>641.29392430246503</v>
      </c>
      <c r="T1675">
        <v>0</v>
      </c>
      <c r="U1675">
        <v>129.724786408195</v>
      </c>
      <c r="V1675">
        <v>103.657368335106</v>
      </c>
      <c r="W1675">
        <v>458.58089181661597</v>
      </c>
    </row>
    <row r="1676" spans="1:23" x14ac:dyDescent="0.3">
      <c r="A1676" t="s">
        <v>296</v>
      </c>
      <c r="B1676" t="s">
        <v>14</v>
      </c>
      <c r="C1676" t="s">
        <v>29</v>
      </c>
      <c r="D1676" t="s">
        <v>257</v>
      </c>
      <c r="E1676" t="s">
        <v>78</v>
      </c>
      <c r="F1676">
        <v>52.576231648316501</v>
      </c>
      <c r="G1676">
        <v>51.176422770767601</v>
      </c>
      <c r="H1676">
        <v>31.9209440981539</v>
      </c>
      <c r="I1676">
        <v>1.9568107339206799</v>
      </c>
      <c r="J1676">
        <v>3.9369757981889899</v>
      </c>
      <c r="K1676">
        <v>201.73461007723901</v>
      </c>
      <c r="L1676">
        <v>3.9471812012907401</v>
      </c>
      <c r="M1676">
        <v>4.05296548530794</v>
      </c>
      <c r="N1676">
        <v>27.790335703996501</v>
      </c>
      <c r="O1676">
        <v>255.274266924015</v>
      </c>
      <c r="P1676">
        <v>48.632941760921497</v>
      </c>
      <c r="Q1676">
        <v>21.9773496060971</v>
      </c>
      <c r="R1676">
        <v>79.804824136969103</v>
      </c>
      <c r="S1676">
        <v>641.29392430246503</v>
      </c>
      <c r="T1676">
        <v>0</v>
      </c>
      <c r="U1676">
        <v>129.724786408195</v>
      </c>
      <c r="V1676">
        <v>90.086515235329102</v>
      </c>
      <c r="W1676">
        <v>445.00587646997099</v>
      </c>
    </row>
    <row r="1677" spans="1:23" x14ac:dyDescent="0.3">
      <c r="A1677" t="s">
        <v>296</v>
      </c>
      <c r="B1677" t="s">
        <v>14</v>
      </c>
      <c r="C1677" t="s">
        <v>29</v>
      </c>
      <c r="D1677" t="s">
        <v>258</v>
      </c>
      <c r="E1677" t="s">
        <v>79</v>
      </c>
      <c r="F1677">
        <v>50.688311889582998</v>
      </c>
      <c r="G1677">
        <v>49.296008097859897</v>
      </c>
      <c r="H1677">
        <v>33.728968139567698</v>
      </c>
      <c r="I1677">
        <v>2.12223611389292</v>
      </c>
      <c r="J1677">
        <v>4.1267930220891502</v>
      </c>
      <c r="K1677">
        <v>193.36207707707501</v>
      </c>
      <c r="L1677">
        <v>4.1468232707754504</v>
      </c>
      <c r="M1677">
        <v>3.0809540635367898</v>
      </c>
      <c r="N1677">
        <v>23.9908442793561</v>
      </c>
      <c r="O1677">
        <v>234.723381140729</v>
      </c>
      <c r="P1677">
        <v>48.606926997914002</v>
      </c>
      <c r="Q1677">
        <v>22.818164265301899</v>
      </c>
      <c r="R1677">
        <v>78.694608976496895</v>
      </c>
      <c r="S1677">
        <v>585.93347837890701</v>
      </c>
      <c r="T1677">
        <v>0</v>
      </c>
      <c r="U1677">
        <v>128.42753854411399</v>
      </c>
      <c r="V1677">
        <v>56.360063540687698</v>
      </c>
      <c r="W1677">
        <v>426.53953271213402</v>
      </c>
    </row>
    <row r="1678" spans="1:23" x14ac:dyDescent="0.3">
      <c r="A1678" t="s">
        <v>296</v>
      </c>
      <c r="B1678" t="s">
        <v>14</v>
      </c>
      <c r="C1678" t="s">
        <v>29</v>
      </c>
      <c r="D1678" t="s">
        <v>258</v>
      </c>
      <c r="E1678" t="s">
        <v>80</v>
      </c>
      <c r="F1678">
        <v>48.9129060926644</v>
      </c>
      <c r="G1678">
        <v>47.6934187613654</v>
      </c>
      <c r="H1678">
        <v>19.053802865205501</v>
      </c>
      <c r="I1678">
        <v>1.6077360956417199</v>
      </c>
      <c r="J1678">
        <v>2.8241517511048899</v>
      </c>
      <c r="K1678">
        <v>187.638116555159</v>
      </c>
      <c r="L1678">
        <v>2.5994179417530301</v>
      </c>
      <c r="M1678">
        <v>2.8037021962261299</v>
      </c>
      <c r="N1678">
        <v>22.088593520104901</v>
      </c>
      <c r="O1678">
        <v>196.730349519485</v>
      </c>
      <c r="P1678">
        <v>43.764438728679401</v>
      </c>
      <c r="Q1678">
        <v>16.8640101840051</v>
      </c>
      <c r="R1678">
        <v>75.406611154984304</v>
      </c>
      <c r="S1678">
        <v>585.93347837890701</v>
      </c>
      <c r="T1678">
        <v>0</v>
      </c>
      <c r="U1678">
        <v>128.42753854411399</v>
      </c>
      <c r="V1678">
        <v>71.930733429836394</v>
      </c>
      <c r="W1678">
        <v>463.10834757783999</v>
      </c>
    </row>
    <row r="1679" spans="1:23" x14ac:dyDescent="0.3">
      <c r="A1679" t="s">
        <v>296</v>
      </c>
      <c r="B1679" t="s">
        <v>14</v>
      </c>
      <c r="C1679" t="s">
        <v>29</v>
      </c>
      <c r="D1679" t="s">
        <v>258</v>
      </c>
      <c r="E1679" t="s">
        <v>140</v>
      </c>
      <c r="F1679">
        <v>49.937298817114701</v>
      </c>
      <c r="G1679">
        <v>48.797061133803702</v>
      </c>
      <c r="H1679">
        <v>12.913024322114399</v>
      </c>
      <c r="I1679">
        <v>1.3688760639617401</v>
      </c>
      <c r="J1679">
        <v>2.2544467656443601</v>
      </c>
      <c r="K1679">
        <v>179.9332476953</v>
      </c>
      <c r="L1679">
        <v>2.3192989339552699</v>
      </c>
      <c r="M1679">
        <v>2.6827779472992201</v>
      </c>
      <c r="N1679">
        <v>20.944047414466301</v>
      </c>
      <c r="O1679">
        <v>178.08664897897799</v>
      </c>
      <c r="P1679">
        <v>40.171879252316899</v>
      </c>
      <c r="Q1679">
        <v>13.8263264020514</v>
      </c>
      <c r="R1679">
        <v>71.263471881304</v>
      </c>
      <c r="S1679">
        <v>585.93347837890701</v>
      </c>
      <c r="T1679">
        <v>0</v>
      </c>
      <c r="U1679">
        <v>128.42753854411399</v>
      </c>
      <c r="V1679">
        <v>84.517679295030703</v>
      </c>
      <c r="W1679">
        <v>464.984865556508</v>
      </c>
    </row>
    <row r="1680" spans="1:23" x14ac:dyDescent="0.3">
      <c r="A1680" t="s">
        <v>296</v>
      </c>
      <c r="B1680" t="s">
        <v>14</v>
      </c>
      <c r="C1680" t="s">
        <v>29</v>
      </c>
      <c r="D1680" t="s">
        <v>258</v>
      </c>
      <c r="E1680" t="s">
        <v>141</v>
      </c>
      <c r="F1680">
        <v>52.222167203428697</v>
      </c>
      <c r="G1680">
        <v>50.879003302293398</v>
      </c>
      <c r="H1680">
        <v>29.193279612712701</v>
      </c>
      <c r="I1680">
        <v>1.9832195445045999</v>
      </c>
      <c r="J1680">
        <v>3.6874894613759701</v>
      </c>
      <c r="K1680">
        <v>197.985698258729</v>
      </c>
      <c r="L1680">
        <v>3.8103071018503298</v>
      </c>
      <c r="M1680">
        <v>3.0203428028573902</v>
      </c>
      <c r="N1680">
        <v>23.767266334319601</v>
      </c>
      <c r="O1680">
        <v>223.60880418486801</v>
      </c>
      <c r="P1680">
        <v>48.256363344450399</v>
      </c>
      <c r="Q1680">
        <v>21.014097420402901</v>
      </c>
      <c r="R1680">
        <v>80.155121689215306</v>
      </c>
      <c r="S1680">
        <v>585.93347837890701</v>
      </c>
      <c r="T1680">
        <v>0</v>
      </c>
      <c r="U1680">
        <v>128.42753854411399</v>
      </c>
      <c r="V1680">
        <v>76.1317907898068</v>
      </c>
      <c r="W1680">
        <v>455.64374231516803</v>
      </c>
    </row>
    <row r="1681" spans="1:23" x14ac:dyDescent="0.3">
      <c r="A1681" t="s">
        <v>296</v>
      </c>
      <c r="B1681" t="s">
        <v>14</v>
      </c>
      <c r="C1681" t="s">
        <v>29</v>
      </c>
      <c r="D1681" t="s">
        <v>259</v>
      </c>
      <c r="E1681" t="s">
        <v>154</v>
      </c>
      <c r="F1681">
        <v>50.799876939466003</v>
      </c>
      <c r="G1681">
        <v>49.3618276336842</v>
      </c>
      <c r="H1681">
        <v>43.9654906282599</v>
      </c>
      <c r="I1681">
        <v>2.4759753303585699</v>
      </c>
      <c r="J1681">
        <v>4.4193932216306999</v>
      </c>
      <c r="K1681">
        <v>189.56122394413501</v>
      </c>
      <c r="L1681">
        <v>5.0604655198079804</v>
      </c>
      <c r="M1681">
        <v>3.3719792578039498</v>
      </c>
      <c r="N1681">
        <v>25.051365236373499</v>
      </c>
      <c r="O1681">
        <v>263.81860209484302</v>
      </c>
      <c r="P1681">
        <v>51.131901837488499</v>
      </c>
      <c r="Q1681">
        <v>25.321104757059601</v>
      </c>
      <c r="R1681">
        <v>81.146500003441702</v>
      </c>
      <c r="S1681">
        <v>531.029569872455</v>
      </c>
      <c r="T1681">
        <v>0</v>
      </c>
      <c r="U1681">
        <v>127.143263158672</v>
      </c>
      <c r="V1681">
        <v>99.9548299905981</v>
      </c>
      <c r="W1681">
        <v>408.35201460549303</v>
      </c>
    </row>
    <row r="1682" spans="1:23" x14ac:dyDescent="0.3">
      <c r="A1682" t="s">
        <v>296</v>
      </c>
      <c r="B1682" t="s">
        <v>14</v>
      </c>
      <c r="C1682" t="s">
        <v>29</v>
      </c>
      <c r="D1682" t="s">
        <v>259</v>
      </c>
      <c r="E1682" t="s">
        <v>156</v>
      </c>
      <c r="F1682">
        <v>46.904129415869697</v>
      </c>
      <c r="G1682">
        <v>45.706255877732097</v>
      </c>
      <c r="H1682">
        <v>22.133701573153498</v>
      </c>
      <c r="I1682">
        <v>1.73980855571343</v>
      </c>
      <c r="J1682">
        <v>2.8089799229451899</v>
      </c>
      <c r="K1682">
        <v>183.56851606628101</v>
      </c>
      <c r="L1682">
        <v>2.6154424226977699</v>
      </c>
      <c r="M1682">
        <v>2.80377859428279</v>
      </c>
      <c r="N1682">
        <v>21.651719425858399</v>
      </c>
      <c r="O1682">
        <v>200.226689962032</v>
      </c>
      <c r="P1682">
        <v>44.778280924727298</v>
      </c>
      <c r="Q1682">
        <v>16.9087197782688</v>
      </c>
      <c r="R1682">
        <v>77.572735400641207</v>
      </c>
      <c r="S1682">
        <v>531.029569872455</v>
      </c>
      <c r="T1682">
        <v>0</v>
      </c>
      <c r="U1682">
        <v>127.143263158672</v>
      </c>
      <c r="V1682">
        <v>112.773238751165</v>
      </c>
      <c r="W1682">
        <v>453.45473775653397</v>
      </c>
    </row>
    <row r="1683" spans="1:23" x14ac:dyDescent="0.3">
      <c r="A1683" t="s">
        <v>296</v>
      </c>
      <c r="B1683" t="s">
        <v>14</v>
      </c>
      <c r="C1683" t="s">
        <v>29</v>
      </c>
      <c r="D1683" t="s">
        <v>259</v>
      </c>
      <c r="E1683" t="s">
        <v>157</v>
      </c>
      <c r="F1683">
        <v>47.592678848155103</v>
      </c>
      <c r="G1683">
        <v>46.464503076462996</v>
      </c>
      <c r="H1683">
        <v>14.894871919551299</v>
      </c>
      <c r="I1683">
        <v>1.5280593711221</v>
      </c>
      <c r="J1683">
        <v>2.3238287612029001</v>
      </c>
      <c r="K1683">
        <v>181.620386839709</v>
      </c>
      <c r="L1683">
        <v>2.2045988275652202</v>
      </c>
      <c r="M1683">
        <v>2.6080718491241499</v>
      </c>
      <c r="N1683">
        <v>20.620694736776802</v>
      </c>
      <c r="O1683">
        <v>178.60164644796501</v>
      </c>
      <c r="P1683">
        <v>42.588195962986902</v>
      </c>
      <c r="Q1683">
        <v>14.268516422692199</v>
      </c>
      <c r="R1683">
        <v>76.021724566737205</v>
      </c>
      <c r="S1683">
        <v>531.029569872455</v>
      </c>
      <c r="T1683">
        <v>0</v>
      </c>
      <c r="U1683">
        <v>127.143263158672</v>
      </c>
      <c r="V1683">
        <v>110.28638066882699</v>
      </c>
      <c r="W1683">
        <v>463.09832521248399</v>
      </c>
    </row>
    <row r="1684" spans="1:23" x14ac:dyDescent="0.3">
      <c r="A1684" t="s">
        <v>296</v>
      </c>
      <c r="B1684" t="s">
        <v>14</v>
      </c>
      <c r="C1684" t="s">
        <v>29</v>
      </c>
      <c r="D1684" t="s">
        <v>259</v>
      </c>
      <c r="E1684" t="s">
        <v>159</v>
      </c>
      <c r="F1684">
        <v>52.9618147461672</v>
      </c>
      <c r="G1684">
        <v>51.574159694783802</v>
      </c>
      <c r="H1684">
        <v>38.056809362218303</v>
      </c>
      <c r="I1684">
        <v>2.3386308910612201</v>
      </c>
      <c r="J1684">
        <v>3.9194654364644599</v>
      </c>
      <c r="K1684">
        <v>202.255383745757</v>
      </c>
      <c r="L1684">
        <v>4.3185392970412799</v>
      </c>
      <c r="M1684">
        <v>3.1432115546541</v>
      </c>
      <c r="N1684">
        <v>24.5251397055284</v>
      </c>
      <c r="O1684">
        <v>242.33179934719399</v>
      </c>
      <c r="P1684">
        <v>52.526247780286802</v>
      </c>
      <c r="Q1684">
        <v>23.560967111752401</v>
      </c>
      <c r="R1684">
        <v>86.387425390930105</v>
      </c>
      <c r="S1684">
        <v>531.029569872455</v>
      </c>
      <c r="T1684">
        <v>0</v>
      </c>
      <c r="U1684">
        <v>127.143263158672</v>
      </c>
      <c r="V1684">
        <v>120.480892274545</v>
      </c>
      <c r="W1684">
        <v>448.58663590485202</v>
      </c>
    </row>
    <row r="1685" spans="1:23" x14ac:dyDescent="0.3">
      <c r="A1685" t="s">
        <v>296</v>
      </c>
      <c r="B1685" t="s">
        <v>14</v>
      </c>
      <c r="C1685" t="s">
        <v>29</v>
      </c>
      <c r="D1685" t="s">
        <v>260</v>
      </c>
      <c r="E1685" t="s">
        <v>160</v>
      </c>
      <c r="F1685">
        <v>47.701229575506197</v>
      </c>
      <c r="G1685">
        <v>46.351131769268598</v>
      </c>
      <c r="H1685">
        <v>43.896602749761399</v>
      </c>
      <c r="I1685">
        <v>2.5168249835607002</v>
      </c>
      <c r="J1685">
        <v>3.8771377314317998</v>
      </c>
      <c r="K1685">
        <v>181.01926748282901</v>
      </c>
      <c r="L1685">
        <v>5.0281943634597397</v>
      </c>
      <c r="M1685">
        <v>3.2424745696004602</v>
      </c>
      <c r="N1685">
        <v>23.845844565342102</v>
      </c>
      <c r="O1685">
        <v>253.273720107862</v>
      </c>
      <c r="P1685">
        <v>51.683515349439404</v>
      </c>
      <c r="Q1685">
        <v>24.8609864545191</v>
      </c>
      <c r="R1685">
        <v>82.926157985945196</v>
      </c>
      <c r="S1685">
        <v>448.70749858677999</v>
      </c>
      <c r="T1685">
        <v>0</v>
      </c>
      <c r="U1685">
        <v>125.871830527086</v>
      </c>
      <c r="V1685">
        <v>117.294741021381</v>
      </c>
      <c r="W1685">
        <v>401.58987966805802</v>
      </c>
    </row>
    <row r="1686" spans="1:23" x14ac:dyDescent="0.3">
      <c r="A1686" t="s">
        <v>296</v>
      </c>
      <c r="B1686" t="s">
        <v>14</v>
      </c>
      <c r="C1686" t="s">
        <v>29</v>
      </c>
      <c r="D1686" t="s">
        <v>260</v>
      </c>
      <c r="E1686" t="s">
        <v>164</v>
      </c>
      <c r="F1686">
        <v>44.710746345125997</v>
      </c>
      <c r="G1686">
        <v>43.562259371063703</v>
      </c>
      <c r="H1686">
        <v>24.558446505192499</v>
      </c>
      <c r="I1686">
        <v>1.8785238274419001</v>
      </c>
      <c r="J1686">
        <v>2.7178153812982702</v>
      </c>
      <c r="K1686">
        <v>175.80567276136199</v>
      </c>
      <c r="L1686">
        <v>2.6504793699423499</v>
      </c>
      <c r="M1686">
        <v>2.7584791677165899</v>
      </c>
      <c r="N1686">
        <v>21.085302465566802</v>
      </c>
      <c r="O1686">
        <v>197.911634811401</v>
      </c>
      <c r="P1686">
        <v>46.276719877836598</v>
      </c>
      <c r="Q1686">
        <v>17.468502187514201</v>
      </c>
      <c r="R1686">
        <v>80.170681364509093</v>
      </c>
      <c r="S1686">
        <v>448.70749858677999</v>
      </c>
      <c r="T1686">
        <v>0</v>
      </c>
      <c r="U1686">
        <v>125.871830527086</v>
      </c>
      <c r="V1686">
        <v>125.922631894939</v>
      </c>
      <c r="W1686">
        <v>445.75608703641001</v>
      </c>
    </row>
    <row r="1687" spans="1:23" x14ac:dyDescent="0.3">
      <c r="A1687" t="s">
        <v>296</v>
      </c>
      <c r="B1687" t="s">
        <v>14</v>
      </c>
      <c r="C1687" t="s">
        <v>29</v>
      </c>
      <c r="D1687" t="s">
        <v>260</v>
      </c>
      <c r="E1687" t="s">
        <v>167</v>
      </c>
      <c r="F1687">
        <v>45.5515328259551</v>
      </c>
      <c r="G1687">
        <v>44.484689220701902</v>
      </c>
      <c r="H1687">
        <v>17.296853682827098</v>
      </c>
      <c r="I1687">
        <v>1.61889039908566</v>
      </c>
      <c r="J1687">
        <v>2.2592257279156298</v>
      </c>
      <c r="K1687">
        <v>169.45329522683701</v>
      </c>
      <c r="L1687">
        <v>2.1430249691266701</v>
      </c>
      <c r="M1687">
        <v>2.52685055324209</v>
      </c>
      <c r="N1687">
        <v>19.713461946683299</v>
      </c>
      <c r="O1687">
        <v>172.70855597079901</v>
      </c>
      <c r="P1687">
        <v>42.863619845862097</v>
      </c>
      <c r="Q1687">
        <v>14.3366032143959</v>
      </c>
      <c r="R1687">
        <v>76.537253699733796</v>
      </c>
      <c r="S1687">
        <v>448.70749858677999</v>
      </c>
      <c r="T1687">
        <v>0</v>
      </c>
      <c r="U1687">
        <v>125.871830527086</v>
      </c>
      <c r="V1687">
        <v>129.70377632200899</v>
      </c>
      <c r="W1687">
        <v>447.86170802853297</v>
      </c>
    </row>
    <row r="1688" spans="1:23" x14ac:dyDescent="0.3">
      <c r="A1688" t="s">
        <v>296</v>
      </c>
      <c r="B1688" t="s">
        <v>14</v>
      </c>
      <c r="C1688" t="s">
        <v>29</v>
      </c>
      <c r="D1688" t="s">
        <v>260</v>
      </c>
      <c r="E1688" t="s">
        <v>168</v>
      </c>
      <c r="F1688">
        <v>47.519195992564399</v>
      </c>
      <c r="G1688">
        <v>46.226572029528</v>
      </c>
      <c r="H1688">
        <v>38.874928218455402</v>
      </c>
      <c r="I1688">
        <v>2.3453276935717402</v>
      </c>
      <c r="J1688">
        <v>3.44759982592918</v>
      </c>
      <c r="K1688">
        <v>184.53269108353899</v>
      </c>
      <c r="L1688">
        <v>4.27331745603444</v>
      </c>
      <c r="M1688">
        <v>2.99951297442058</v>
      </c>
      <c r="N1688">
        <v>23.1828055006001</v>
      </c>
      <c r="O1688">
        <v>230.459141782865</v>
      </c>
      <c r="P1688">
        <v>51.261620250514902</v>
      </c>
      <c r="Q1688">
        <v>22.722480213819299</v>
      </c>
      <c r="R1688">
        <v>84.6397089225689</v>
      </c>
      <c r="S1688">
        <v>448.70749858677999</v>
      </c>
      <c r="T1688">
        <v>0</v>
      </c>
      <c r="U1688">
        <v>125.871830527086</v>
      </c>
      <c r="V1688">
        <v>142.22501333264501</v>
      </c>
      <c r="W1688">
        <v>427.42808757312298</v>
      </c>
    </row>
    <row r="1689" spans="1:23" x14ac:dyDescent="0.3">
      <c r="A1689" t="s">
        <v>296</v>
      </c>
      <c r="B1689" t="s">
        <v>14</v>
      </c>
      <c r="C1689" t="s">
        <v>29</v>
      </c>
      <c r="D1689" t="s">
        <v>261</v>
      </c>
      <c r="E1689" t="s">
        <v>185</v>
      </c>
      <c r="F1689">
        <v>46.175351452469997</v>
      </c>
      <c r="G1689">
        <v>44.904887064473499</v>
      </c>
      <c r="H1689">
        <v>42.917050319370603</v>
      </c>
      <c r="I1689">
        <v>2.52705872229896</v>
      </c>
      <c r="J1689">
        <v>3.77321090480052</v>
      </c>
      <c r="K1689">
        <v>166.39319088742999</v>
      </c>
      <c r="L1689">
        <v>4.91352312313815</v>
      </c>
      <c r="M1689">
        <v>3.0721280164610199</v>
      </c>
      <c r="N1689">
        <v>22.559492381048699</v>
      </c>
      <c r="O1689">
        <v>238.674054495625</v>
      </c>
      <c r="P1689">
        <v>50.194697952945504</v>
      </c>
      <c r="Q1689">
        <v>23.8684025079557</v>
      </c>
      <c r="R1689">
        <v>80.883775907517006</v>
      </c>
      <c r="S1689">
        <v>370.53080903111697</v>
      </c>
      <c r="T1689">
        <v>0</v>
      </c>
      <c r="U1689">
        <v>124.613112221815</v>
      </c>
      <c r="V1689">
        <v>118.876436217791</v>
      </c>
      <c r="W1689">
        <v>375.05385864548299</v>
      </c>
    </row>
    <row r="1690" spans="1:23" x14ac:dyDescent="0.3">
      <c r="A1690" t="s">
        <v>296</v>
      </c>
      <c r="B1690" t="s">
        <v>14</v>
      </c>
      <c r="C1690" t="s">
        <v>29</v>
      </c>
      <c r="D1690" t="s">
        <v>261</v>
      </c>
      <c r="E1690" t="s">
        <v>189</v>
      </c>
      <c r="F1690">
        <v>43.6080050370336</v>
      </c>
      <c r="G1690">
        <v>42.517175863945901</v>
      </c>
      <c r="H1690">
        <v>25.302920297503899</v>
      </c>
      <c r="I1690">
        <v>1.9624579682405501</v>
      </c>
      <c r="J1690">
        <v>2.7012103661087501</v>
      </c>
      <c r="K1690">
        <v>165.01006010044401</v>
      </c>
      <c r="L1690">
        <v>2.6217169673942999</v>
      </c>
      <c r="M1690">
        <v>2.6402982896090901</v>
      </c>
      <c r="N1690">
        <v>20.002156291919899</v>
      </c>
      <c r="O1690">
        <v>188.08184300252699</v>
      </c>
      <c r="P1690">
        <v>46.325244942560303</v>
      </c>
      <c r="Q1690">
        <v>17.055929965811099</v>
      </c>
      <c r="R1690">
        <v>80.792502699613806</v>
      </c>
      <c r="S1690">
        <v>370.53080903111697</v>
      </c>
      <c r="T1690">
        <v>0</v>
      </c>
      <c r="U1690">
        <v>124.613112221815</v>
      </c>
      <c r="V1690">
        <v>142.55422184191701</v>
      </c>
      <c r="W1690">
        <v>428.14483994174299</v>
      </c>
    </row>
    <row r="1691" spans="1:23" x14ac:dyDescent="0.3">
      <c r="A1691" t="s">
        <v>296</v>
      </c>
      <c r="B1691" t="s">
        <v>14</v>
      </c>
      <c r="C1691" t="s">
        <v>29</v>
      </c>
      <c r="D1691" t="s">
        <v>261</v>
      </c>
      <c r="E1691" t="s">
        <v>190</v>
      </c>
      <c r="F1691">
        <v>44.756302871612803</v>
      </c>
      <c r="G1691">
        <v>43.740488806441199</v>
      </c>
      <c r="H1691">
        <v>17.288735116444901</v>
      </c>
      <c r="I1691">
        <v>1.7197888345255301</v>
      </c>
      <c r="J1691">
        <v>2.3187893846217502</v>
      </c>
      <c r="K1691">
        <v>159.82346797027799</v>
      </c>
      <c r="L1691">
        <v>2.15060607822778</v>
      </c>
      <c r="M1691">
        <v>2.51084309906512</v>
      </c>
      <c r="N1691">
        <v>18.985641978937899</v>
      </c>
      <c r="O1691">
        <v>169.63252411342</v>
      </c>
      <c r="P1691">
        <v>43.2052163399756</v>
      </c>
      <c r="Q1691">
        <v>14.0861031097243</v>
      </c>
      <c r="R1691">
        <v>77.603729404579298</v>
      </c>
      <c r="S1691">
        <v>370.53080903111697</v>
      </c>
      <c r="T1691">
        <v>0</v>
      </c>
      <c r="U1691">
        <v>124.613112221815</v>
      </c>
      <c r="V1691">
        <v>132.496759790792</v>
      </c>
      <c r="W1691">
        <v>435.91925610493797</v>
      </c>
    </row>
    <row r="1692" spans="1:23" x14ac:dyDescent="0.3">
      <c r="A1692" t="s">
        <v>296</v>
      </c>
      <c r="B1692" t="s">
        <v>14</v>
      </c>
      <c r="C1692" t="s">
        <v>29</v>
      </c>
      <c r="D1692" t="s">
        <v>261</v>
      </c>
      <c r="E1692" t="s">
        <v>195</v>
      </c>
      <c r="F1692">
        <v>46.315319592415399</v>
      </c>
      <c r="G1692">
        <v>45.090494941758102</v>
      </c>
      <c r="H1692">
        <v>37.739972676827897</v>
      </c>
      <c r="I1692">
        <v>2.3883125492355401</v>
      </c>
      <c r="J1692">
        <v>3.4563537091762901</v>
      </c>
      <c r="K1692">
        <v>171.32980829848699</v>
      </c>
      <c r="L1692">
        <v>4.1938288648639004</v>
      </c>
      <c r="M1692">
        <v>2.9750271783654001</v>
      </c>
      <c r="N1692">
        <v>22.191529477487901</v>
      </c>
      <c r="O1692">
        <v>224.95820802953801</v>
      </c>
      <c r="P1692">
        <v>50.369485869644002</v>
      </c>
      <c r="Q1692">
        <v>21.9513566244615</v>
      </c>
      <c r="R1692">
        <v>83.636784407260805</v>
      </c>
      <c r="S1692">
        <v>370.53080903111697</v>
      </c>
      <c r="T1692">
        <v>0</v>
      </c>
      <c r="U1692">
        <v>124.613112221815</v>
      </c>
      <c r="V1692">
        <v>138.40348081634801</v>
      </c>
      <c r="W1692">
        <v>407.85637412192398</v>
      </c>
    </row>
    <row r="1693" spans="1:23" x14ac:dyDescent="0.3">
      <c r="A1693" t="s">
        <v>296</v>
      </c>
      <c r="B1693" t="s">
        <v>14</v>
      </c>
      <c r="C1693" t="s">
        <v>29</v>
      </c>
      <c r="D1693" t="s">
        <v>262</v>
      </c>
      <c r="E1693" t="s">
        <v>196</v>
      </c>
      <c r="F1693">
        <v>45.904115427164299</v>
      </c>
      <c r="G1693">
        <v>44.856653421787399</v>
      </c>
      <c r="H1693">
        <v>27.089501322978599</v>
      </c>
      <c r="I1693">
        <v>1.9821850299011601</v>
      </c>
      <c r="J1693">
        <v>2.8801945591752101</v>
      </c>
      <c r="K1693">
        <v>143.55337015148501</v>
      </c>
      <c r="L1693">
        <v>2.9146435870787402</v>
      </c>
      <c r="M1693">
        <v>2.6300885393941802</v>
      </c>
      <c r="N1693">
        <v>18.9673911280093</v>
      </c>
      <c r="O1693">
        <v>186.426661431718</v>
      </c>
      <c r="P1693">
        <v>42.747841365486998</v>
      </c>
      <c r="Q1693">
        <v>17.163774243933901</v>
      </c>
      <c r="R1693">
        <v>72.777607679452302</v>
      </c>
      <c r="S1693">
        <v>318.17054369656</v>
      </c>
      <c r="T1693">
        <v>0</v>
      </c>
      <c r="U1693">
        <v>123.366981099597</v>
      </c>
      <c r="V1693">
        <v>114.76516835823401</v>
      </c>
      <c r="W1693">
        <v>385.51753628945499</v>
      </c>
    </row>
    <row r="1694" spans="1:23" x14ac:dyDescent="0.3">
      <c r="A1694" t="s">
        <v>296</v>
      </c>
      <c r="B1694" t="s">
        <v>14</v>
      </c>
      <c r="C1694" t="s">
        <v>29</v>
      </c>
      <c r="D1694" t="s">
        <v>262</v>
      </c>
      <c r="E1694" t="s">
        <v>197</v>
      </c>
      <c r="F1694">
        <v>43.768558051766398</v>
      </c>
      <c r="G1694">
        <v>42.801317524996499</v>
      </c>
      <c r="H1694">
        <v>18.108272954718601</v>
      </c>
      <c r="I1694">
        <v>1.73981981197181</v>
      </c>
      <c r="J1694">
        <v>2.3089554214721102</v>
      </c>
      <c r="K1694">
        <v>146.21479135564601</v>
      </c>
      <c r="L1694">
        <v>1.5829799622979801</v>
      </c>
      <c r="M1694">
        <v>2.4442109826765601</v>
      </c>
      <c r="N1694">
        <v>18.477448593109699</v>
      </c>
      <c r="O1694">
        <v>165.299944658432</v>
      </c>
      <c r="P1694">
        <v>42.534649390486699</v>
      </c>
      <c r="Q1694">
        <v>13.8838495936185</v>
      </c>
      <c r="R1694">
        <v>76.357556759226696</v>
      </c>
      <c r="S1694">
        <v>318.17054369656</v>
      </c>
      <c r="T1694">
        <v>0</v>
      </c>
      <c r="U1694">
        <v>123.366981099597</v>
      </c>
      <c r="V1694">
        <v>137.865638811938</v>
      </c>
      <c r="W1694">
        <v>440.25531507755102</v>
      </c>
    </row>
    <row r="1695" spans="1:23" x14ac:dyDescent="0.3">
      <c r="A1695" t="s">
        <v>296</v>
      </c>
      <c r="B1695" t="s">
        <v>14</v>
      </c>
      <c r="C1695" t="s">
        <v>29</v>
      </c>
      <c r="D1695" t="s">
        <v>262</v>
      </c>
      <c r="E1695" t="s">
        <v>198</v>
      </c>
      <c r="F1695">
        <v>44.697178521045302</v>
      </c>
      <c r="G1695">
        <v>43.770838373790802</v>
      </c>
      <c r="H1695">
        <v>13.367073825003899</v>
      </c>
      <c r="I1695">
        <v>1.60733990525688</v>
      </c>
      <c r="J1695">
        <v>2.10205527018908</v>
      </c>
      <c r="K1695">
        <v>142.91832789318599</v>
      </c>
      <c r="L1695">
        <v>1.3294825621241999</v>
      </c>
      <c r="M1695">
        <v>2.3998213505491299</v>
      </c>
      <c r="N1695">
        <v>18.202691531135599</v>
      </c>
      <c r="O1695">
        <v>157.98955536057099</v>
      </c>
      <c r="P1695">
        <v>40.810358311080599</v>
      </c>
      <c r="Q1695">
        <v>12.242267386815699</v>
      </c>
      <c r="R1695">
        <v>74.595408396702197</v>
      </c>
      <c r="S1695">
        <v>318.17054369656</v>
      </c>
      <c r="T1695">
        <v>0</v>
      </c>
      <c r="U1695">
        <v>123.366981099597</v>
      </c>
      <c r="V1695">
        <v>127.607282087779</v>
      </c>
      <c r="W1695">
        <v>448.44766347064399</v>
      </c>
    </row>
    <row r="1696" spans="1:23" x14ac:dyDescent="0.3">
      <c r="A1696" t="s">
        <v>296</v>
      </c>
      <c r="B1696" t="s">
        <v>14</v>
      </c>
      <c r="C1696" t="s">
        <v>29</v>
      </c>
      <c r="D1696" t="s">
        <v>262</v>
      </c>
      <c r="E1696" t="s">
        <v>200</v>
      </c>
      <c r="F1696">
        <v>46.033648457345897</v>
      </c>
      <c r="G1696">
        <v>44.997957224954597</v>
      </c>
      <c r="H1696">
        <v>24.767511841332698</v>
      </c>
      <c r="I1696">
        <v>1.95331498935512</v>
      </c>
      <c r="J1696">
        <v>2.7330441220012802</v>
      </c>
      <c r="K1696">
        <v>149.26984158363399</v>
      </c>
      <c r="L1696">
        <v>2.49994456736838</v>
      </c>
      <c r="M1696">
        <v>2.6166280844373899</v>
      </c>
      <c r="N1696">
        <v>19.3031132888546</v>
      </c>
      <c r="O1696">
        <v>182.72223596381301</v>
      </c>
      <c r="P1696">
        <v>44.134620164923298</v>
      </c>
      <c r="Q1696">
        <v>16.434574522550299</v>
      </c>
      <c r="R1696">
        <v>76.725877209157602</v>
      </c>
      <c r="S1696">
        <v>318.17054369656</v>
      </c>
      <c r="T1696">
        <v>0</v>
      </c>
      <c r="U1696">
        <v>123.366981099597</v>
      </c>
      <c r="V1696">
        <v>132.73325025175399</v>
      </c>
      <c r="W1696">
        <v>419.278606017154</v>
      </c>
    </row>
    <row r="1697" spans="1:23" x14ac:dyDescent="0.3">
      <c r="A1697" t="s">
        <v>296</v>
      </c>
      <c r="B1697" t="s">
        <v>14</v>
      </c>
      <c r="C1697" t="s">
        <v>29</v>
      </c>
      <c r="D1697" t="s">
        <v>263</v>
      </c>
      <c r="E1697" t="s">
        <v>202</v>
      </c>
      <c r="F1697">
        <v>44.386203873421202</v>
      </c>
      <c r="G1697">
        <v>43.391063396174502</v>
      </c>
      <c r="H1697">
        <v>28.576566143140798</v>
      </c>
      <c r="I1697">
        <v>1.9927385872585399</v>
      </c>
      <c r="J1697">
        <v>2.9164808158489199</v>
      </c>
      <c r="K1697">
        <v>134.98019561200499</v>
      </c>
      <c r="L1697">
        <v>2.8049546724084</v>
      </c>
      <c r="M1697">
        <v>2.71647123273419</v>
      </c>
      <c r="N1697">
        <v>19.2205928361434</v>
      </c>
      <c r="O1697">
        <v>189.28810161060699</v>
      </c>
      <c r="P1697">
        <v>42.295487365138399</v>
      </c>
      <c r="Q1697">
        <v>16.826372781335898</v>
      </c>
      <c r="R1697">
        <v>72.206981670874796</v>
      </c>
      <c r="S1697">
        <v>268.68911488884697</v>
      </c>
      <c r="T1697">
        <v>0</v>
      </c>
      <c r="U1697">
        <v>116.714173890612</v>
      </c>
      <c r="V1697">
        <v>138.996441377352</v>
      </c>
      <c r="W1697">
        <v>369.932960048187</v>
      </c>
    </row>
    <row r="1698" spans="1:23" x14ac:dyDescent="0.3">
      <c r="A1698" t="s">
        <v>296</v>
      </c>
      <c r="B1698" t="s">
        <v>14</v>
      </c>
      <c r="C1698" t="s">
        <v>29</v>
      </c>
      <c r="D1698" t="s">
        <v>263</v>
      </c>
      <c r="E1698" t="s">
        <v>204</v>
      </c>
      <c r="F1698">
        <v>38.644440380492</v>
      </c>
      <c r="G1698">
        <v>37.772690477541303</v>
      </c>
      <c r="H1698">
        <v>18.053866502069901</v>
      </c>
      <c r="I1698">
        <v>1.6025744403806199</v>
      </c>
      <c r="J1698">
        <v>2.20229955251465</v>
      </c>
      <c r="K1698">
        <v>123.651564978053</v>
      </c>
      <c r="L1698">
        <v>1.5535444964832399</v>
      </c>
      <c r="M1698">
        <v>2.3418497529582698</v>
      </c>
      <c r="N1698">
        <v>17.142685300312401</v>
      </c>
      <c r="O1698">
        <v>154.07554326434001</v>
      </c>
      <c r="P1698">
        <v>37.611775469005003</v>
      </c>
      <c r="Q1698">
        <v>12.4282516463002</v>
      </c>
      <c r="R1698">
        <v>67.341825356655505</v>
      </c>
      <c r="S1698">
        <v>268.68911488884697</v>
      </c>
      <c r="T1698">
        <v>0</v>
      </c>
      <c r="U1698">
        <v>116.714173890612</v>
      </c>
      <c r="V1698">
        <v>138.54059176427799</v>
      </c>
      <c r="W1698">
        <v>374.705697105372</v>
      </c>
    </row>
    <row r="1699" spans="1:23" x14ac:dyDescent="0.3">
      <c r="A1699" t="s">
        <v>296</v>
      </c>
      <c r="B1699" t="s">
        <v>14</v>
      </c>
      <c r="C1699" t="s">
        <v>29</v>
      </c>
      <c r="D1699" t="s">
        <v>263</v>
      </c>
      <c r="E1699" t="s">
        <v>205</v>
      </c>
      <c r="F1699">
        <v>40.548670537721897</v>
      </c>
      <c r="G1699">
        <v>39.693883486537203</v>
      </c>
      <c r="H1699">
        <v>14.119387516654999</v>
      </c>
      <c r="I1699">
        <v>1.548932822916</v>
      </c>
      <c r="J1699">
        <v>2.1041630118746202</v>
      </c>
      <c r="K1699">
        <v>127.364691207795</v>
      </c>
      <c r="L1699">
        <v>1.3641286891434701</v>
      </c>
      <c r="M1699">
        <v>2.4343212992641501</v>
      </c>
      <c r="N1699">
        <v>17.965486416501498</v>
      </c>
      <c r="O1699">
        <v>154.29883615862599</v>
      </c>
      <c r="P1699">
        <v>37.788859421880296</v>
      </c>
      <c r="Q1699">
        <v>11.318579285629699</v>
      </c>
      <c r="R1699">
        <v>69.103567016369396</v>
      </c>
      <c r="S1699">
        <v>268.68911488884697</v>
      </c>
      <c r="T1699">
        <v>0</v>
      </c>
      <c r="U1699">
        <v>116.714173890612</v>
      </c>
      <c r="V1699">
        <v>138.78659500452599</v>
      </c>
      <c r="W1699">
        <v>404.72422066076098</v>
      </c>
    </row>
    <row r="1700" spans="1:23" x14ac:dyDescent="0.3">
      <c r="A1700" t="s">
        <v>296</v>
      </c>
      <c r="B1700" t="s">
        <v>14</v>
      </c>
      <c r="C1700" t="s">
        <v>29</v>
      </c>
      <c r="D1700" t="s">
        <v>263</v>
      </c>
      <c r="E1700" t="s">
        <v>207</v>
      </c>
      <c r="F1700">
        <v>43.109724882408599</v>
      </c>
      <c r="G1700">
        <v>42.131423160912703</v>
      </c>
      <c r="H1700">
        <v>23.2274155818547</v>
      </c>
      <c r="I1700">
        <v>1.9563096063494001</v>
      </c>
      <c r="J1700">
        <v>2.6598709654950898</v>
      </c>
      <c r="K1700">
        <v>138.60357024739099</v>
      </c>
      <c r="L1700">
        <v>2.41991227409066</v>
      </c>
      <c r="M1700">
        <v>2.5118804590345301</v>
      </c>
      <c r="N1700">
        <v>18.742733000710501</v>
      </c>
      <c r="O1700">
        <v>173.135867960637</v>
      </c>
      <c r="P1700">
        <v>43.377160244031302</v>
      </c>
      <c r="Q1700">
        <v>16.009350214878701</v>
      </c>
      <c r="R1700">
        <v>75.592978120067798</v>
      </c>
      <c r="S1700">
        <v>268.68911488884697</v>
      </c>
      <c r="T1700">
        <v>0</v>
      </c>
      <c r="U1700">
        <v>116.714173890612</v>
      </c>
      <c r="V1700">
        <v>114.562078211355</v>
      </c>
      <c r="W1700">
        <v>390.72135895247601</v>
      </c>
    </row>
    <row r="1701" spans="1:23" x14ac:dyDescent="0.3">
      <c r="A1701" t="s">
        <v>296</v>
      </c>
      <c r="B1701" t="s">
        <v>14</v>
      </c>
      <c r="C1701" t="s">
        <v>29</v>
      </c>
      <c r="D1701" t="s">
        <v>264</v>
      </c>
      <c r="E1701" t="s">
        <v>208</v>
      </c>
      <c r="F1701">
        <v>42.466346566443299</v>
      </c>
      <c r="G1701">
        <v>41.544490388833999</v>
      </c>
      <c r="H1701">
        <v>27.497630450002401</v>
      </c>
      <c r="I1701">
        <v>1.9322094614135901</v>
      </c>
      <c r="J1701">
        <v>2.7666709337591802</v>
      </c>
      <c r="K1701">
        <v>120.379630408954</v>
      </c>
      <c r="L1701">
        <v>2.79853288418964</v>
      </c>
      <c r="M1701">
        <v>2.5096141069898801</v>
      </c>
      <c r="N1701">
        <v>17.9988164742573</v>
      </c>
      <c r="O1701">
        <v>173.84276709293999</v>
      </c>
      <c r="P1701">
        <v>39.821517767623298</v>
      </c>
      <c r="Q1701">
        <v>16.029210004877601</v>
      </c>
      <c r="R1701">
        <v>67.7289005265132</v>
      </c>
      <c r="S1701">
        <v>222.22598943571501</v>
      </c>
      <c r="T1701">
        <v>0</v>
      </c>
      <c r="U1701">
        <v>110.12789475371601</v>
      </c>
      <c r="V1701">
        <v>124.59774353485599</v>
      </c>
      <c r="W1701">
        <v>345.978047015774</v>
      </c>
    </row>
    <row r="1702" spans="1:23" x14ac:dyDescent="0.3">
      <c r="A1702" t="s">
        <v>296</v>
      </c>
      <c r="B1702" t="s">
        <v>14</v>
      </c>
      <c r="C1702" t="s">
        <v>29</v>
      </c>
      <c r="D1702" t="s">
        <v>264</v>
      </c>
      <c r="E1702" t="s">
        <v>209</v>
      </c>
      <c r="F1702">
        <v>40.744703449964298</v>
      </c>
      <c r="G1702">
        <v>39.891563272929098</v>
      </c>
      <c r="H1702">
        <v>17.171808941596701</v>
      </c>
      <c r="I1702">
        <v>1.7255771775583999</v>
      </c>
      <c r="J1702">
        <v>2.26815502831063</v>
      </c>
      <c r="K1702">
        <v>123.700714097182</v>
      </c>
      <c r="L1702">
        <v>1.55794911782145</v>
      </c>
      <c r="M1702">
        <v>2.39084115950899</v>
      </c>
      <c r="N1702">
        <v>17.855137069404499</v>
      </c>
      <c r="O1702">
        <v>155.203417151054</v>
      </c>
      <c r="P1702">
        <v>39.975661685325697</v>
      </c>
      <c r="Q1702">
        <v>12.8780293848609</v>
      </c>
      <c r="R1702">
        <v>71.956014186238903</v>
      </c>
      <c r="S1702">
        <v>222.22598943571501</v>
      </c>
      <c r="T1702">
        <v>0</v>
      </c>
      <c r="U1702">
        <v>110.12789475371601</v>
      </c>
      <c r="V1702">
        <v>126.74812888769399</v>
      </c>
      <c r="W1702">
        <v>404.20126354242097</v>
      </c>
    </row>
    <row r="1703" spans="1:23" x14ac:dyDescent="0.3">
      <c r="A1703" t="s">
        <v>296</v>
      </c>
      <c r="B1703" t="s">
        <v>14</v>
      </c>
      <c r="C1703" t="s">
        <v>29</v>
      </c>
      <c r="D1703" t="s">
        <v>264</v>
      </c>
      <c r="E1703" t="s">
        <v>212</v>
      </c>
      <c r="F1703">
        <v>40.888304937296297</v>
      </c>
      <c r="G1703">
        <v>40.081002273430101</v>
      </c>
      <c r="H1703">
        <v>14.9517562691024</v>
      </c>
      <c r="I1703">
        <v>1.5693425635398399</v>
      </c>
      <c r="J1703">
        <v>2.1097500120978001</v>
      </c>
      <c r="K1703">
        <v>118.94045857111099</v>
      </c>
      <c r="L1703">
        <v>1.36603167570101</v>
      </c>
      <c r="M1703">
        <v>2.4966590365801302</v>
      </c>
      <c r="N1703">
        <v>18.162156032288198</v>
      </c>
      <c r="O1703">
        <v>153.36155500079099</v>
      </c>
      <c r="P1703">
        <v>37.324766109671202</v>
      </c>
      <c r="Q1703">
        <v>11.0398694664083</v>
      </c>
      <c r="R1703">
        <v>68.401435340752599</v>
      </c>
      <c r="S1703">
        <v>222.22598943571501</v>
      </c>
      <c r="T1703">
        <v>0</v>
      </c>
      <c r="U1703">
        <v>110.12789475371601</v>
      </c>
      <c r="V1703">
        <v>150.84580058698899</v>
      </c>
      <c r="W1703">
        <v>408.55419332571398</v>
      </c>
    </row>
    <row r="1704" spans="1:23" x14ac:dyDescent="0.3">
      <c r="A1704" t="s">
        <v>296</v>
      </c>
      <c r="B1704" t="s">
        <v>14</v>
      </c>
      <c r="C1704" t="s">
        <v>29</v>
      </c>
      <c r="D1704" t="s">
        <v>264</v>
      </c>
      <c r="E1704" t="s">
        <v>214</v>
      </c>
      <c r="F1704">
        <v>42.059248317290098</v>
      </c>
      <c r="G1704">
        <v>41.148577949158401</v>
      </c>
      <c r="H1704">
        <v>26.030425637956</v>
      </c>
      <c r="I1704">
        <v>1.8996301940504601</v>
      </c>
      <c r="J1704">
        <v>2.6755172328136299</v>
      </c>
      <c r="K1704">
        <v>124.35634244721901</v>
      </c>
      <c r="L1704">
        <v>2.4183806111886801</v>
      </c>
      <c r="M1704">
        <v>2.6900570050640602</v>
      </c>
      <c r="N1704">
        <v>19.0806169536196</v>
      </c>
      <c r="O1704">
        <v>176.60695140061199</v>
      </c>
      <c r="P1704">
        <v>40.749854927477998</v>
      </c>
      <c r="Q1704">
        <v>15.185915958195899</v>
      </c>
      <c r="R1704">
        <v>70.809628623243199</v>
      </c>
      <c r="S1704">
        <v>222.22598943571501</v>
      </c>
      <c r="T1704">
        <v>0</v>
      </c>
      <c r="U1704">
        <v>110.12789475371601</v>
      </c>
      <c r="V1704">
        <v>153.80192723805399</v>
      </c>
      <c r="W1704">
        <v>377.17583154373199</v>
      </c>
    </row>
    <row r="1705" spans="1:23" x14ac:dyDescent="0.3">
      <c r="A1705" t="s">
        <v>296</v>
      </c>
      <c r="B1705" t="s">
        <v>14</v>
      </c>
      <c r="C1705" t="s">
        <v>29</v>
      </c>
      <c r="D1705" t="s">
        <v>265</v>
      </c>
      <c r="E1705" t="s">
        <v>215</v>
      </c>
      <c r="F1705">
        <v>39.712385218090503</v>
      </c>
      <c r="G1705">
        <v>38.688413348811103</v>
      </c>
      <c r="H1705">
        <v>29.552083107121899</v>
      </c>
      <c r="I1705">
        <v>2.33595483770956</v>
      </c>
      <c r="J1705">
        <v>2.8778087068981102</v>
      </c>
      <c r="K1705">
        <v>114.664001039932</v>
      </c>
      <c r="L1705">
        <v>4.0732334537130903</v>
      </c>
      <c r="M1705">
        <v>2.5112614442432002</v>
      </c>
      <c r="N1705">
        <v>18.257383416368899</v>
      </c>
      <c r="O1705">
        <v>181.17241133423801</v>
      </c>
      <c r="P1705">
        <v>39.153975788871897</v>
      </c>
      <c r="Q1705">
        <v>16.827350868607301</v>
      </c>
      <c r="R1705">
        <v>65.283432537210999</v>
      </c>
      <c r="S1705">
        <v>222.22598943571501</v>
      </c>
      <c r="T1705">
        <v>0</v>
      </c>
      <c r="U1705">
        <v>110.12789475371601</v>
      </c>
      <c r="V1705">
        <v>135.421243271831</v>
      </c>
      <c r="W1705">
        <v>328.91160727531599</v>
      </c>
    </row>
    <row r="1706" spans="1:23" x14ac:dyDescent="0.3">
      <c r="A1706" t="s">
        <v>296</v>
      </c>
      <c r="B1706" t="s">
        <v>14</v>
      </c>
      <c r="C1706" t="s">
        <v>29</v>
      </c>
      <c r="D1706" t="s">
        <v>265</v>
      </c>
      <c r="E1706" t="s">
        <v>216</v>
      </c>
      <c r="F1706">
        <v>35.184676399462397</v>
      </c>
      <c r="G1706">
        <v>34.3505017021347</v>
      </c>
      <c r="H1706">
        <v>19.953351665983099</v>
      </c>
      <c r="I1706">
        <v>1.6929734497344</v>
      </c>
      <c r="J1706">
        <v>2.1846978448161698</v>
      </c>
      <c r="K1706">
        <v>103.605235790263</v>
      </c>
      <c r="L1706">
        <v>2.2446541785696499</v>
      </c>
      <c r="M1706">
        <v>2.3086034808054299</v>
      </c>
      <c r="N1706">
        <v>16.536056931444701</v>
      </c>
      <c r="O1706">
        <v>152.35891263724599</v>
      </c>
      <c r="P1706">
        <v>33.631031181254798</v>
      </c>
      <c r="Q1706">
        <v>11.6980372408501</v>
      </c>
      <c r="R1706">
        <v>59.474294229227198</v>
      </c>
      <c r="S1706">
        <v>222.22598943571501</v>
      </c>
      <c r="T1706">
        <v>0</v>
      </c>
      <c r="U1706">
        <v>110.12789475371601</v>
      </c>
      <c r="V1706">
        <v>157.66014246738899</v>
      </c>
      <c r="W1706">
        <v>341.92533535506101</v>
      </c>
    </row>
    <row r="1707" spans="1:23" x14ac:dyDescent="0.3">
      <c r="A1707" t="s">
        <v>296</v>
      </c>
      <c r="B1707" t="s">
        <v>14</v>
      </c>
      <c r="C1707" t="s">
        <v>29</v>
      </c>
      <c r="D1707" t="s">
        <v>265</v>
      </c>
      <c r="E1707" t="s">
        <v>217</v>
      </c>
      <c r="F1707">
        <v>35.5260625687146</v>
      </c>
      <c r="G1707">
        <v>34.751369074458502</v>
      </c>
      <c r="H1707">
        <v>16.330537705382</v>
      </c>
      <c r="I1707">
        <v>1.4898934868659801</v>
      </c>
      <c r="J1707">
        <v>1.9823759551232301</v>
      </c>
      <c r="K1707">
        <v>101.422505587312</v>
      </c>
      <c r="L1707">
        <v>1.96291482373141</v>
      </c>
      <c r="M1707">
        <v>2.34704175941294</v>
      </c>
      <c r="N1707">
        <v>16.464442209365</v>
      </c>
      <c r="O1707">
        <v>144.67048930562899</v>
      </c>
      <c r="P1707">
        <v>31.723986686324299</v>
      </c>
      <c r="Q1707">
        <v>9.8465304221872092</v>
      </c>
      <c r="R1707">
        <v>57.569460589734803</v>
      </c>
      <c r="S1707">
        <v>222.22598943571501</v>
      </c>
      <c r="T1707">
        <v>0</v>
      </c>
      <c r="U1707">
        <v>110.12789475371601</v>
      </c>
      <c r="V1707">
        <v>165.902259986112</v>
      </c>
      <c r="W1707">
        <v>349.01954704908502</v>
      </c>
    </row>
    <row r="1708" spans="1:23" x14ac:dyDescent="0.3">
      <c r="A1708" t="s">
        <v>296</v>
      </c>
      <c r="B1708" t="s">
        <v>14</v>
      </c>
      <c r="C1708" t="s">
        <v>29</v>
      </c>
      <c r="D1708" t="s">
        <v>265</v>
      </c>
      <c r="E1708" t="s">
        <v>226</v>
      </c>
      <c r="F1708">
        <v>38.288020331108399</v>
      </c>
      <c r="G1708">
        <v>37.317127092477499</v>
      </c>
      <c r="H1708">
        <v>27.162158234575202</v>
      </c>
      <c r="I1708">
        <v>2.15121400060643</v>
      </c>
      <c r="J1708">
        <v>2.7305833920325902</v>
      </c>
      <c r="K1708">
        <v>113.316138772334</v>
      </c>
      <c r="L1708">
        <v>3.5126645439279498</v>
      </c>
      <c r="M1708">
        <v>2.66565076810679</v>
      </c>
      <c r="N1708">
        <v>18.662266691799601</v>
      </c>
      <c r="O1708">
        <v>181.180196178828</v>
      </c>
      <c r="P1708">
        <v>38.0202747922649</v>
      </c>
      <c r="Q1708">
        <v>15.2810855189786</v>
      </c>
      <c r="R1708">
        <v>64.699858217201694</v>
      </c>
      <c r="S1708">
        <v>222.22598943571501</v>
      </c>
      <c r="T1708">
        <v>0</v>
      </c>
      <c r="U1708">
        <v>110.12789475371601</v>
      </c>
      <c r="V1708">
        <v>155.069941746713</v>
      </c>
      <c r="W1708">
        <v>342.997705457915</v>
      </c>
    </row>
    <row r="1709" spans="1:23" x14ac:dyDescent="0.3">
      <c r="A1709" t="s">
        <v>296</v>
      </c>
      <c r="B1709" t="s">
        <v>14</v>
      </c>
      <c r="C1709" t="s">
        <v>29</v>
      </c>
      <c r="D1709" t="s">
        <v>266</v>
      </c>
      <c r="E1709" t="s">
        <v>227</v>
      </c>
      <c r="F1709">
        <v>39.606480650227802</v>
      </c>
      <c r="G1709">
        <v>38.588004430323899</v>
      </c>
      <c r="H1709">
        <v>30.343191555295501</v>
      </c>
      <c r="I1709">
        <v>2.3143719610593099</v>
      </c>
      <c r="J1709">
        <v>2.8858020260714898</v>
      </c>
      <c r="K1709">
        <v>113.11225748889299</v>
      </c>
      <c r="L1709">
        <v>4.0730208337254101</v>
      </c>
      <c r="M1709">
        <v>2.5523638522174998</v>
      </c>
      <c r="N1709">
        <v>18.466123049667001</v>
      </c>
      <c r="O1709">
        <v>183.55983697526199</v>
      </c>
      <c r="P1709">
        <v>38.530617294188197</v>
      </c>
      <c r="Q1709">
        <v>16.6718473571466</v>
      </c>
      <c r="R1709">
        <v>64.105772294227293</v>
      </c>
      <c r="S1709">
        <v>222.22598943571501</v>
      </c>
      <c r="T1709">
        <v>0</v>
      </c>
      <c r="U1709">
        <v>110.12789475371601</v>
      </c>
      <c r="V1709">
        <v>146.37499044833899</v>
      </c>
      <c r="W1709">
        <v>327.52519605119801</v>
      </c>
    </row>
    <row r="1710" spans="1:23" x14ac:dyDescent="0.3">
      <c r="A1710" t="s">
        <v>297</v>
      </c>
      <c r="B1710" t="s">
        <v>44</v>
      </c>
      <c r="C1710" t="s">
        <v>29</v>
      </c>
      <c r="D1710" t="s">
        <v>251</v>
      </c>
      <c r="E1710" t="s">
        <v>51</v>
      </c>
      <c r="F1710">
        <v>110.241370429418</v>
      </c>
      <c r="G1710">
        <v>106.85175176048</v>
      </c>
      <c r="H1710">
        <v>0.84713987810964897</v>
      </c>
      <c r="I1710">
        <v>1.71113797218991</v>
      </c>
      <c r="J1710">
        <v>8.6890477925101006</v>
      </c>
      <c r="K1710">
        <v>365.30441615365697</v>
      </c>
      <c r="L1710">
        <v>0.37912748048613398</v>
      </c>
      <c r="M1710">
        <v>17.777912187689999</v>
      </c>
      <c r="N1710">
        <v>134.91985342583999</v>
      </c>
      <c r="O1710">
        <v>788.34679323656405</v>
      </c>
      <c r="P1710">
        <v>103.18569713453699</v>
      </c>
      <c r="Q1710">
        <v>31.036016876055101</v>
      </c>
      <c r="R1710">
        <v>188.497353650012</v>
      </c>
      <c r="S1710">
        <v>2692.8737681167099</v>
      </c>
      <c r="T1710">
        <v>0</v>
      </c>
      <c r="U1710">
        <v>0</v>
      </c>
      <c r="V1710">
        <v>12.550640920829901</v>
      </c>
      <c r="W1710">
        <v>1315.8770233278599</v>
      </c>
    </row>
    <row r="1711" spans="1:23" x14ac:dyDescent="0.3">
      <c r="A1711" t="s">
        <v>297</v>
      </c>
      <c r="B1711" t="s">
        <v>44</v>
      </c>
      <c r="C1711" t="s">
        <v>29</v>
      </c>
      <c r="D1711" t="s">
        <v>251</v>
      </c>
      <c r="E1711" t="s">
        <v>52</v>
      </c>
      <c r="F1711">
        <v>119.777231209845</v>
      </c>
      <c r="G1711">
        <v>116.30692289882001</v>
      </c>
      <c r="H1711">
        <v>2.2307876535211202</v>
      </c>
      <c r="I1711">
        <v>1.90988611277019</v>
      </c>
      <c r="J1711">
        <v>9.6898115365815602</v>
      </c>
      <c r="K1711">
        <v>404.54511349976002</v>
      </c>
      <c r="L1711">
        <v>0.372185809452103</v>
      </c>
      <c r="M1711">
        <v>20.273541780299698</v>
      </c>
      <c r="N1711">
        <v>153.338632161915</v>
      </c>
      <c r="O1711">
        <v>899.28828898802203</v>
      </c>
      <c r="P1711">
        <v>114.093582247849</v>
      </c>
      <c r="Q1711">
        <v>34.310750338295001</v>
      </c>
      <c r="R1711">
        <v>208.43086360337799</v>
      </c>
      <c r="S1711">
        <v>2692.8737681167099</v>
      </c>
      <c r="T1711">
        <v>0</v>
      </c>
      <c r="U1711">
        <v>0</v>
      </c>
      <c r="V1711">
        <v>30.908443362996898</v>
      </c>
      <c r="W1711">
        <v>1481.99053534924</v>
      </c>
    </row>
    <row r="1712" spans="1:23" x14ac:dyDescent="0.3">
      <c r="A1712" t="s">
        <v>297</v>
      </c>
      <c r="B1712" t="s">
        <v>44</v>
      </c>
      <c r="C1712" t="s">
        <v>29</v>
      </c>
      <c r="D1712" t="s">
        <v>251</v>
      </c>
      <c r="E1712" t="s">
        <v>53</v>
      </c>
      <c r="F1712">
        <v>117.969493484604</v>
      </c>
      <c r="G1712">
        <v>114.50002769695401</v>
      </c>
      <c r="H1712">
        <v>2.3063003582433299</v>
      </c>
      <c r="I1712">
        <v>1.8882506981915601</v>
      </c>
      <c r="J1712">
        <v>9.8644851611503395</v>
      </c>
      <c r="K1712">
        <v>394.292781981583</v>
      </c>
      <c r="L1712">
        <v>0.37585054823842301</v>
      </c>
      <c r="M1712">
        <v>20.864264959963201</v>
      </c>
      <c r="N1712">
        <v>155.73912077232899</v>
      </c>
      <c r="O1712">
        <v>921.73844256202005</v>
      </c>
      <c r="P1712">
        <v>109.531734150787</v>
      </c>
      <c r="Q1712">
        <v>32.983308169765401</v>
      </c>
      <c r="R1712">
        <v>200.04454587427301</v>
      </c>
      <c r="S1712">
        <v>2692.8737681167099</v>
      </c>
      <c r="T1712">
        <v>0</v>
      </c>
      <c r="U1712">
        <v>0</v>
      </c>
      <c r="V1712">
        <v>31.998530855876002</v>
      </c>
      <c r="W1712">
        <v>1478.1843287183699</v>
      </c>
    </row>
    <row r="1713" spans="1:23" x14ac:dyDescent="0.3">
      <c r="A1713" t="s">
        <v>297</v>
      </c>
      <c r="B1713" t="s">
        <v>44</v>
      </c>
      <c r="C1713" t="s">
        <v>29</v>
      </c>
      <c r="D1713" t="s">
        <v>251</v>
      </c>
      <c r="E1713" t="s">
        <v>54</v>
      </c>
      <c r="F1713">
        <v>113.030983574207</v>
      </c>
      <c r="G1713">
        <v>109.606857273363</v>
      </c>
      <c r="H1713">
        <v>2.4335990033249599</v>
      </c>
      <c r="I1713">
        <v>1.8196166965510201</v>
      </c>
      <c r="J1713">
        <v>8.8947895764767093</v>
      </c>
      <c r="K1713">
        <v>389.57333867741499</v>
      </c>
      <c r="L1713">
        <v>0.39504258307607198</v>
      </c>
      <c r="M1713">
        <v>18.4570157146503</v>
      </c>
      <c r="N1713">
        <v>141.55998546617801</v>
      </c>
      <c r="O1713">
        <v>821.48329232367996</v>
      </c>
      <c r="P1713">
        <v>111.96445023994499</v>
      </c>
      <c r="Q1713">
        <v>33.633735582607201</v>
      </c>
      <c r="R1713">
        <v>204.58473619154199</v>
      </c>
      <c r="S1713">
        <v>2692.8737681167099</v>
      </c>
      <c r="T1713">
        <v>0</v>
      </c>
      <c r="U1713">
        <v>0</v>
      </c>
      <c r="V1713">
        <v>33.921553481847099</v>
      </c>
      <c r="W1713">
        <v>1397.98620084045</v>
      </c>
    </row>
    <row r="1714" spans="1:23" x14ac:dyDescent="0.3">
      <c r="A1714" t="s">
        <v>297</v>
      </c>
      <c r="B1714" t="s">
        <v>44</v>
      </c>
      <c r="C1714" t="s">
        <v>29</v>
      </c>
      <c r="D1714" t="s">
        <v>252</v>
      </c>
      <c r="E1714" t="s">
        <v>55</v>
      </c>
      <c r="F1714">
        <v>103.968384974957</v>
      </c>
      <c r="G1714">
        <v>100.601650295629</v>
      </c>
      <c r="H1714">
        <v>2.3371405710859601</v>
      </c>
      <c r="I1714">
        <v>1.6659916244528901</v>
      </c>
      <c r="J1714">
        <v>7.5863408495561098</v>
      </c>
      <c r="K1714">
        <v>339.97416900571199</v>
      </c>
      <c r="L1714">
        <v>0.44800839075646598</v>
      </c>
      <c r="M1714">
        <v>15.541997841519301</v>
      </c>
      <c r="N1714">
        <v>117.34413250584799</v>
      </c>
      <c r="O1714">
        <v>682.90436864669596</v>
      </c>
      <c r="P1714">
        <v>100.51863305535601</v>
      </c>
      <c r="Q1714">
        <v>29.085933203234099</v>
      </c>
      <c r="R1714">
        <v>184.973658859945</v>
      </c>
      <c r="S1714">
        <v>2712.8293550603098</v>
      </c>
      <c r="T1714">
        <v>0</v>
      </c>
      <c r="U1714">
        <v>0</v>
      </c>
      <c r="V1714">
        <v>32.787341069454101</v>
      </c>
      <c r="W1714">
        <v>1293.78239755295</v>
      </c>
    </row>
    <row r="1715" spans="1:23" x14ac:dyDescent="0.3">
      <c r="A1715" t="s">
        <v>297</v>
      </c>
      <c r="B1715" t="s">
        <v>44</v>
      </c>
      <c r="C1715" t="s">
        <v>29</v>
      </c>
      <c r="D1715" t="s">
        <v>252</v>
      </c>
      <c r="E1715" t="s">
        <v>56</v>
      </c>
      <c r="F1715">
        <v>114.963829295812</v>
      </c>
      <c r="G1715">
        <v>111.517195174536</v>
      </c>
      <c r="H1715">
        <v>2.7552638300687602</v>
      </c>
      <c r="I1715">
        <v>1.8449115739937401</v>
      </c>
      <c r="J1715">
        <v>8.7465428252780697</v>
      </c>
      <c r="K1715">
        <v>372.549487758368</v>
      </c>
      <c r="L1715">
        <v>0.38624261942538701</v>
      </c>
      <c r="M1715">
        <v>18.264867966669801</v>
      </c>
      <c r="N1715">
        <v>135.72135539768601</v>
      </c>
      <c r="O1715">
        <v>798.93745004526897</v>
      </c>
      <c r="P1715">
        <v>108.31954116206499</v>
      </c>
      <c r="Q1715">
        <v>31.371685518219799</v>
      </c>
      <c r="R1715">
        <v>199.29511427742401</v>
      </c>
      <c r="S1715">
        <v>2712.8293550603098</v>
      </c>
      <c r="T1715">
        <v>0</v>
      </c>
      <c r="U1715">
        <v>0</v>
      </c>
      <c r="V1715">
        <v>38.395423724421299</v>
      </c>
      <c r="W1715">
        <v>1459.2391139716201</v>
      </c>
    </row>
    <row r="1716" spans="1:23" x14ac:dyDescent="0.3">
      <c r="A1716" t="s">
        <v>297</v>
      </c>
      <c r="B1716" t="s">
        <v>44</v>
      </c>
      <c r="C1716" t="s">
        <v>29</v>
      </c>
      <c r="D1716" t="s">
        <v>252</v>
      </c>
      <c r="E1716" t="s">
        <v>57</v>
      </c>
      <c r="F1716">
        <v>116.35999972610399</v>
      </c>
      <c r="G1716">
        <v>112.899359906488</v>
      </c>
      <c r="H1716">
        <v>2.62002426121439</v>
      </c>
      <c r="I1716">
        <v>1.8671630786553499</v>
      </c>
      <c r="J1716">
        <v>9.0361517396894904</v>
      </c>
      <c r="K1716">
        <v>374.66773750069001</v>
      </c>
      <c r="L1716">
        <v>0.39163885092689499</v>
      </c>
      <c r="M1716">
        <v>18.9427064844113</v>
      </c>
      <c r="N1716">
        <v>139.69628384965199</v>
      </c>
      <c r="O1716">
        <v>826.40979142914</v>
      </c>
      <c r="P1716">
        <v>108.05933649270899</v>
      </c>
      <c r="Q1716">
        <v>31.321267328722499</v>
      </c>
      <c r="R1716">
        <v>198.786863600944</v>
      </c>
      <c r="S1716">
        <v>2712.8293550603098</v>
      </c>
      <c r="T1716">
        <v>0</v>
      </c>
      <c r="U1716">
        <v>0</v>
      </c>
      <c r="V1716">
        <v>36.732974941078098</v>
      </c>
      <c r="W1716">
        <v>1486.1239506827701</v>
      </c>
    </row>
    <row r="1717" spans="1:23" x14ac:dyDescent="0.3">
      <c r="A1717" t="s">
        <v>297</v>
      </c>
      <c r="B1717" t="s">
        <v>44</v>
      </c>
      <c r="C1717" t="s">
        <v>29</v>
      </c>
      <c r="D1717" t="s">
        <v>252</v>
      </c>
      <c r="E1717" t="s">
        <v>58</v>
      </c>
      <c r="F1717">
        <v>112.09886783339201</v>
      </c>
      <c r="G1717">
        <v>108.68499131880399</v>
      </c>
      <c r="H1717">
        <v>2.6680832332143098</v>
      </c>
      <c r="I1717">
        <v>1.7960655783824699</v>
      </c>
      <c r="J1717">
        <v>8.0389207591708196</v>
      </c>
      <c r="K1717">
        <v>369.77565488629301</v>
      </c>
      <c r="L1717">
        <v>0.455075167818634</v>
      </c>
      <c r="M1717">
        <v>16.238383065853</v>
      </c>
      <c r="N1717">
        <v>123.65786288571699</v>
      </c>
      <c r="O1717">
        <v>714.96237881097295</v>
      </c>
      <c r="P1717">
        <v>110.18100282538499</v>
      </c>
      <c r="Q1717">
        <v>31.848393258468601</v>
      </c>
      <c r="R1717">
        <v>202.79382334729101</v>
      </c>
      <c r="S1717">
        <v>2712.8293550603098</v>
      </c>
      <c r="T1717">
        <v>0</v>
      </c>
      <c r="U1717">
        <v>0</v>
      </c>
      <c r="V1717">
        <v>37.7038897623558</v>
      </c>
      <c r="W1717">
        <v>1384.21306653804</v>
      </c>
    </row>
    <row r="1718" spans="1:23" x14ac:dyDescent="0.3">
      <c r="A1718" t="s">
        <v>297</v>
      </c>
      <c r="B1718" t="s">
        <v>44</v>
      </c>
      <c r="C1718" t="s">
        <v>29</v>
      </c>
      <c r="D1718" t="s">
        <v>253</v>
      </c>
      <c r="E1718" t="s">
        <v>59</v>
      </c>
      <c r="F1718">
        <v>105.064449125365</v>
      </c>
      <c r="G1718">
        <v>102.01853390527199</v>
      </c>
      <c r="H1718">
        <v>2.6484971165231901</v>
      </c>
      <c r="I1718">
        <v>1.6690577467158001</v>
      </c>
      <c r="J1718">
        <v>6.0566383962706603</v>
      </c>
      <c r="K1718">
        <v>333.96707345639197</v>
      </c>
      <c r="L1718">
        <v>0.52889352089313801</v>
      </c>
      <c r="M1718">
        <v>12.484981823699799</v>
      </c>
      <c r="N1718">
        <v>94.928012438489603</v>
      </c>
      <c r="O1718">
        <v>555.46126085596495</v>
      </c>
      <c r="P1718">
        <v>92.427340204153396</v>
      </c>
      <c r="Q1718">
        <v>26.783998340019298</v>
      </c>
      <c r="R1718">
        <v>169.89681595466399</v>
      </c>
      <c r="S1718">
        <v>2434.0290421177101</v>
      </c>
      <c r="T1718">
        <v>0</v>
      </c>
      <c r="U1718">
        <v>0</v>
      </c>
      <c r="V1718">
        <v>37.518967294003602</v>
      </c>
      <c r="W1718">
        <v>1233.3936321296501</v>
      </c>
    </row>
    <row r="1719" spans="1:23" x14ac:dyDescent="0.3">
      <c r="A1719" t="s">
        <v>297</v>
      </c>
      <c r="B1719" t="s">
        <v>44</v>
      </c>
      <c r="C1719" t="s">
        <v>29</v>
      </c>
      <c r="D1719" t="s">
        <v>253</v>
      </c>
      <c r="E1719" t="s">
        <v>60</v>
      </c>
      <c r="F1719">
        <v>111.057119662057</v>
      </c>
      <c r="G1719">
        <v>107.95254516574001</v>
      </c>
      <c r="H1719">
        <v>2.8658830122355399</v>
      </c>
      <c r="I1719">
        <v>1.80564076033085</v>
      </c>
      <c r="J1719">
        <v>6.8589518825393103</v>
      </c>
      <c r="K1719">
        <v>358.10924159222498</v>
      </c>
      <c r="L1719">
        <v>0.35111031616322702</v>
      </c>
      <c r="M1719">
        <v>14.4094824157415</v>
      </c>
      <c r="N1719">
        <v>108.10424689906</v>
      </c>
      <c r="O1719">
        <v>638.60051360747696</v>
      </c>
      <c r="P1719">
        <v>98.393290542771098</v>
      </c>
      <c r="Q1719">
        <v>28.5140702787075</v>
      </c>
      <c r="R1719">
        <v>180.862670802857</v>
      </c>
      <c r="S1719">
        <v>2434.0290421177101</v>
      </c>
      <c r="T1719">
        <v>0</v>
      </c>
      <c r="U1719">
        <v>0</v>
      </c>
      <c r="V1719">
        <v>40.7046888182891</v>
      </c>
      <c r="W1719">
        <v>1364.73512010697</v>
      </c>
    </row>
    <row r="1720" spans="1:23" x14ac:dyDescent="0.3">
      <c r="A1720" t="s">
        <v>297</v>
      </c>
      <c r="B1720" t="s">
        <v>44</v>
      </c>
      <c r="C1720" t="s">
        <v>29</v>
      </c>
      <c r="D1720" t="s">
        <v>253</v>
      </c>
      <c r="E1720" t="s">
        <v>61</v>
      </c>
      <c r="F1720">
        <v>112.536958905798</v>
      </c>
      <c r="G1720">
        <v>109.412505189904</v>
      </c>
      <c r="H1720">
        <v>2.95958095866682</v>
      </c>
      <c r="I1720">
        <v>1.8441071981755199</v>
      </c>
      <c r="J1720">
        <v>7.2048666521261904</v>
      </c>
      <c r="K1720">
        <v>362.87480355966801</v>
      </c>
      <c r="L1720">
        <v>0.37328156874370799</v>
      </c>
      <c r="M1720">
        <v>15.2472802562253</v>
      </c>
      <c r="N1720">
        <v>113.354079220543</v>
      </c>
      <c r="O1720">
        <v>673.46128013263603</v>
      </c>
      <c r="P1720">
        <v>99.048323864447298</v>
      </c>
      <c r="Q1720">
        <v>28.723803193839501</v>
      </c>
      <c r="R1720">
        <v>182.04338038045299</v>
      </c>
      <c r="S1720">
        <v>2434.0290421177101</v>
      </c>
      <c r="T1720">
        <v>0</v>
      </c>
      <c r="U1720">
        <v>0</v>
      </c>
      <c r="V1720">
        <v>42.039249398275999</v>
      </c>
      <c r="W1720">
        <v>1406.8979454518201</v>
      </c>
    </row>
    <row r="1721" spans="1:23" x14ac:dyDescent="0.3">
      <c r="A1721" t="s">
        <v>297</v>
      </c>
      <c r="B1721" t="s">
        <v>44</v>
      </c>
      <c r="C1721" t="s">
        <v>29</v>
      </c>
      <c r="D1721" t="s">
        <v>253</v>
      </c>
      <c r="E1721" t="s">
        <v>62</v>
      </c>
      <c r="F1721">
        <v>113.018574929621</v>
      </c>
      <c r="G1721">
        <v>109.91464773322301</v>
      </c>
      <c r="H1721">
        <v>3.2282097357032402</v>
      </c>
      <c r="I1721">
        <v>1.85226591842037</v>
      </c>
      <c r="J1721">
        <v>6.3945602106861399</v>
      </c>
      <c r="K1721">
        <v>372.44453583576598</v>
      </c>
      <c r="L1721">
        <v>0.53239059965894298</v>
      </c>
      <c r="M1721">
        <v>13.123455352593201</v>
      </c>
      <c r="N1721">
        <v>101.612598161779</v>
      </c>
      <c r="O1721">
        <v>588.16289899835397</v>
      </c>
      <c r="P1721">
        <v>104.91027738364799</v>
      </c>
      <c r="Q1721">
        <v>30.350210110431899</v>
      </c>
      <c r="R1721">
        <v>192.90332983699199</v>
      </c>
      <c r="S1721">
        <v>2434.0290421177101</v>
      </c>
      <c r="T1721">
        <v>0</v>
      </c>
      <c r="U1721">
        <v>0</v>
      </c>
      <c r="V1721">
        <v>46.1022294513931</v>
      </c>
      <c r="W1721">
        <v>1357.0200877862001</v>
      </c>
    </row>
    <row r="1722" spans="1:23" x14ac:dyDescent="0.3">
      <c r="A1722" t="s">
        <v>297</v>
      </c>
      <c r="B1722" t="s">
        <v>44</v>
      </c>
      <c r="C1722" t="s">
        <v>29</v>
      </c>
      <c r="D1722" t="s">
        <v>254</v>
      </c>
      <c r="E1722" t="s">
        <v>63</v>
      </c>
      <c r="F1722">
        <v>107.532092609031</v>
      </c>
      <c r="G1722">
        <v>104.458268113617</v>
      </c>
      <c r="H1722">
        <v>3.3680618254341201</v>
      </c>
      <c r="I1722">
        <v>1.8203163215186899</v>
      </c>
      <c r="J1722">
        <v>5.7206654401083101</v>
      </c>
      <c r="K1722">
        <v>357.16773458715801</v>
      </c>
      <c r="L1722">
        <v>0.30972017648377698</v>
      </c>
      <c r="M1722">
        <v>10.4211990742703</v>
      </c>
      <c r="N1722">
        <v>81.450067466950401</v>
      </c>
      <c r="O1722">
        <v>483.86906343099702</v>
      </c>
      <c r="P1722">
        <v>112.140080240258</v>
      </c>
      <c r="Q1722">
        <v>30.245165744897101</v>
      </c>
      <c r="R1722">
        <v>209.49942693777601</v>
      </c>
      <c r="S1722">
        <v>2431.26203788881</v>
      </c>
      <c r="T1722">
        <v>0</v>
      </c>
      <c r="U1722">
        <v>0</v>
      </c>
      <c r="V1722">
        <v>47.354996375652803</v>
      </c>
      <c r="W1722">
        <v>1272.8554886597501</v>
      </c>
    </row>
    <row r="1723" spans="1:23" x14ac:dyDescent="0.3">
      <c r="A1723" t="s">
        <v>297</v>
      </c>
      <c r="B1723" t="s">
        <v>44</v>
      </c>
      <c r="C1723" t="s">
        <v>29</v>
      </c>
      <c r="D1723" t="s">
        <v>254</v>
      </c>
      <c r="E1723" t="s">
        <v>64</v>
      </c>
      <c r="F1723">
        <v>114.503989363736</v>
      </c>
      <c r="G1723">
        <v>111.37045931054401</v>
      </c>
      <c r="H1723">
        <v>3.7571133244624502</v>
      </c>
      <c r="I1723">
        <v>1.97269117438415</v>
      </c>
      <c r="J1723">
        <v>6.4108876461101501</v>
      </c>
      <c r="K1723">
        <v>384.67240247950599</v>
      </c>
      <c r="L1723">
        <v>0.29364230546224002</v>
      </c>
      <c r="M1723">
        <v>12.1400722068426</v>
      </c>
      <c r="N1723">
        <v>93.593449747637706</v>
      </c>
      <c r="O1723">
        <v>560.76820866060996</v>
      </c>
      <c r="P1723">
        <v>120.35360281921</v>
      </c>
      <c r="Q1723">
        <v>32.469810516264303</v>
      </c>
      <c r="R1723">
        <v>224.83268366082501</v>
      </c>
      <c r="S1723">
        <v>2431.26203788881</v>
      </c>
      <c r="T1723">
        <v>0</v>
      </c>
      <c r="U1723">
        <v>0</v>
      </c>
      <c r="V1723">
        <v>52.650518262968703</v>
      </c>
      <c r="W1723">
        <v>1415.4070204808299</v>
      </c>
    </row>
    <row r="1724" spans="1:23" x14ac:dyDescent="0.3">
      <c r="A1724" t="s">
        <v>297</v>
      </c>
      <c r="B1724" t="s">
        <v>44</v>
      </c>
      <c r="C1724" t="s">
        <v>29</v>
      </c>
      <c r="D1724" t="s">
        <v>254</v>
      </c>
      <c r="E1724" t="s">
        <v>65</v>
      </c>
      <c r="F1724">
        <v>113.41753099626401</v>
      </c>
      <c r="G1724">
        <v>110.281917382708</v>
      </c>
      <c r="H1724">
        <v>3.98412723857356</v>
      </c>
      <c r="I1724">
        <v>1.97629156603661</v>
      </c>
      <c r="J1724">
        <v>6.4512253809480304</v>
      </c>
      <c r="K1724">
        <v>383.96942300850901</v>
      </c>
      <c r="L1724">
        <v>0.30276895907719997</v>
      </c>
      <c r="M1724">
        <v>12.3559245301643</v>
      </c>
      <c r="N1724">
        <v>94.995646403524205</v>
      </c>
      <c r="O1724">
        <v>570.12468143588103</v>
      </c>
      <c r="P1724">
        <v>120.22702500982901</v>
      </c>
      <c r="Q1724">
        <v>32.439843740098198</v>
      </c>
      <c r="R1724">
        <v>224.59124196840199</v>
      </c>
      <c r="S1724">
        <v>2431.26203788881</v>
      </c>
      <c r="T1724">
        <v>0</v>
      </c>
      <c r="U1724">
        <v>0</v>
      </c>
      <c r="V1724">
        <v>55.680344898492599</v>
      </c>
      <c r="W1724">
        <v>1426.32929351648</v>
      </c>
    </row>
    <row r="1725" spans="1:23" x14ac:dyDescent="0.3">
      <c r="A1725" t="s">
        <v>297</v>
      </c>
      <c r="B1725" t="s">
        <v>44</v>
      </c>
      <c r="C1725" t="s">
        <v>29</v>
      </c>
      <c r="D1725" t="s">
        <v>254</v>
      </c>
      <c r="E1725" t="s">
        <v>66</v>
      </c>
      <c r="F1725">
        <v>109.010975146936</v>
      </c>
      <c r="G1725">
        <v>105.90698281675</v>
      </c>
      <c r="H1725">
        <v>4.03610997723605</v>
      </c>
      <c r="I1725">
        <v>1.92965495290643</v>
      </c>
      <c r="J1725">
        <v>5.7632760634556197</v>
      </c>
      <c r="K1725">
        <v>377.95095455170798</v>
      </c>
      <c r="L1725">
        <v>0.30617217547903802</v>
      </c>
      <c r="M1725">
        <v>10.635570542225601</v>
      </c>
      <c r="N1725">
        <v>84.297292489385299</v>
      </c>
      <c r="O1725">
        <v>497.21375899968098</v>
      </c>
      <c r="P1725">
        <v>120.320413203987</v>
      </c>
      <c r="Q1725">
        <v>32.412085422646904</v>
      </c>
      <c r="R1725">
        <v>224.82872091657799</v>
      </c>
      <c r="S1725">
        <v>2431.26203788881</v>
      </c>
      <c r="T1725">
        <v>0</v>
      </c>
      <c r="U1725">
        <v>0</v>
      </c>
      <c r="V1725">
        <v>56.630490975347101</v>
      </c>
      <c r="W1725">
        <v>1343.60781758844</v>
      </c>
    </row>
    <row r="1726" spans="1:23" x14ac:dyDescent="0.3">
      <c r="A1726" t="s">
        <v>297</v>
      </c>
      <c r="B1726" t="s">
        <v>44</v>
      </c>
      <c r="C1726" t="s">
        <v>29</v>
      </c>
      <c r="D1726" t="s">
        <v>255</v>
      </c>
      <c r="E1726" t="s">
        <v>67</v>
      </c>
      <c r="F1726">
        <v>99.6051584838808</v>
      </c>
      <c r="G1726">
        <v>96.5491291839366</v>
      </c>
      <c r="H1726">
        <v>5.0795081803697997</v>
      </c>
      <c r="I1726">
        <v>2.0743772695233602</v>
      </c>
      <c r="J1726">
        <v>4.2222175779351501</v>
      </c>
      <c r="K1726">
        <v>378.68109354826902</v>
      </c>
      <c r="L1726">
        <v>0.27567574944019502</v>
      </c>
      <c r="M1726">
        <v>9.3443631581550104</v>
      </c>
      <c r="N1726">
        <v>56.898000498910697</v>
      </c>
      <c r="O1726">
        <v>378.29141682303799</v>
      </c>
      <c r="P1726">
        <v>103.732503876377</v>
      </c>
      <c r="Q1726">
        <v>27.559142023073601</v>
      </c>
      <c r="R1726">
        <v>193.72198349178501</v>
      </c>
      <c r="S1726">
        <v>2388.09723133834</v>
      </c>
      <c r="T1726">
        <v>0</v>
      </c>
      <c r="U1726">
        <v>0</v>
      </c>
      <c r="V1726">
        <v>71.792179705770707</v>
      </c>
      <c r="W1726">
        <v>1239.77343497325</v>
      </c>
    </row>
    <row r="1727" spans="1:23" x14ac:dyDescent="0.3">
      <c r="A1727" t="s">
        <v>297</v>
      </c>
      <c r="B1727" t="s">
        <v>44</v>
      </c>
      <c r="C1727" t="s">
        <v>29</v>
      </c>
      <c r="D1727" t="s">
        <v>255</v>
      </c>
      <c r="E1727" t="s">
        <v>68</v>
      </c>
      <c r="F1727">
        <v>103.01152630615999</v>
      </c>
      <c r="G1727">
        <v>99.923469829778995</v>
      </c>
      <c r="H1727">
        <v>7.1190350030272898</v>
      </c>
      <c r="I1727">
        <v>2.1559756613515502</v>
      </c>
      <c r="J1727">
        <v>4.5937748137421597</v>
      </c>
      <c r="K1727">
        <v>391.51295745356902</v>
      </c>
      <c r="L1727">
        <v>0.25802833672719899</v>
      </c>
      <c r="M1727">
        <v>10.5449759746024</v>
      </c>
      <c r="N1727">
        <v>62.584835055903199</v>
      </c>
      <c r="O1727">
        <v>421.65920080757502</v>
      </c>
      <c r="P1727">
        <v>106.605474479629</v>
      </c>
      <c r="Q1727">
        <v>28.340922998776001</v>
      </c>
      <c r="R1727">
        <v>199.06539823777001</v>
      </c>
      <c r="S1727">
        <v>2388.09723133834</v>
      </c>
      <c r="T1727">
        <v>0</v>
      </c>
      <c r="U1727">
        <v>0</v>
      </c>
      <c r="V1727">
        <v>99.605710546799898</v>
      </c>
      <c r="W1727">
        <v>1313.7753515269101</v>
      </c>
    </row>
    <row r="1728" spans="1:23" x14ac:dyDescent="0.3">
      <c r="A1728" t="s">
        <v>297</v>
      </c>
      <c r="B1728" t="s">
        <v>44</v>
      </c>
      <c r="C1728" t="s">
        <v>29</v>
      </c>
      <c r="D1728" t="s">
        <v>255</v>
      </c>
      <c r="E1728" t="s">
        <v>69</v>
      </c>
      <c r="F1728">
        <v>103.25423050716699</v>
      </c>
      <c r="G1728">
        <v>100.16187479460901</v>
      </c>
      <c r="H1728">
        <v>7.87174016691469</v>
      </c>
      <c r="I1728">
        <v>2.1615005897625199</v>
      </c>
      <c r="J1728">
        <v>4.6950294619072501</v>
      </c>
      <c r="K1728">
        <v>391.22805295244802</v>
      </c>
      <c r="L1728">
        <v>0.27697480320823098</v>
      </c>
      <c r="M1728">
        <v>10.908993779185099</v>
      </c>
      <c r="N1728">
        <v>64.256631892253694</v>
      </c>
      <c r="O1728">
        <v>435.20437765436498</v>
      </c>
      <c r="P1728">
        <v>106.19778358297199</v>
      </c>
      <c r="Q1728">
        <v>28.244560169673999</v>
      </c>
      <c r="R1728">
        <v>198.289891843856</v>
      </c>
      <c r="S1728">
        <v>2388.09723133834</v>
      </c>
      <c r="T1728">
        <v>0</v>
      </c>
      <c r="U1728">
        <v>0</v>
      </c>
      <c r="V1728">
        <v>109.77848754461399</v>
      </c>
      <c r="W1728">
        <v>1328.1006313970599</v>
      </c>
    </row>
    <row r="1729" spans="1:23" x14ac:dyDescent="0.3">
      <c r="A1729" t="s">
        <v>297</v>
      </c>
      <c r="B1729" t="s">
        <v>44</v>
      </c>
      <c r="C1729" t="s">
        <v>29</v>
      </c>
      <c r="D1729" t="s">
        <v>255</v>
      </c>
      <c r="E1729" t="s">
        <v>70</v>
      </c>
      <c r="F1729">
        <v>102.869630882065</v>
      </c>
      <c r="G1729">
        <v>99.788786561533001</v>
      </c>
      <c r="H1729">
        <v>7.6254057892579796</v>
      </c>
      <c r="I1729">
        <v>2.1605918883667701</v>
      </c>
      <c r="J1729">
        <v>4.2925085277225401</v>
      </c>
      <c r="K1729">
        <v>394.70364595016002</v>
      </c>
      <c r="L1729">
        <v>0.29322251677458699</v>
      </c>
      <c r="M1729">
        <v>9.4426603180728996</v>
      </c>
      <c r="N1729">
        <v>58.168646495296997</v>
      </c>
      <c r="O1729">
        <v>384.56978102801901</v>
      </c>
      <c r="P1729">
        <v>108.501125065294</v>
      </c>
      <c r="Q1729">
        <v>28.811422080530999</v>
      </c>
      <c r="R1729">
        <v>202.64474340907501</v>
      </c>
      <c r="S1729">
        <v>2388.09723133834</v>
      </c>
      <c r="T1729">
        <v>0</v>
      </c>
      <c r="U1729">
        <v>0</v>
      </c>
      <c r="V1729">
        <v>106.420736656193</v>
      </c>
      <c r="W1729">
        <v>1282.58106162633</v>
      </c>
    </row>
    <row r="1730" spans="1:23" x14ac:dyDescent="0.3">
      <c r="A1730" t="s">
        <v>297</v>
      </c>
      <c r="B1730" t="s">
        <v>44</v>
      </c>
      <c r="C1730" t="s">
        <v>29</v>
      </c>
      <c r="D1730" t="s">
        <v>256</v>
      </c>
      <c r="E1730" t="s">
        <v>71</v>
      </c>
      <c r="F1730">
        <v>95.473885154219502</v>
      </c>
      <c r="G1730">
        <v>92.4653388973109</v>
      </c>
      <c r="H1730">
        <v>6.7204171382975399</v>
      </c>
      <c r="I1730">
        <v>2.1657777161212199</v>
      </c>
      <c r="J1730">
        <v>4.2122122038750298</v>
      </c>
      <c r="K1730">
        <v>378.84323003254002</v>
      </c>
      <c r="L1730">
        <v>0.23946816156468601</v>
      </c>
      <c r="M1730">
        <v>7.46194844827306</v>
      </c>
      <c r="N1730">
        <v>47.559460776891598</v>
      </c>
      <c r="O1730">
        <v>326.92877529736398</v>
      </c>
      <c r="P1730">
        <v>117.753003814211</v>
      </c>
      <c r="Q1730">
        <v>29.494827293774001</v>
      </c>
      <c r="R1730">
        <v>222.83853739143001</v>
      </c>
      <c r="S1730">
        <v>2316.6732204280001</v>
      </c>
      <c r="T1730">
        <v>0</v>
      </c>
      <c r="U1730">
        <v>0</v>
      </c>
      <c r="V1730">
        <v>95.327302081665906</v>
      </c>
      <c r="W1730">
        <v>1177.85571039294</v>
      </c>
    </row>
    <row r="1731" spans="1:23" x14ac:dyDescent="0.3">
      <c r="A1731" t="s">
        <v>297</v>
      </c>
      <c r="B1731" t="s">
        <v>44</v>
      </c>
      <c r="C1731" t="s">
        <v>29</v>
      </c>
      <c r="D1731" t="s">
        <v>256</v>
      </c>
      <c r="E1731" t="s">
        <v>72</v>
      </c>
      <c r="F1731">
        <v>101.64880443264801</v>
      </c>
      <c r="G1731">
        <v>98.579830957109294</v>
      </c>
      <c r="H1731">
        <v>8.0104834299398107</v>
      </c>
      <c r="I1731">
        <v>2.3474267675704099</v>
      </c>
      <c r="J1731">
        <v>4.6511486322985602</v>
      </c>
      <c r="K1731">
        <v>408.74567692164902</v>
      </c>
      <c r="L1731">
        <v>0.227515572611904</v>
      </c>
      <c r="M1731">
        <v>8.6582031124550305</v>
      </c>
      <c r="N1731">
        <v>54.234532261694703</v>
      </c>
      <c r="O1731">
        <v>376.19580211690698</v>
      </c>
      <c r="P1731">
        <v>127.006317262849</v>
      </c>
      <c r="Q1731">
        <v>31.813710959389098</v>
      </c>
      <c r="R1731">
        <v>240.34836542059099</v>
      </c>
      <c r="S1731">
        <v>2316.6732204280001</v>
      </c>
      <c r="T1731">
        <v>0</v>
      </c>
      <c r="U1731">
        <v>0</v>
      </c>
      <c r="V1731">
        <v>113.14036802221599</v>
      </c>
      <c r="W1731">
        <v>1300.85551362051</v>
      </c>
    </row>
    <row r="1732" spans="1:23" x14ac:dyDescent="0.3">
      <c r="A1732" t="s">
        <v>297</v>
      </c>
      <c r="B1732" t="s">
        <v>44</v>
      </c>
      <c r="C1732" t="s">
        <v>29</v>
      </c>
      <c r="D1732" t="s">
        <v>256</v>
      </c>
      <c r="E1732" t="s">
        <v>73</v>
      </c>
      <c r="F1732">
        <v>101.77640152266299</v>
      </c>
      <c r="G1732">
        <v>98.703991516385202</v>
      </c>
      <c r="H1732">
        <v>8.6109868044463305</v>
      </c>
      <c r="I1732">
        <v>2.3524044500148298</v>
      </c>
      <c r="J1732">
        <v>4.7267716641436897</v>
      </c>
      <c r="K1732">
        <v>408.72117175497198</v>
      </c>
      <c r="L1732">
        <v>0.23480009036423599</v>
      </c>
      <c r="M1732">
        <v>9.0349342157417496</v>
      </c>
      <c r="N1732">
        <v>55.980081720888101</v>
      </c>
      <c r="O1732">
        <v>390.492347055305</v>
      </c>
      <c r="P1732">
        <v>126.770436127705</v>
      </c>
      <c r="Q1732">
        <v>31.7648667364974</v>
      </c>
      <c r="R1732">
        <v>239.88976304163199</v>
      </c>
      <c r="S1732">
        <v>2316.6732204280001</v>
      </c>
      <c r="T1732">
        <v>0</v>
      </c>
      <c r="U1732">
        <v>0</v>
      </c>
      <c r="V1732">
        <v>121.19741547499</v>
      </c>
      <c r="W1732">
        <v>1317.4835452959801</v>
      </c>
    </row>
    <row r="1733" spans="1:23" x14ac:dyDescent="0.3">
      <c r="A1733" t="s">
        <v>297</v>
      </c>
      <c r="B1733" t="s">
        <v>44</v>
      </c>
      <c r="C1733" t="s">
        <v>29</v>
      </c>
      <c r="D1733" t="s">
        <v>256</v>
      </c>
      <c r="E1733" t="s">
        <v>74</v>
      </c>
      <c r="F1733">
        <v>97.873929057889598</v>
      </c>
      <c r="G1733">
        <v>94.8304778234602</v>
      </c>
      <c r="H1733">
        <v>8.6476319829883792</v>
      </c>
      <c r="I1733">
        <v>2.2847227621480499</v>
      </c>
      <c r="J1733">
        <v>4.3330886440048104</v>
      </c>
      <c r="K1733">
        <v>398.58348322037801</v>
      </c>
      <c r="L1733">
        <v>0.234341249794846</v>
      </c>
      <c r="M1733">
        <v>7.71656052908269</v>
      </c>
      <c r="N1733">
        <v>49.712052474487301</v>
      </c>
      <c r="O1733">
        <v>340.20425725350901</v>
      </c>
      <c r="P1733">
        <v>124.62569612826501</v>
      </c>
      <c r="Q1733">
        <v>31.189832008484299</v>
      </c>
      <c r="R1733">
        <v>235.876106035986</v>
      </c>
      <c r="S1733">
        <v>2316.6732204280001</v>
      </c>
      <c r="T1733">
        <v>0</v>
      </c>
      <c r="U1733">
        <v>0</v>
      </c>
      <c r="V1733">
        <v>122.002951056038</v>
      </c>
      <c r="W1733">
        <v>1239.9522063770701</v>
      </c>
    </row>
    <row r="1734" spans="1:23" x14ac:dyDescent="0.3">
      <c r="A1734" t="s">
        <v>297</v>
      </c>
      <c r="B1734" t="s">
        <v>44</v>
      </c>
      <c r="C1734" t="s">
        <v>29</v>
      </c>
      <c r="D1734" t="s">
        <v>257</v>
      </c>
      <c r="E1734" t="s">
        <v>75</v>
      </c>
      <c r="F1734">
        <v>90.515804772401793</v>
      </c>
      <c r="G1734">
        <v>87.675695586296698</v>
      </c>
      <c r="H1734">
        <v>10.717961710283999</v>
      </c>
      <c r="I1734">
        <v>2.2827681933560702</v>
      </c>
      <c r="J1734">
        <v>4.2255635178943498</v>
      </c>
      <c r="K1734">
        <v>377.27986208761001</v>
      </c>
      <c r="L1734">
        <v>0.26116875184714</v>
      </c>
      <c r="M1734">
        <v>6.3201056969621696</v>
      </c>
      <c r="N1734">
        <v>41.683852539018503</v>
      </c>
      <c r="O1734">
        <v>296.56976224506599</v>
      </c>
      <c r="P1734">
        <v>104.500850525489</v>
      </c>
      <c r="Q1734">
        <v>26.246912454006001</v>
      </c>
      <c r="R1734">
        <v>197.18173177964999</v>
      </c>
      <c r="S1734">
        <v>2116.8598363647502</v>
      </c>
      <c r="T1734">
        <v>0</v>
      </c>
      <c r="U1734">
        <v>0</v>
      </c>
      <c r="V1734">
        <v>151.97335478588701</v>
      </c>
      <c r="W1734">
        <v>1107.8635319032601</v>
      </c>
    </row>
    <row r="1735" spans="1:23" x14ac:dyDescent="0.3">
      <c r="A1735" t="s">
        <v>297</v>
      </c>
      <c r="B1735" t="s">
        <v>44</v>
      </c>
      <c r="C1735" t="s">
        <v>29</v>
      </c>
      <c r="D1735" t="s">
        <v>257</v>
      </c>
      <c r="E1735" t="s">
        <v>76</v>
      </c>
      <c r="F1735">
        <v>97.441996792909606</v>
      </c>
      <c r="G1735">
        <v>94.535927691701801</v>
      </c>
      <c r="H1735">
        <v>12.678740505610101</v>
      </c>
      <c r="I1735">
        <v>2.4871336987906001</v>
      </c>
      <c r="J1735">
        <v>4.64710123798345</v>
      </c>
      <c r="K1735">
        <v>410.501291691608</v>
      </c>
      <c r="L1735">
        <v>0.23527608022938201</v>
      </c>
      <c r="M1735">
        <v>7.4644423646303402</v>
      </c>
      <c r="N1735">
        <v>48.231337280578799</v>
      </c>
      <c r="O1735">
        <v>346.35558902738097</v>
      </c>
      <c r="P1735">
        <v>113.68701866040399</v>
      </c>
      <c r="Q1735">
        <v>28.556538192504501</v>
      </c>
      <c r="R1735">
        <v>214.51222473398599</v>
      </c>
      <c r="S1735">
        <v>2116.8598363647502</v>
      </c>
      <c r="T1735">
        <v>0</v>
      </c>
      <c r="U1735">
        <v>0</v>
      </c>
      <c r="V1735">
        <v>178.90006145540599</v>
      </c>
      <c r="W1735">
        <v>1235.08933538717</v>
      </c>
    </row>
    <row r="1736" spans="1:23" x14ac:dyDescent="0.3">
      <c r="A1736" t="s">
        <v>297</v>
      </c>
      <c r="B1736" t="s">
        <v>44</v>
      </c>
      <c r="C1736" t="s">
        <v>29</v>
      </c>
      <c r="D1736" t="s">
        <v>257</v>
      </c>
      <c r="E1736" t="s">
        <v>77</v>
      </c>
      <c r="F1736">
        <v>97.406245853925299</v>
      </c>
      <c r="G1736">
        <v>94.498166118651895</v>
      </c>
      <c r="H1736">
        <v>13.0385189196609</v>
      </c>
      <c r="I1736">
        <v>2.48519699022359</v>
      </c>
      <c r="J1736">
        <v>4.7372391606923401</v>
      </c>
      <c r="K1736">
        <v>409.818092138797</v>
      </c>
      <c r="L1736">
        <v>0.25411749659274102</v>
      </c>
      <c r="M1736">
        <v>7.7166529592978499</v>
      </c>
      <c r="N1736">
        <v>49.383252407728399</v>
      </c>
      <c r="O1736">
        <v>356.23515276668297</v>
      </c>
      <c r="P1736">
        <v>113.318313818468</v>
      </c>
      <c r="Q1736">
        <v>28.474652040000802</v>
      </c>
      <c r="R1736">
        <v>213.80381196513</v>
      </c>
      <c r="S1736">
        <v>2116.8598363647502</v>
      </c>
      <c r="T1736">
        <v>0</v>
      </c>
      <c r="U1736">
        <v>0</v>
      </c>
      <c r="V1736">
        <v>183.58795806726599</v>
      </c>
      <c r="W1736">
        <v>1245.7118599343901</v>
      </c>
    </row>
    <row r="1737" spans="1:23" x14ac:dyDescent="0.3">
      <c r="A1737" t="s">
        <v>297</v>
      </c>
      <c r="B1737" t="s">
        <v>44</v>
      </c>
      <c r="C1737" t="s">
        <v>29</v>
      </c>
      <c r="D1737" t="s">
        <v>257</v>
      </c>
      <c r="E1737" t="s">
        <v>78</v>
      </c>
      <c r="F1737">
        <v>95.635671441314102</v>
      </c>
      <c r="G1737">
        <v>92.734107133803604</v>
      </c>
      <c r="H1737">
        <v>12.3445130486929</v>
      </c>
      <c r="I1737">
        <v>2.4929853183854198</v>
      </c>
      <c r="J1737">
        <v>4.4308343490542201</v>
      </c>
      <c r="K1737">
        <v>411.369660481783</v>
      </c>
      <c r="L1737">
        <v>0.25510265657750902</v>
      </c>
      <c r="M1737">
        <v>6.6514337213507799</v>
      </c>
      <c r="N1737">
        <v>44.697430472868703</v>
      </c>
      <c r="O1737">
        <v>315.81062666477999</v>
      </c>
      <c r="P1737">
        <v>114.789074226297</v>
      </c>
      <c r="Q1737">
        <v>28.800304780282001</v>
      </c>
      <c r="R1737">
        <v>216.63084412062801</v>
      </c>
      <c r="S1737">
        <v>2116.8598363647502</v>
      </c>
      <c r="T1737">
        <v>0</v>
      </c>
      <c r="U1737">
        <v>0</v>
      </c>
      <c r="V1737">
        <v>174.51322571065401</v>
      </c>
      <c r="W1737">
        <v>1205.4175430626799</v>
      </c>
    </row>
    <row r="1738" spans="1:23" x14ac:dyDescent="0.3">
      <c r="A1738" t="s">
        <v>297</v>
      </c>
      <c r="B1738" t="s">
        <v>44</v>
      </c>
      <c r="C1738" t="s">
        <v>29</v>
      </c>
      <c r="D1738" t="s">
        <v>258</v>
      </c>
      <c r="E1738" t="s">
        <v>79</v>
      </c>
      <c r="F1738">
        <v>90.1805260913833</v>
      </c>
      <c r="G1738">
        <v>87.500070267743297</v>
      </c>
      <c r="H1738">
        <v>11.422438470006901</v>
      </c>
      <c r="I1738">
        <v>2.5611523166177999</v>
      </c>
      <c r="J1738">
        <v>4.2323491666586399</v>
      </c>
      <c r="K1738">
        <v>378.12900122783901</v>
      </c>
      <c r="L1738">
        <v>0.22651035583387499</v>
      </c>
      <c r="M1738">
        <v>5.2856691355933201</v>
      </c>
      <c r="N1738">
        <v>36.720001799910001</v>
      </c>
      <c r="O1738">
        <v>268.68995343453702</v>
      </c>
      <c r="P1738">
        <v>106.70002258524801</v>
      </c>
      <c r="Q1738">
        <v>26.0132154600647</v>
      </c>
      <c r="R1738">
        <v>202.27723042088201</v>
      </c>
      <c r="S1738">
        <v>1883.24468306976</v>
      </c>
      <c r="T1738">
        <v>0</v>
      </c>
      <c r="U1738">
        <v>0</v>
      </c>
      <c r="V1738">
        <v>162.37985686781201</v>
      </c>
      <c r="W1738">
        <v>1124.9836964226199</v>
      </c>
    </row>
    <row r="1739" spans="1:23" x14ac:dyDescent="0.3">
      <c r="A1739" t="s">
        <v>297</v>
      </c>
      <c r="B1739" t="s">
        <v>44</v>
      </c>
      <c r="C1739" t="s">
        <v>29</v>
      </c>
      <c r="D1739" t="s">
        <v>258</v>
      </c>
      <c r="E1739" t="s">
        <v>80</v>
      </c>
      <c r="F1739">
        <v>95.537180481035605</v>
      </c>
      <c r="G1739">
        <v>92.805220366928594</v>
      </c>
      <c r="H1739">
        <v>14.3143644037351</v>
      </c>
      <c r="I1739">
        <v>2.71577603674625</v>
      </c>
      <c r="J1739">
        <v>4.6083850464092002</v>
      </c>
      <c r="K1739">
        <v>400.57916726409599</v>
      </c>
      <c r="L1739">
        <v>0.227833674812562</v>
      </c>
      <c r="M1739">
        <v>6.1490797113901996</v>
      </c>
      <c r="N1739">
        <v>41.6515575683542</v>
      </c>
      <c r="O1739">
        <v>308.50706286763</v>
      </c>
      <c r="P1739">
        <v>112.816328606238</v>
      </c>
      <c r="Q1739">
        <v>27.518202824235999</v>
      </c>
      <c r="R1739">
        <v>213.85584964181999</v>
      </c>
      <c r="S1739">
        <v>1883.24468306976</v>
      </c>
      <c r="T1739">
        <v>0</v>
      </c>
      <c r="U1739">
        <v>0</v>
      </c>
      <c r="V1739">
        <v>202.04697558230899</v>
      </c>
      <c r="W1739">
        <v>1223.16706977442</v>
      </c>
    </row>
    <row r="1740" spans="1:23" x14ac:dyDescent="0.3">
      <c r="A1740" t="s">
        <v>297</v>
      </c>
      <c r="B1740" t="s">
        <v>44</v>
      </c>
      <c r="C1740" t="s">
        <v>29</v>
      </c>
      <c r="D1740" t="s">
        <v>258</v>
      </c>
      <c r="E1740" t="s">
        <v>140</v>
      </c>
      <c r="F1740">
        <v>94.974531268903604</v>
      </c>
      <c r="G1740">
        <v>92.250224433788304</v>
      </c>
      <c r="H1740">
        <v>16.6524161508781</v>
      </c>
      <c r="I1740">
        <v>2.68513277864432</v>
      </c>
      <c r="J1740">
        <v>4.62507020374</v>
      </c>
      <c r="K1740">
        <v>395.35476021515802</v>
      </c>
      <c r="L1740">
        <v>0.23882101521374199</v>
      </c>
      <c r="M1740">
        <v>6.4797963583039202</v>
      </c>
      <c r="N1740">
        <v>43.124288223633897</v>
      </c>
      <c r="O1740">
        <v>322.035748385408</v>
      </c>
      <c r="P1740">
        <v>111.105425095388</v>
      </c>
      <c r="Q1740">
        <v>27.117577980431001</v>
      </c>
      <c r="R1740">
        <v>210.592839156352</v>
      </c>
      <c r="S1740">
        <v>1883.24468306976</v>
      </c>
      <c r="T1740">
        <v>0</v>
      </c>
      <c r="U1740">
        <v>0</v>
      </c>
      <c r="V1740">
        <v>234.112752366271</v>
      </c>
      <c r="W1740">
        <v>1229.20993761981</v>
      </c>
    </row>
    <row r="1741" spans="1:23" x14ac:dyDescent="0.3">
      <c r="A1741" t="s">
        <v>297</v>
      </c>
      <c r="B1741" t="s">
        <v>44</v>
      </c>
      <c r="C1741" t="s">
        <v>29</v>
      </c>
      <c r="D1741" t="s">
        <v>258</v>
      </c>
      <c r="E1741" t="s">
        <v>141</v>
      </c>
      <c r="F1741">
        <v>94.433414130174398</v>
      </c>
      <c r="G1741">
        <v>91.703329039575607</v>
      </c>
      <c r="H1741">
        <v>15.085943019913</v>
      </c>
      <c r="I1741">
        <v>2.7179925769237498</v>
      </c>
      <c r="J1741">
        <v>4.5204419515814296</v>
      </c>
      <c r="K1741">
        <v>401.15619451211802</v>
      </c>
      <c r="L1741">
        <v>0.24276939416688201</v>
      </c>
      <c r="M1741">
        <v>5.7025328548183598</v>
      </c>
      <c r="N1741">
        <v>39.546042526430497</v>
      </c>
      <c r="O1741">
        <v>289.84252760973698</v>
      </c>
      <c r="P1741">
        <v>113.378257050724</v>
      </c>
      <c r="Q1741">
        <v>27.636572879570199</v>
      </c>
      <c r="R1741">
        <v>214.94321828148699</v>
      </c>
      <c r="S1741">
        <v>1883.24468306976</v>
      </c>
      <c r="T1741">
        <v>0</v>
      </c>
      <c r="U1741">
        <v>0</v>
      </c>
      <c r="V1741">
        <v>212.57106296700201</v>
      </c>
      <c r="W1741">
        <v>1202.2386422964901</v>
      </c>
    </row>
    <row r="1742" spans="1:23" x14ac:dyDescent="0.3">
      <c r="A1742" t="s">
        <v>297</v>
      </c>
      <c r="B1742" t="s">
        <v>44</v>
      </c>
      <c r="C1742" t="s">
        <v>29</v>
      </c>
      <c r="D1742" t="s">
        <v>259</v>
      </c>
      <c r="E1742" t="s">
        <v>154</v>
      </c>
      <c r="F1742">
        <v>82.426420512345899</v>
      </c>
      <c r="G1742">
        <v>79.962144568443307</v>
      </c>
      <c r="H1742">
        <v>16.1763275509133</v>
      </c>
      <c r="I1742">
        <v>2.64217552033882</v>
      </c>
      <c r="J1742">
        <v>3.75534482085083</v>
      </c>
      <c r="K1742">
        <v>344.863587961429</v>
      </c>
      <c r="L1742">
        <v>0.280774535574141</v>
      </c>
      <c r="M1742">
        <v>5.1176203624032901</v>
      </c>
      <c r="N1742">
        <v>35.489485814074598</v>
      </c>
      <c r="O1742">
        <v>262.37416849498197</v>
      </c>
      <c r="P1742">
        <v>102.562093512803</v>
      </c>
      <c r="Q1742">
        <v>24.5172495429618</v>
      </c>
      <c r="R1742">
        <v>195.032805414949</v>
      </c>
      <c r="S1742">
        <v>1658.9497760289601</v>
      </c>
      <c r="T1742">
        <v>0</v>
      </c>
      <c r="U1742">
        <v>0</v>
      </c>
      <c r="V1742">
        <v>224.66127902795401</v>
      </c>
      <c r="W1742">
        <v>1023.80899202394</v>
      </c>
    </row>
    <row r="1743" spans="1:23" x14ac:dyDescent="0.3">
      <c r="A1743" t="s">
        <v>297</v>
      </c>
      <c r="B1743" t="s">
        <v>44</v>
      </c>
      <c r="C1743" t="s">
        <v>29</v>
      </c>
      <c r="D1743" t="s">
        <v>259</v>
      </c>
      <c r="E1743" t="s">
        <v>156</v>
      </c>
      <c r="F1743">
        <v>89.001925137516807</v>
      </c>
      <c r="G1743">
        <v>86.454943039369198</v>
      </c>
      <c r="H1743">
        <v>18.372372429600201</v>
      </c>
      <c r="I1743">
        <v>2.9109898875765698</v>
      </c>
      <c r="J1743">
        <v>4.1650000682428399</v>
      </c>
      <c r="K1743">
        <v>378.92639944933802</v>
      </c>
      <c r="L1743">
        <v>0.27884235683511899</v>
      </c>
      <c r="M1743">
        <v>5.8405929031095498</v>
      </c>
      <c r="N1743">
        <v>40.419523107033697</v>
      </c>
      <c r="O1743">
        <v>299.91199294788402</v>
      </c>
      <c r="P1743">
        <v>112.902494650028</v>
      </c>
      <c r="Q1743">
        <v>26.980128261345701</v>
      </c>
      <c r="R1743">
        <v>214.70682804648601</v>
      </c>
      <c r="S1743">
        <v>1658.9497760289601</v>
      </c>
      <c r="T1743">
        <v>0</v>
      </c>
      <c r="U1743">
        <v>0</v>
      </c>
      <c r="V1743">
        <v>255.101460120014</v>
      </c>
      <c r="W1743">
        <v>1143.04162435748</v>
      </c>
    </row>
    <row r="1744" spans="1:23" x14ac:dyDescent="0.3">
      <c r="A1744" t="s">
        <v>297</v>
      </c>
      <c r="B1744" t="s">
        <v>44</v>
      </c>
      <c r="C1744" t="s">
        <v>29</v>
      </c>
      <c r="D1744" t="s">
        <v>259</v>
      </c>
      <c r="E1744" t="s">
        <v>157</v>
      </c>
      <c r="F1744">
        <v>90.643563955329498</v>
      </c>
      <c r="G1744">
        <v>88.076758033196</v>
      </c>
      <c r="H1744">
        <v>17.9227342298549</v>
      </c>
      <c r="I1744">
        <v>2.9760170009559301</v>
      </c>
      <c r="J1744">
        <v>4.2575586018276903</v>
      </c>
      <c r="K1744">
        <v>387.05424118150302</v>
      </c>
      <c r="L1744">
        <v>0.28974263375159298</v>
      </c>
      <c r="M1744">
        <v>6.0358220468789696</v>
      </c>
      <c r="N1744">
        <v>41.795819364297699</v>
      </c>
      <c r="O1744">
        <v>310.25371531808099</v>
      </c>
      <c r="P1744">
        <v>115.339640247814</v>
      </c>
      <c r="Q1744">
        <v>27.560883482809299</v>
      </c>
      <c r="R1744">
        <v>219.34349923445399</v>
      </c>
      <c r="S1744">
        <v>1658.9497760289601</v>
      </c>
      <c r="T1744">
        <v>0</v>
      </c>
      <c r="U1744">
        <v>0</v>
      </c>
      <c r="V1744">
        <v>248.87974662197399</v>
      </c>
      <c r="W1744">
        <v>1173.0681371860401</v>
      </c>
    </row>
    <row r="1745" spans="1:23" x14ac:dyDescent="0.3">
      <c r="A1745" t="s">
        <v>297</v>
      </c>
      <c r="B1745" t="s">
        <v>44</v>
      </c>
      <c r="C1745" t="s">
        <v>29</v>
      </c>
      <c r="D1745" t="s">
        <v>259</v>
      </c>
      <c r="E1745" t="s">
        <v>159</v>
      </c>
      <c r="F1745">
        <v>90.509143540244807</v>
      </c>
      <c r="G1745">
        <v>87.948993155999403</v>
      </c>
      <c r="H1745">
        <v>19.5704768271703</v>
      </c>
      <c r="I1745">
        <v>2.9767550256167401</v>
      </c>
      <c r="J1745">
        <v>4.0128759438562698</v>
      </c>
      <c r="K1745">
        <v>387.960802406845</v>
      </c>
      <c r="L1745">
        <v>0.29591402022844399</v>
      </c>
      <c r="M1745">
        <v>5.3323808398275396</v>
      </c>
      <c r="N1745">
        <v>38.043516586731101</v>
      </c>
      <c r="O1745">
        <v>277.10885103845698</v>
      </c>
      <c r="P1745">
        <v>116.055642438701</v>
      </c>
      <c r="Q1745">
        <v>27.708701446688501</v>
      </c>
      <c r="R1745">
        <v>220.732745952519</v>
      </c>
      <c r="S1745">
        <v>1658.9497760289601</v>
      </c>
      <c r="T1745">
        <v>0</v>
      </c>
      <c r="U1745">
        <v>0</v>
      </c>
      <c r="V1745">
        <v>271.764895652029</v>
      </c>
      <c r="W1745">
        <v>1132.5620422280699</v>
      </c>
    </row>
    <row r="1746" spans="1:23" x14ac:dyDescent="0.3">
      <c r="A1746" t="s">
        <v>297</v>
      </c>
      <c r="B1746" t="s">
        <v>44</v>
      </c>
      <c r="C1746" t="s">
        <v>29</v>
      </c>
      <c r="D1746" t="s">
        <v>260</v>
      </c>
      <c r="E1746" t="s">
        <v>160</v>
      </c>
      <c r="F1746">
        <v>80.337300992714106</v>
      </c>
      <c r="G1746">
        <v>78.110597929602804</v>
      </c>
      <c r="H1746">
        <v>17.959243463360099</v>
      </c>
      <c r="I1746">
        <v>2.8105144616509801</v>
      </c>
      <c r="J1746">
        <v>3.9140908960229099</v>
      </c>
      <c r="K1746">
        <v>324.24922927184701</v>
      </c>
      <c r="L1746">
        <v>0.203367690812324</v>
      </c>
      <c r="M1746">
        <v>5.0665689759727002</v>
      </c>
      <c r="N1746">
        <v>34.086014502829599</v>
      </c>
      <c r="O1746">
        <v>253.55147844379499</v>
      </c>
      <c r="P1746">
        <v>103.958648541195</v>
      </c>
      <c r="Q1746">
        <v>24.378817698031199</v>
      </c>
      <c r="R1746">
        <v>198.27575591885699</v>
      </c>
      <c r="S1746">
        <v>1372.3221856851301</v>
      </c>
      <c r="T1746">
        <v>0</v>
      </c>
      <c r="U1746">
        <v>0</v>
      </c>
      <c r="V1746">
        <v>249.782578076654</v>
      </c>
      <c r="W1746">
        <v>1007.07470609465</v>
      </c>
    </row>
    <row r="1747" spans="1:23" x14ac:dyDescent="0.3">
      <c r="A1747" t="s">
        <v>297</v>
      </c>
      <c r="B1747" t="s">
        <v>44</v>
      </c>
      <c r="C1747" t="s">
        <v>29</v>
      </c>
      <c r="D1747" t="s">
        <v>260</v>
      </c>
      <c r="E1747" t="s">
        <v>164</v>
      </c>
      <c r="F1747">
        <v>86.980810729275106</v>
      </c>
      <c r="G1747">
        <v>84.671840377748595</v>
      </c>
      <c r="H1747">
        <v>19.458473333929401</v>
      </c>
      <c r="I1747">
        <v>3.0744196810700699</v>
      </c>
      <c r="J1747">
        <v>4.3545339413492599</v>
      </c>
      <c r="K1747">
        <v>354.01505183862997</v>
      </c>
      <c r="L1747">
        <v>0.19064815820550299</v>
      </c>
      <c r="M1747">
        <v>5.8493572439255503</v>
      </c>
      <c r="N1747">
        <v>39.179061849745501</v>
      </c>
      <c r="O1747">
        <v>293.58072738951898</v>
      </c>
      <c r="P1747">
        <v>113.509063565191</v>
      </c>
      <c r="Q1747">
        <v>26.617521220618102</v>
      </c>
      <c r="R1747">
        <v>216.49189204261401</v>
      </c>
      <c r="S1747">
        <v>1372.3221856851301</v>
      </c>
      <c r="T1747">
        <v>0</v>
      </c>
      <c r="U1747">
        <v>0</v>
      </c>
      <c r="V1747">
        <v>270.55316298563503</v>
      </c>
      <c r="W1747">
        <v>1123.83106072694</v>
      </c>
    </row>
    <row r="1748" spans="1:23" x14ac:dyDescent="0.3">
      <c r="A1748" t="s">
        <v>297</v>
      </c>
      <c r="B1748" t="s">
        <v>44</v>
      </c>
      <c r="C1748" t="s">
        <v>29</v>
      </c>
      <c r="D1748" t="s">
        <v>260</v>
      </c>
      <c r="E1748" t="s">
        <v>167</v>
      </c>
      <c r="F1748">
        <v>87.345335714221207</v>
      </c>
      <c r="G1748">
        <v>85.037143634656601</v>
      </c>
      <c r="H1748">
        <v>20.122250450043602</v>
      </c>
      <c r="I1748">
        <v>3.0667915173303402</v>
      </c>
      <c r="J1748">
        <v>4.3989336352493096</v>
      </c>
      <c r="K1748">
        <v>353.20216261929698</v>
      </c>
      <c r="L1748">
        <v>0.197972673951825</v>
      </c>
      <c r="M1748">
        <v>6.0234685024946097</v>
      </c>
      <c r="N1748">
        <v>40.170196428104802</v>
      </c>
      <c r="O1748">
        <v>302.305062838617</v>
      </c>
      <c r="P1748">
        <v>113.017283002074</v>
      </c>
      <c r="Q1748">
        <v>26.510027220065101</v>
      </c>
      <c r="R1748">
        <v>215.54463867840801</v>
      </c>
      <c r="S1748">
        <v>1372.3221856851301</v>
      </c>
      <c r="T1748">
        <v>0</v>
      </c>
      <c r="U1748">
        <v>0</v>
      </c>
      <c r="V1748">
        <v>279.746142816884</v>
      </c>
      <c r="W1748">
        <v>1132.92204397254</v>
      </c>
    </row>
    <row r="1749" spans="1:23" x14ac:dyDescent="0.3">
      <c r="A1749" t="s">
        <v>297</v>
      </c>
      <c r="B1749" t="s">
        <v>44</v>
      </c>
      <c r="C1749" t="s">
        <v>29</v>
      </c>
      <c r="D1749" t="s">
        <v>260</v>
      </c>
      <c r="E1749" t="s">
        <v>168</v>
      </c>
      <c r="F1749">
        <v>84.351898564523395</v>
      </c>
      <c r="G1749">
        <v>82.068195011059501</v>
      </c>
      <c r="H1749">
        <v>22.062919616768301</v>
      </c>
      <c r="I1749">
        <v>3.0067852366165799</v>
      </c>
      <c r="J1749">
        <v>4.0922600026919902</v>
      </c>
      <c r="K1749">
        <v>346.04733143351501</v>
      </c>
      <c r="L1749">
        <v>0.203605370624965</v>
      </c>
      <c r="M1749">
        <v>5.32208337911303</v>
      </c>
      <c r="N1749">
        <v>36.317351841202502</v>
      </c>
      <c r="O1749">
        <v>268.43200208529998</v>
      </c>
      <c r="P1749">
        <v>111.333170496335</v>
      </c>
      <c r="Q1749">
        <v>26.0897041368918</v>
      </c>
      <c r="R1749">
        <v>212.362756958772</v>
      </c>
      <c r="S1749">
        <v>1372.3221856851301</v>
      </c>
      <c r="T1749">
        <v>0</v>
      </c>
      <c r="U1749">
        <v>0</v>
      </c>
      <c r="V1749">
        <v>306.72632381942299</v>
      </c>
      <c r="W1749">
        <v>1076.1693725028799</v>
      </c>
    </row>
    <row r="1750" spans="1:23" x14ac:dyDescent="0.3">
      <c r="A1750" t="s">
        <v>297</v>
      </c>
      <c r="B1750" t="s">
        <v>44</v>
      </c>
      <c r="C1750" t="s">
        <v>29</v>
      </c>
      <c r="D1750" t="s">
        <v>261</v>
      </c>
      <c r="E1750" t="s">
        <v>185</v>
      </c>
      <c r="F1750">
        <v>76.645803686120104</v>
      </c>
      <c r="G1750">
        <v>74.6405192959635</v>
      </c>
      <c r="H1750">
        <v>18.943692023225001</v>
      </c>
      <c r="I1750">
        <v>2.8994842561974399</v>
      </c>
      <c r="J1750">
        <v>4.0284661662452903</v>
      </c>
      <c r="K1750">
        <v>295.89362418255899</v>
      </c>
      <c r="L1750">
        <v>0.265879569873819</v>
      </c>
      <c r="M1750">
        <v>5.3525739641342804</v>
      </c>
      <c r="N1750">
        <v>34.505997184599202</v>
      </c>
      <c r="O1750">
        <v>258.97849698716698</v>
      </c>
      <c r="P1750">
        <v>100.83303643947001</v>
      </c>
      <c r="Q1750">
        <v>23.313804576652601</v>
      </c>
      <c r="R1750">
        <v>192.75856824549999</v>
      </c>
      <c r="S1750">
        <v>1124.12400960943</v>
      </c>
      <c r="T1750">
        <v>0</v>
      </c>
      <c r="U1750">
        <v>0</v>
      </c>
      <c r="V1750">
        <v>262.95570634557902</v>
      </c>
      <c r="W1750">
        <v>957.53562947953401</v>
      </c>
    </row>
    <row r="1751" spans="1:23" x14ac:dyDescent="0.3">
      <c r="A1751" t="s">
        <v>297</v>
      </c>
      <c r="B1751" t="s">
        <v>44</v>
      </c>
      <c r="C1751" t="s">
        <v>29</v>
      </c>
      <c r="D1751" t="s">
        <v>261</v>
      </c>
      <c r="E1751" t="s">
        <v>189</v>
      </c>
      <c r="F1751">
        <v>84.801484876295703</v>
      </c>
      <c r="G1751">
        <v>82.680303712328595</v>
      </c>
      <c r="H1751">
        <v>23.224265063969401</v>
      </c>
      <c r="I1751">
        <v>3.2779875509438501</v>
      </c>
      <c r="J1751">
        <v>4.5853733342001899</v>
      </c>
      <c r="K1751">
        <v>333.53648255799499</v>
      </c>
      <c r="L1751">
        <v>0.26617413267424</v>
      </c>
      <c r="M1751">
        <v>6.2271512738091701</v>
      </c>
      <c r="N1751">
        <v>40.112311078395201</v>
      </c>
      <c r="O1751">
        <v>302.26680445934198</v>
      </c>
      <c r="P1751">
        <v>113.971992863401</v>
      </c>
      <c r="Q1751">
        <v>26.341460696314201</v>
      </c>
      <c r="R1751">
        <v>217.88790757498899</v>
      </c>
      <c r="S1751">
        <v>1124.12400960943</v>
      </c>
      <c r="T1751">
        <v>0</v>
      </c>
      <c r="U1751">
        <v>0</v>
      </c>
      <c r="V1751">
        <v>322.15789527640902</v>
      </c>
      <c r="W1751">
        <v>1096.19110202102</v>
      </c>
    </row>
    <row r="1752" spans="1:23" x14ac:dyDescent="0.3">
      <c r="A1752" t="s">
        <v>297</v>
      </c>
      <c r="B1752" t="s">
        <v>44</v>
      </c>
      <c r="C1752" t="s">
        <v>29</v>
      </c>
      <c r="D1752" t="s">
        <v>261</v>
      </c>
      <c r="E1752" t="s">
        <v>190</v>
      </c>
      <c r="F1752">
        <v>86.252300295073894</v>
      </c>
      <c r="G1752">
        <v>84.124663227538704</v>
      </c>
      <c r="H1752">
        <v>21.577126638656001</v>
      </c>
      <c r="I1752">
        <v>3.2872585509012699</v>
      </c>
      <c r="J1752">
        <v>4.7281979263204903</v>
      </c>
      <c r="K1752">
        <v>334.86330511248798</v>
      </c>
      <c r="L1752">
        <v>0.27737554026052202</v>
      </c>
      <c r="M1752">
        <v>6.57416207348792</v>
      </c>
      <c r="N1752">
        <v>41.965266956071403</v>
      </c>
      <c r="O1752">
        <v>319.23221944483799</v>
      </c>
      <c r="P1752">
        <v>113.99485190918099</v>
      </c>
      <c r="Q1752">
        <v>26.3641496336516</v>
      </c>
      <c r="R1752">
        <v>217.91093672921099</v>
      </c>
      <c r="S1752">
        <v>1124.12400960943</v>
      </c>
      <c r="T1752">
        <v>0</v>
      </c>
      <c r="U1752">
        <v>0</v>
      </c>
      <c r="V1752">
        <v>299.353839916955</v>
      </c>
      <c r="W1752">
        <v>1120.6527467030601</v>
      </c>
    </row>
    <row r="1753" spans="1:23" x14ac:dyDescent="0.3">
      <c r="A1753" t="s">
        <v>297</v>
      </c>
      <c r="B1753" t="s">
        <v>44</v>
      </c>
      <c r="C1753" t="s">
        <v>29</v>
      </c>
      <c r="D1753" t="s">
        <v>261</v>
      </c>
      <c r="E1753" t="s">
        <v>195</v>
      </c>
      <c r="F1753">
        <v>81.711152778494693</v>
      </c>
      <c r="G1753">
        <v>79.630852575738899</v>
      </c>
      <c r="H1753">
        <v>22.228105402164701</v>
      </c>
      <c r="I1753">
        <v>3.1491928104001401</v>
      </c>
      <c r="J1753">
        <v>4.3442892282259304</v>
      </c>
      <c r="K1753">
        <v>320.50016011367097</v>
      </c>
      <c r="L1753">
        <v>0.27558477489775501</v>
      </c>
      <c r="M1753">
        <v>5.7790185689101099</v>
      </c>
      <c r="N1753">
        <v>37.489179570473901</v>
      </c>
      <c r="O1753">
        <v>280.90317608614902</v>
      </c>
      <c r="P1753">
        <v>109.585893019168</v>
      </c>
      <c r="Q1753">
        <v>25.325850989651801</v>
      </c>
      <c r="R1753">
        <v>209.50495672608901</v>
      </c>
      <c r="S1753">
        <v>1124.12400960943</v>
      </c>
      <c r="T1753">
        <v>0</v>
      </c>
      <c r="U1753">
        <v>0</v>
      </c>
      <c r="V1753">
        <v>308.387979131816</v>
      </c>
      <c r="W1753">
        <v>1041.81872961318</v>
      </c>
    </row>
    <row r="1754" spans="1:23" x14ac:dyDescent="0.3">
      <c r="A1754" t="s">
        <v>297</v>
      </c>
      <c r="B1754" t="s">
        <v>44</v>
      </c>
      <c r="C1754" t="s">
        <v>29</v>
      </c>
      <c r="D1754" t="s">
        <v>262</v>
      </c>
      <c r="E1754" t="s">
        <v>196</v>
      </c>
      <c r="F1754">
        <v>77.178450190092306</v>
      </c>
      <c r="G1754">
        <v>75.3627973436042</v>
      </c>
      <c r="H1754">
        <v>18.217324176475799</v>
      </c>
      <c r="I1754">
        <v>2.91002141054132</v>
      </c>
      <c r="J1754">
        <v>4.0173080558088996</v>
      </c>
      <c r="K1754">
        <v>259.53120203637002</v>
      </c>
      <c r="L1754">
        <v>0.20344613989091501</v>
      </c>
      <c r="M1754">
        <v>5.6355725684289002</v>
      </c>
      <c r="N1754">
        <v>35.635519943053197</v>
      </c>
      <c r="O1754">
        <v>267.43685461776403</v>
      </c>
      <c r="P1754">
        <v>95.564008676573394</v>
      </c>
      <c r="Q1754">
        <v>21.956364668305302</v>
      </c>
      <c r="R1754">
        <v>182.81669479126501</v>
      </c>
      <c r="S1754">
        <v>932.01254713192702</v>
      </c>
      <c r="T1754">
        <v>0</v>
      </c>
      <c r="U1754">
        <v>0</v>
      </c>
      <c r="V1754">
        <v>252.85009008419999</v>
      </c>
      <c r="W1754">
        <v>964.91511427965099</v>
      </c>
    </row>
    <row r="1755" spans="1:23" x14ac:dyDescent="0.3">
      <c r="A1755" t="s">
        <v>297</v>
      </c>
      <c r="B1755" t="s">
        <v>44</v>
      </c>
      <c r="C1755" t="s">
        <v>29</v>
      </c>
      <c r="D1755" t="s">
        <v>262</v>
      </c>
      <c r="E1755" t="s">
        <v>197</v>
      </c>
      <c r="F1755">
        <v>85.356649780392999</v>
      </c>
      <c r="G1755">
        <v>83.424258535516003</v>
      </c>
      <c r="H1755">
        <v>22.367020134202701</v>
      </c>
      <c r="I1755">
        <v>3.2907088353874401</v>
      </c>
      <c r="J1755">
        <v>4.5836020131197897</v>
      </c>
      <c r="K1755">
        <v>292.46940463910897</v>
      </c>
      <c r="L1755">
        <v>0.20853524136371601</v>
      </c>
      <c r="M1755">
        <v>6.5845098833646398</v>
      </c>
      <c r="N1755">
        <v>41.533830554408297</v>
      </c>
      <c r="O1755">
        <v>313.360022465432</v>
      </c>
      <c r="P1755">
        <v>108.01696004713099</v>
      </c>
      <c r="Q1755">
        <v>24.808228204800599</v>
      </c>
      <c r="R1755">
        <v>206.65052209672299</v>
      </c>
      <c r="S1755">
        <v>932.01254713192702</v>
      </c>
      <c r="T1755">
        <v>0</v>
      </c>
      <c r="U1755">
        <v>0</v>
      </c>
      <c r="V1755">
        <v>310.25060733557899</v>
      </c>
      <c r="W1755">
        <v>1105.3303223104599</v>
      </c>
    </row>
    <row r="1756" spans="1:23" x14ac:dyDescent="0.3">
      <c r="A1756" t="s">
        <v>297</v>
      </c>
      <c r="B1756" t="s">
        <v>44</v>
      </c>
      <c r="C1756" t="s">
        <v>29</v>
      </c>
      <c r="D1756" t="s">
        <v>262</v>
      </c>
      <c r="E1756" t="s">
        <v>198</v>
      </c>
      <c r="F1756">
        <v>86.866540258290101</v>
      </c>
      <c r="G1756">
        <v>84.927639022822802</v>
      </c>
      <c r="H1756">
        <v>20.837721011318699</v>
      </c>
      <c r="I1756">
        <v>3.3003360297184998</v>
      </c>
      <c r="J1756">
        <v>4.7249871592828603</v>
      </c>
      <c r="K1756">
        <v>293.75905090583001</v>
      </c>
      <c r="L1756">
        <v>0.21841755117157299</v>
      </c>
      <c r="M1756">
        <v>6.9265979458239997</v>
      </c>
      <c r="N1756">
        <v>43.389266266236497</v>
      </c>
      <c r="O1756">
        <v>330.70823738892102</v>
      </c>
      <c r="P1756">
        <v>108.038899060543</v>
      </c>
      <c r="Q1756">
        <v>24.830006590624201</v>
      </c>
      <c r="R1756">
        <v>206.67262173772201</v>
      </c>
      <c r="S1756">
        <v>932.01254713192702</v>
      </c>
      <c r="T1756">
        <v>0</v>
      </c>
      <c r="U1756">
        <v>0</v>
      </c>
      <c r="V1756">
        <v>289.06100554455401</v>
      </c>
      <c r="W1756">
        <v>1131.18020487072</v>
      </c>
    </row>
    <row r="1757" spans="1:23" x14ac:dyDescent="0.3">
      <c r="A1757" t="s">
        <v>297</v>
      </c>
      <c r="B1757" t="s">
        <v>44</v>
      </c>
      <c r="C1757" t="s">
        <v>29</v>
      </c>
      <c r="D1757" t="s">
        <v>262</v>
      </c>
      <c r="E1757" t="s">
        <v>200</v>
      </c>
      <c r="F1757">
        <v>82.227210437390298</v>
      </c>
      <c r="G1757">
        <v>80.3366210169943</v>
      </c>
      <c r="H1757">
        <v>21.231079266125398</v>
      </c>
      <c r="I1757">
        <v>3.1601672751537602</v>
      </c>
      <c r="J1757">
        <v>4.3261623338652004</v>
      </c>
      <c r="K1757">
        <v>280.84756764613002</v>
      </c>
      <c r="L1757">
        <v>0.212306681026978</v>
      </c>
      <c r="M1757">
        <v>6.0605986909413101</v>
      </c>
      <c r="N1757">
        <v>38.629626332120999</v>
      </c>
      <c r="O1757">
        <v>289.28446867780099</v>
      </c>
      <c r="P1757">
        <v>103.857695927028</v>
      </c>
      <c r="Q1757">
        <v>23.849380238580299</v>
      </c>
      <c r="R1757">
        <v>198.697579122457</v>
      </c>
      <c r="S1757">
        <v>932.01254713192702</v>
      </c>
      <c r="T1757">
        <v>0</v>
      </c>
      <c r="U1757">
        <v>0</v>
      </c>
      <c r="V1757">
        <v>294.42916003328497</v>
      </c>
      <c r="W1757">
        <v>1049.90862544677</v>
      </c>
    </row>
    <row r="1758" spans="1:23" x14ac:dyDescent="0.3">
      <c r="A1758" t="s">
        <v>297</v>
      </c>
      <c r="B1758" t="s">
        <v>44</v>
      </c>
      <c r="C1758" t="s">
        <v>29</v>
      </c>
      <c r="D1758" t="s">
        <v>263</v>
      </c>
      <c r="E1758" t="s">
        <v>202</v>
      </c>
      <c r="F1758">
        <v>74.287745675322697</v>
      </c>
      <c r="G1758">
        <v>72.658858576819995</v>
      </c>
      <c r="H1758">
        <v>19.959440788636801</v>
      </c>
      <c r="I1758">
        <v>2.8616933362822499</v>
      </c>
      <c r="J1758">
        <v>3.9741984578176299</v>
      </c>
      <c r="K1758">
        <v>232.855283340092</v>
      </c>
      <c r="L1758">
        <v>0.20146713423197599</v>
      </c>
      <c r="M1758">
        <v>5.4918451173541198</v>
      </c>
      <c r="N1758">
        <v>36.711133573665101</v>
      </c>
      <c r="O1758">
        <v>265.57147842085402</v>
      </c>
      <c r="P1758">
        <v>91.638420110912804</v>
      </c>
      <c r="Q1758">
        <v>20.930762165415</v>
      </c>
      <c r="R1758">
        <v>175.490889261397</v>
      </c>
      <c r="S1758">
        <v>759.260807569029</v>
      </c>
      <c r="T1758">
        <v>0</v>
      </c>
      <c r="U1758">
        <v>0</v>
      </c>
      <c r="V1758">
        <v>277.22300619847601</v>
      </c>
      <c r="W1758">
        <v>931.17635215072301</v>
      </c>
    </row>
    <row r="1759" spans="1:23" x14ac:dyDescent="0.3">
      <c r="A1759" t="s">
        <v>297</v>
      </c>
      <c r="B1759" t="s">
        <v>44</v>
      </c>
      <c r="C1759" t="s">
        <v>29</v>
      </c>
      <c r="D1759" t="s">
        <v>263</v>
      </c>
      <c r="E1759" t="s">
        <v>204</v>
      </c>
      <c r="F1759">
        <v>73.702361846695993</v>
      </c>
      <c r="G1759">
        <v>72.073225049096905</v>
      </c>
      <c r="H1759">
        <v>19.860459676502799</v>
      </c>
      <c r="I1759">
        <v>2.8571200677431601</v>
      </c>
      <c r="J1759">
        <v>4.0263990027900096</v>
      </c>
      <c r="K1759">
        <v>231.97787601975</v>
      </c>
      <c r="L1759">
        <v>0.187606596671196</v>
      </c>
      <c r="M1759">
        <v>5.7149513514429202</v>
      </c>
      <c r="N1759">
        <v>38.1742622480566</v>
      </c>
      <c r="O1759">
        <v>278.44040807826599</v>
      </c>
      <c r="P1759">
        <v>91.381799954002105</v>
      </c>
      <c r="Q1759">
        <v>20.870321443359298</v>
      </c>
      <c r="R1759">
        <v>175.001595812939</v>
      </c>
      <c r="S1759">
        <v>759.260807569029</v>
      </c>
      <c r="T1759">
        <v>0</v>
      </c>
      <c r="U1759">
        <v>0</v>
      </c>
      <c r="V1759">
        <v>275.87363594017302</v>
      </c>
      <c r="W1759">
        <v>949.90926504113702</v>
      </c>
    </row>
    <row r="1760" spans="1:23" x14ac:dyDescent="0.3">
      <c r="A1760" t="s">
        <v>297</v>
      </c>
      <c r="B1760" t="s">
        <v>44</v>
      </c>
      <c r="C1760" t="s">
        <v>29</v>
      </c>
      <c r="D1760" t="s">
        <v>263</v>
      </c>
      <c r="E1760" t="s">
        <v>205</v>
      </c>
      <c r="F1760">
        <v>79.645732254935993</v>
      </c>
      <c r="G1760">
        <v>77.961213888980595</v>
      </c>
      <c r="H1760">
        <v>19.909817070896398</v>
      </c>
      <c r="I1760">
        <v>3.0244434457282199</v>
      </c>
      <c r="J1760">
        <v>4.4207159024471796</v>
      </c>
      <c r="K1760">
        <v>246.228050958658</v>
      </c>
      <c r="L1760">
        <v>0.206781086735778</v>
      </c>
      <c r="M1760">
        <v>6.4802566668342303</v>
      </c>
      <c r="N1760">
        <v>42.836571996163102</v>
      </c>
      <c r="O1760">
        <v>317.00746802622098</v>
      </c>
      <c r="P1760">
        <v>96.406590172545705</v>
      </c>
      <c r="Q1760">
        <v>22.038015456152898</v>
      </c>
      <c r="R1760">
        <v>184.60049172471901</v>
      </c>
      <c r="S1760">
        <v>759.260807569029</v>
      </c>
      <c r="T1760">
        <v>0</v>
      </c>
      <c r="U1760">
        <v>0</v>
      </c>
      <c r="V1760">
        <v>276.549384947585</v>
      </c>
      <c r="W1760">
        <v>1036.1066237221601</v>
      </c>
    </row>
    <row r="1761" spans="1:23" x14ac:dyDescent="0.3">
      <c r="A1761" t="s">
        <v>297</v>
      </c>
      <c r="B1761" t="s">
        <v>44</v>
      </c>
      <c r="C1761" t="s">
        <v>29</v>
      </c>
      <c r="D1761" t="s">
        <v>263</v>
      </c>
      <c r="E1761" t="s">
        <v>207</v>
      </c>
      <c r="F1761">
        <v>76.537017441788507</v>
      </c>
      <c r="G1761">
        <v>74.849790882722999</v>
      </c>
      <c r="H1761">
        <v>15.987730189950501</v>
      </c>
      <c r="I1761">
        <v>3.0738731763499998</v>
      </c>
      <c r="J1761">
        <v>4.0496199915630697</v>
      </c>
      <c r="K1761">
        <v>248.374131338713</v>
      </c>
      <c r="L1761">
        <v>0.20222572290347801</v>
      </c>
      <c r="M1761">
        <v>5.4686224690359602</v>
      </c>
      <c r="N1761">
        <v>37.468348480633303</v>
      </c>
      <c r="O1761">
        <v>265.52115319139699</v>
      </c>
      <c r="P1761">
        <v>98.796778175271697</v>
      </c>
      <c r="Q1761">
        <v>22.5294339168574</v>
      </c>
      <c r="R1761">
        <v>189.242529857134</v>
      </c>
      <c r="S1761">
        <v>759.260807569029</v>
      </c>
      <c r="T1761">
        <v>0</v>
      </c>
      <c r="U1761">
        <v>0</v>
      </c>
      <c r="V1761">
        <v>222.40605349966401</v>
      </c>
      <c r="W1761">
        <v>976.51643506267999</v>
      </c>
    </row>
    <row r="1762" spans="1:23" x14ac:dyDescent="0.3">
      <c r="A1762" t="s">
        <v>297</v>
      </c>
      <c r="B1762" t="s">
        <v>44</v>
      </c>
      <c r="C1762" t="s">
        <v>29</v>
      </c>
      <c r="D1762" t="s">
        <v>264</v>
      </c>
      <c r="E1762" t="s">
        <v>208</v>
      </c>
      <c r="F1762">
        <v>59.054185670827202</v>
      </c>
      <c r="G1762">
        <v>57.885508017646401</v>
      </c>
      <c r="H1762">
        <v>13.9756720889053</v>
      </c>
      <c r="I1762">
        <v>2.1737866054513799</v>
      </c>
      <c r="J1762">
        <v>3.0331714760197901</v>
      </c>
      <c r="K1762">
        <v>166.71773927888299</v>
      </c>
      <c r="L1762">
        <v>0.16980277506772701</v>
      </c>
      <c r="M1762">
        <v>4.3122281197188599</v>
      </c>
      <c r="N1762">
        <v>30.228934850716001</v>
      </c>
      <c r="O1762">
        <v>212.04013234102001</v>
      </c>
      <c r="P1762">
        <v>69.243461330702601</v>
      </c>
      <c r="Q1762">
        <v>15.879864698706699</v>
      </c>
      <c r="R1762">
        <v>132.48658145632399</v>
      </c>
      <c r="S1762">
        <v>507.69540140766298</v>
      </c>
      <c r="T1762">
        <v>0</v>
      </c>
      <c r="U1762">
        <v>0</v>
      </c>
      <c r="V1762">
        <v>195.71282063820999</v>
      </c>
      <c r="W1762">
        <v>727.20459053758998</v>
      </c>
    </row>
    <row r="1763" spans="1:23" x14ac:dyDescent="0.3">
      <c r="A1763" t="s">
        <v>297</v>
      </c>
      <c r="B1763" t="s">
        <v>44</v>
      </c>
      <c r="C1763" t="s">
        <v>29</v>
      </c>
      <c r="D1763" t="s">
        <v>264</v>
      </c>
      <c r="E1763" t="s">
        <v>209</v>
      </c>
      <c r="F1763">
        <v>66.573464277449403</v>
      </c>
      <c r="G1763">
        <v>65.303902919878396</v>
      </c>
      <c r="H1763">
        <v>14.2510430332865</v>
      </c>
      <c r="I1763">
        <v>2.5020553894294801</v>
      </c>
      <c r="J1763">
        <v>3.5293313558731398</v>
      </c>
      <c r="K1763">
        <v>190.82992019719001</v>
      </c>
      <c r="L1763">
        <v>0.17441510295861501</v>
      </c>
      <c r="M1763">
        <v>5.1331181360576901</v>
      </c>
      <c r="N1763">
        <v>36.029430034144198</v>
      </c>
      <c r="O1763">
        <v>254.991493528365</v>
      </c>
      <c r="P1763">
        <v>79.649892058565499</v>
      </c>
      <c r="Q1763">
        <v>18.2579844243864</v>
      </c>
      <c r="R1763">
        <v>152.40763133031001</v>
      </c>
      <c r="S1763">
        <v>507.69540140766298</v>
      </c>
      <c r="T1763">
        <v>0</v>
      </c>
      <c r="U1763">
        <v>0</v>
      </c>
      <c r="V1763">
        <v>199.47660726348499</v>
      </c>
      <c r="W1763">
        <v>856.37298358649002</v>
      </c>
    </row>
    <row r="1764" spans="1:23" x14ac:dyDescent="0.3">
      <c r="A1764" t="s">
        <v>297</v>
      </c>
      <c r="B1764" t="s">
        <v>44</v>
      </c>
      <c r="C1764" t="s">
        <v>29</v>
      </c>
      <c r="D1764" t="s">
        <v>264</v>
      </c>
      <c r="E1764" t="s">
        <v>212</v>
      </c>
      <c r="F1764">
        <v>68.078943307853507</v>
      </c>
      <c r="G1764">
        <v>66.817680482475694</v>
      </c>
      <c r="H1764">
        <v>16.9562901405377</v>
      </c>
      <c r="I1764">
        <v>2.4517532371054198</v>
      </c>
      <c r="J1764">
        <v>3.7090291477601398</v>
      </c>
      <c r="K1764">
        <v>188.36665444930199</v>
      </c>
      <c r="L1764">
        <v>0.18449142191711301</v>
      </c>
      <c r="M1764">
        <v>5.6890222886511799</v>
      </c>
      <c r="N1764">
        <v>38.739721240034498</v>
      </c>
      <c r="O1764">
        <v>282.37159684922602</v>
      </c>
      <c r="P1764">
        <v>77.530851059777206</v>
      </c>
      <c r="Q1764">
        <v>17.8060005952293</v>
      </c>
      <c r="R1764">
        <v>148.312849054065</v>
      </c>
      <c r="S1764">
        <v>507.69540140766298</v>
      </c>
      <c r="T1764">
        <v>0</v>
      </c>
      <c r="U1764">
        <v>0</v>
      </c>
      <c r="V1764">
        <v>237.030721662925</v>
      </c>
      <c r="W1764">
        <v>881.67454644680197</v>
      </c>
    </row>
    <row r="1765" spans="1:23" x14ac:dyDescent="0.3">
      <c r="A1765" t="s">
        <v>297</v>
      </c>
      <c r="B1765" t="s">
        <v>44</v>
      </c>
      <c r="C1765" t="s">
        <v>29</v>
      </c>
      <c r="D1765" t="s">
        <v>264</v>
      </c>
      <c r="E1765" t="s">
        <v>214</v>
      </c>
      <c r="F1765">
        <v>63.088970262383199</v>
      </c>
      <c r="G1765">
        <v>61.865081122283797</v>
      </c>
      <c r="H1765">
        <v>17.122401734500301</v>
      </c>
      <c r="I1765">
        <v>2.3489406676912701</v>
      </c>
      <c r="J1765">
        <v>3.3473022054839801</v>
      </c>
      <c r="K1765">
        <v>179.959914401329</v>
      </c>
      <c r="L1765">
        <v>0.177308745897931</v>
      </c>
      <c r="M1765">
        <v>4.9459851177153098</v>
      </c>
      <c r="N1765">
        <v>34.067720405125797</v>
      </c>
      <c r="O1765">
        <v>241.70828844393401</v>
      </c>
      <c r="P1765">
        <v>74.7033866514886</v>
      </c>
      <c r="Q1765">
        <v>17.1329607650698</v>
      </c>
      <c r="R1765">
        <v>142.93215799781501</v>
      </c>
      <c r="S1765">
        <v>507.69540140766298</v>
      </c>
      <c r="T1765">
        <v>0</v>
      </c>
      <c r="U1765">
        <v>0</v>
      </c>
      <c r="V1765">
        <v>239.442941638782</v>
      </c>
      <c r="W1765">
        <v>797.14612538229301</v>
      </c>
    </row>
    <row r="1766" spans="1:23" x14ac:dyDescent="0.3">
      <c r="A1766" t="s">
        <v>297</v>
      </c>
      <c r="B1766" t="s">
        <v>44</v>
      </c>
      <c r="C1766" t="s">
        <v>29</v>
      </c>
      <c r="D1766" t="s">
        <v>265</v>
      </c>
      <c r="E1766" t="s">
        <v>215</v>
      </c>
      <c r="F1766">
        <v>55.609817394229303</v>
      </c>
      <c r="G1766">
        <v>54.498470421015902</v>
      </c>
      <c r="H1766">
        <v>15.282602289050899</v>
      </c>
      <c r="I1766">
        <v>2.0395688154693299</v>
      </c>
      <c r="J1766">
        <v>2.90774011402462</v>
      </c>
      <c r="K1766">
        <v>156.10771098735</v>
      </c>
      <c r="L1766">
        <v>0.16764592850106799</v>
      </c>
      <c r="M1766">
        <v>4.2372048203847497</v>
      </c>
      <c r="N1766">
        <v>29.479112055950701</v>
      </c>
      <c r="O1766">
        <v>209.37829007191999</v>
      </c>
      <c r="P1766">
        <v>64.733120750688997</v>
      </c>
      <c r="Q1766">
        <v>14.8520364680956</v>
      </c>
      <c r="R1766">
        <v>123.84897116133099</v>
      </c>
      <c r="S1766">
        <v>507.69540140766298</v>
      </c>
      <c r="T1766">
        <v>0</v>
      </c>
      <c r="U1766">
        <v>0</v>
      </c>
      <c r="V1766">
        <v>213.87949309093</v>
      </c>
      <c r="W1766">
        <v>697.27721392142098</v>
      </c>
    </row>
    <row r="1767" spans="1:23" x14ac:dyDescent="0.3">
      <c r="A1767" t="s">
        <v>297</v>
      </c>
      <c r="B1767" t="s">
        <v>44</v>
      </c>
      <c r="C1767" t="s">
        <v>29</v>
      </c>
      <c r="D1767" t="s">
        <v>265</v>
      </c>
      <c r="E1767" t="s">
        <v>216</v>
      </c>
      <c r="F1767">
        <v>57.257207040509797</v>
      </c>
      <c r="G1767">
        <v>56.139627706374597</v>
      </c>
      <c r="H1767">
        <v>17.9876546089952</v>
      </c>
      <c r="I1767">
        <v>2.0388521393166701</v>
      </c>
      <c r="J1767">
        <v>3.1371072605375998</v>
      </c>
      <c r="K1767">
        <v>156.660804883325</v>
      </c>
      <c r="L1767">
        <v>0.15904968650149801</v>
      </c>
      <c r="M1767">
        <v>4.8033236136278497</v>
      </c>
      <c r="N1767">
        <v>32.566401324691199</v>
      </c>
      <c r="O1767">
        <v>238.914139296694</v>
      </c>
      <c r="P1767">
        <v>64.340201426639496</v>
      </c>
      <c r="Q1767">
        <v>14.7852073341804</v>
      </c>
      <c r="R1767">
        <v>123.06953957771999</v>
      </c>
      <c r="S1767">
        <v>507.69540140766298</v>
      </c>
      <c r="T1767">
        <v>0</v>
      </c>
      <c r="U1767">
        <v>0</v>
      </c>
      <c r="V1767">
        <v>251.39959513258</v>
      </c>
      <c r="W1767">
        <v>740.20965414371801</v>
      </c>
    </row>
    <row r="1768" spans="1:23" x14ac:dyDescent="0.3">
      <c r="A1768" t="s">
        <v>297</v>
      </c>
      <c r="B1768" t="s">
        <v>44</v>
      </c>
      <c r="C1768" t="s">
        <v>29</v>
      </c>
      <c r="D1768" t="s">
        <v>265</v>
      </c>
      <c r="E1768" t="s">
        <v>217</v>
      </c>
      <c r="F1768">
        <v>58.6146855462693</v>
      </c>
      <c r="G1768">
        <v>57.490365104938597</v>
      </c>
      <c r="H1768">
        <v>18.775217156090399</v>
      </c>
      <c r="I1768">
        <v>2.0505071211627199</v>
      </c>
      <c r="J1768">
        <v>3.2675550107614999</v>
      </c>
      <c r="K1768">
        <v>158.17174251353401</v>
      </c>
      <c r="L1768">
        <v>0.16759936153368199</v>
      </c>
      <c r="M1768">
        <v>5.1615434005309702</v>
      </c>
      <c r="N1768">
        <v>34.412276400833299</v>
      </c>
      <c r="O1768">
        <v>255.74527311157701</v>
      </c>
      <c r="P1768">
        <v>64.474014207566896</v>
      </c>
      <c r="Q1768">
        <v>14.829957279500199</v>
      </c>
      <c r="R1768">
        <v>123.30888150742599</v>
      </c>
      <c r="S1768">
        <v>507.69540140766298</v>
      </c>
      <c r="T1768">
        <v>0</v>
      </c>
      <c r="U1768">
        <v>0</v>
      </c>
      <c r="V1768">
        <v>262.27253571907198</v>
      </c>
      <c r="W1768">
        <v>762.19992706632502</v>
      </c>
    </row>
    <row r="1769" spans="1:23" x14ac:dyDescent="0.3">
      <c r="A1769" t="s">
        <v>297</v>
      </c>
      <c r="B1769" t="s">
        <v>44</v>
      </c>
      <c r="C1769" t="s">
        <v>29</v>
      </c>
      <c r="D1769" t="s">
        <v>265</v>
      </c>
      <c r="E1769" t="s">
        <v>226</v>
      </c>
      <c r="F1769">
        <v>57.4340522288675</v>
      </c>
      <c r="G1769">
        <v>56.302396148611599</v>
      </c>
      <c r="H1769">
        <v>17.303275147894201</v>
      </c>
      <c r="I1769">
        <v>2.0931098490767899</v>
      </c>
      <c r="J1769">
        <v>3.1263377260445502</v>
      </c>
      <c r="K1769">
        <v>160.63248026845301</v>
      </c>
      <c r="L1769">
        <v>0.17033316121271799</v>
      </c>
      <c r="M1769">
        <v>4.7515970610060201</v>
      </c>
      <c r="N1769">
        <v>32.129868318398003</v>
      </c>
      <c r="O1769">
        <v>232.70914786760801</v>
      </c>
      <c r="P1769">
        <v>66.222726804261498</v>
      </c>
      <c r="Q1769">
        <v>15.2065049590657</v>
      </c>
      <c r="R1769">
        <v>126.68384718042</v>
      </c>
      <c r="S1769">
        <v>507.69540140766298</v>
      </c>
      <c r="T1769">
        <v>0</v>
      </c>
      <c r="U1769">
        <v>0</v>
      </c>
      <c r="V1769">
        <v>241.91358052385101</v>
      </c>
      <c r="W1769">
        <v>733.60175873175399</v>
      </c>
    </row>
    <row r="1770" spans="1:23" x14ac:dyDescent="0.3">
      <c r="A1770" t="s">
        <v>297</v>
      </c>
      <c r="B1770" t="s">
        <v>44</v>
      </c>
      <c r="C1770" t="s">
        <v>29</v>
      </c>
      <c r="D1770" t="s">
        <v>266</v>
      </c>
      <c r="E1770" t="s">
        <v>227</v>
      </c>
      <c r="F1770">
        <v>55.8134545685745</v>
      </c>
      <c r="G1770">
        <v>54.711032691691997</v>
      </c>
      <c r="H1770">
        <v>16.6395864874411</v>
      </c>
      <c r="I1770">
        <v>2.0022819315886098</v>
      </c>
      <c r="J1770">
        <v>2.9418803960803901</v>
      </c>
      <c r="K1770">
        <v>153.79040257889801</v>
      </c>
      <c r="L1770">
        <v>0.16879864782118401</v>
      </c>
      <c r="M1770">
        <v>4.3739515927458603</v>
      </c>
      <c r="N1770">
        <v>30.095552462562001</v>
      </c>
      <c r="O1770">
        <v>216.565151052018</v>
      </c>
      <c r="P1770">
        <v>63.365771779141198</v>
      </c>
      <c r="Q1770">
        <v>14.551344237591699</v>
      </c>
      <c r="R1770">
        <v>121.217469983841</v>
      </c>
      <c r="S1770">
        <v>507.69540140766298</v>
      </c>
      <c r="T1770">
        <v>0</v>
      </c>
      <c r="U1770">
        <v>0</v>
      </c>
      <c r="V1770">
        <v>232.695472734643</v>
      </c>
      <c r="W1770">
        <v>700.254913607606</v>
      </c>
    </row>
    <row r="1771" spans="1:23" x14ac:dyDescent="0.3">
      <c r="A1771" t="s">
        <v>298</v>
      </c>
      <c r="B1771" t="s">
        <v>15</v>
      </c>
      <c r="C1771" t="s">
        <v>29</v>
      </c>
      <c r="D1771" t="s">
        <v>251</v>
      </c>
      <c r="E1771" t="s">
        <v>51</v>
      </c>
      <c r="F1771">
        <v>21.2498454180393</v>
      </c>
      <c r="G1771">
        <v>20.577572325135598</v>
      </c>
      <c r="H1771">
        <v>0.14795252782568899</v>
      </c>
      <c r="I1771">
        <v>0.33787453655337002</v>
      </c>
      <c r="J1771">
        <v>2.3978332090480898</v>
      </c>
      <c r="K1771">
        <v>65.616701831138201</v>
      </c>
      <c r="L1771">
        <v>0.17664179347216999</v>
      </c>
      <c r="M1771">
        <v>4.6010721593096999</v>
      </c>
      <c r="N1771">
        <v>34.658279614295999</v>
      </c>
      <c r="O1771">
        <v>200.24979037342499</v>
      </c>
      <c r="P1771">
        <v>19.315193581549401</v>
      </c>
      <c r="Q1771">
        <v>5.4991200923603101</v>
      </c>
      <c r="R1771">
        <v>35.651353862593901</v>
      </c>
      <c r="S1771">
        <v>515.59701086372104</v>
      </c>
      <c r="T1771">
        <v>0</v>
      </c>
      <c r="U1771">
        <v>0</v>
      </c>
      <c r="V1771">
        <v>2.24320059466528</v>
      </c>
      <c r="W1771">
        <v>275.93506998342201</v>
      </c>
    </row>
    <row r="1772" spans="1:23" x14ac:dyDescent="0.3">
      <c r="A1772" t="s">
        <v>298</v>
      </c>
      <c r="B1772" t="s">
        <v>15</v>
      </c>
      <c r="C1772" t="s">
        <v>29</v>
      </c>
      <c r="D1772" t="s">
        <v>251</v>
      </c>
      <c r="E1772" t="s">
        <v>52</v>
      </c>
      <c r="F1772">
        <v>23.708641234386299</v>
      </c>
      <c r="G1772">
        <v>23.019489302171699</v>
      </c>
      <c r="H1772">
        <v>0.35939606055088902</v>
      </c>
      <c r="I1772">
        <v>0.37801327085640202</v>
      </c>
      <c r="J1772">
        <v>2.6207644490691102</v>
      </c>
      <c r="K1772">
        <v>73.239039932047902</v>
      </c>
      <c r="L1772">
        <v>0.16008427286687099</v>
      </c>
      <c r="M1772">
        <v>5.2640762619229697</v>
      </c>
      <c r="N1772">
        <v>39.432039225794703</v>
      </c>
      <c r="O1772">
        <v>228.937800921812</v>
      </c>
      <c r="P1772">
        <v>21.358365866812399</v>
      </c>
      <c r="Q1772">
        <v>6.0806015007404097</v>
      </c>
      <c r="R1772">
        <v>39.422829972753703</v>
      </c>
      <c r="S1772">
        <v>515.59701086372104</v>
      </c>
      <c r="T1772">
        <v>0</v>
      </c>
      <c r="U1772">
        <v>0</v>
      </c>
      <c r="V1772">
        <v>5.0521296537457099</v>
      </c>
      <c r="W1772">
        <v>312.23711200944302</v>
      </c>
    </row>
    <row r="1773" spans="1:23" x14ac:dyDescent="0.3">
      <c r="A1773" t="s">
        <v>298</v>
      </c>
      <c r="B1773" t="s">
        <v>15</v>
      </c>
      <c r="C1773" t="s">
        <v>29</v>
      </c>
      <c r="D1773" t="s">
        <v>251</v>
      </c>
      <c r="E1773" t="s">
        <v>53</v>
      </c>
      <c r="F1773">
        <v>23.8369652723107</v>
      </c>
      <c r="G1773">
        <v>23.146072750974</v>
      </c>
      <c r="H1773">
        <v>0.37230385619176898</v>
      </c>
      <c r="I1773">
        <v>0.37788609289790498</v>
      </c>
      <c r="J1773">
        <v>2.6841319948222799</v>
      </c>
      <c r="K1773">
        <v>72.100629855113795</v>
      </c>
      <c r="L1773">
        <v>0.16236894868667301</v>
      </c>
      <c r="M1773">
        <v>5.4265636011090699</v>
      </c>
      <c r="N1773">
        <v>40.127032457631501</v>
      </c>
      <c r="O1773">
        <v>235.257936407561</v>
      </c>
      <c r="P1773">
        <v>20.5131331155394</v>
      </c>
      <c r="Q1773">
        <v>5.8547214385154103</v>
      </c>
      <c r="R1773">
        <v>37.845266684992801</v>
      </c>
      <c r="S1773">
        <v>515.59701086372104</v>
      </c>
      <c r="T1773">
        <v>0</v>
      </c>
      <c r="U1773">
        <v>0</v>
      </c>
      <c r="V1773">
        <v>5.2423597038361498</v>
      </c>
      <c r="W1773">
        <v>314.38797793559701</v>
      </c>
    </row>
    <row r="1774" spans="1:23" x14ac:dyDescent="0.3">
      <c r="A1774" t="s">
        <v>298</v>
      </c>
      <c r="B1774" t="s">
        <v>15</v>
      </c>
      <c r="C1774" t="s">
        <v>29</v>
      </c>
      <c r="D1774" t="s">
        <v>251</v>
      </c>
      <c r="E1774" t="s">
        <v>54</v>
      </c>
      <c r="F1774">
        <v>22.317391599782098</v>
      </c>
      <c r="G1774">
        <v>21.637583559158301</v>
      </c>
      <c r="H1774">
        <v>0.39427781676946499</v>
      </c>
      <c r="I1774">
        <v>0.35810193753725</v>
      </c>
      <c r="J1774">
        <v>2.4755005825969598</v>
      </c>
      <c r="K1774">
        <v>70.121951449254695</v>
      </c>
      <c r="L1774">
        <v>0.18208501826284601</v>
      </c>
      <c r="M1774">
        <v>4.7884618930884404</v>
      </c>
      <c r="N1774">
        <v>36.3372925434441</v>
      </c>
      <c r="O1774">
        <v>208.656867902258</v>
      </c>
      <c r="P1774">
        <v>20.956749178563499</v>
      </c>
      <c r="Q1774">
        <v>5.9570636635629803</v>
      </c>
      <c r="R1774">
        <v>38.692418954347502</v>
      </c>
      <c r="S1774">
        <v>515.59701086372104</v>
      </c>
      <c r="T1774">
        <v>0</v>
      </c>
      <c r="U1774">
        <v>0</v>
      </c>
      <c r="V1774">
        <v>5.5834084593869102</v>
      </c>
      <c r="W1774">
        <v>291.46437367969997</v>
      </c>
    </row>
    <row r="1775" spans="1:23" x14ac:dyDescent="0.3">
      <c r="A1775" t="s">
        <v>298</v>
      </c>
      <c r="B1775" t="s">
        <v>15</v>
      </c>
      <c r="C1775" t="s">
        <v>29</v>
      </c>
      <c r="D1775" t="s">
        <v>252</v>
      </c>
      <c r="E1775" t="s">
        <v>55</v>
      </c>
      <c r="F1775">
        <v>21.051957345270601</v>
      </c>
      <c r="G1775">
        <v>20.3822861496201</v>
      </c>
      <c r="H1775">
        <v>0.37789434322819199</v>
      </c>
      <c r="I1775">
        <v>0.32677306376502202</v>
      </c>
      <c r="J1775">
        <v>1.9908791654245199</v>
      </c>
      <c r="K1775">
        <v>62.291717964</v>
      </c>
      <c r="L1775">
        <v>0.177165121437284</v>
      </c>
      <c r="M1775">
        <v>4.1130996562595898</v>
      </c>
      <c r="N1775">
        <v>30.756593231021501</v>
      </c>
      <c r="O1775">
        <v>177.68089612511699</v>
      </c>
      <c r="P1775">
        <v>19.2376619624402</v>
      </c>
      <c r="Q1775">
        <v>5.3507438983519702</v>
      </c>
      <c r="R1775">
        <v>35.655917094454303</v>
      </c>
      <c r="S1775">
        <v>527.33171712078797</v>
      </c>
      <c r="T1775">
        <v>0</v>
      </c>
      <c r="U1775">
        <v>0</v>
      </c>
      <c r="V1775">
        <v>5.3350906369930904</v>
      </c>
      <c r="W1775">
        <v>274.32416366385502</v>
      </c>
    </row>
    <row r="1776" spans="1:23" x14ac:dyDescent="0.3">
      <c r="A1776" t="s">
        <v>298</v>
      </c>
      <c r="B1776" t="s">
        <v>15</v>
      </c>
      <c r="C1776" t="s">
        <v>29</v>
      </c>
      <c r="D1776" t="s">
        <v>252</v>
      </c>
      <c r="E1776" t="s">
        <v>56</v>
      </c>
      <c r="F1776">
        <v>23.665268056941599</v>
      </c>
      <c r="G1776">
        <v>22.977318281759398</v>
      </c>
      <c r="H1776">
        <v>0.44457834055380901</v>
      </c>
      <c r="I1776">
        <v>0.365246970170295</v>
      </c>
      <c r="J1776">
        <v>2.2795575345063299</v>
      </c>
      <c r="K1776">
        <v>68.925656878561796</v>
      </c>
      <c r="L1776">
        <v>0.13681967702054099</v>
      </c>
      <c r="M1776">
        <v>4.8447754937210199</v>
      </c>
      <c r="N1776">
        <v>35.658328210741097</v>
      </c>
      <c r="O1776">
        <v>208.59296668167701</v>
      </c>
      <c r="P1776">
        <v>20.73481282617</v>
      </c>
      <c r="Q1776">
        <v>5.7757050227053899</v>
      </c>
      <c r="R1776">
        <v>38.420690128696599</v>
      </c>
      <c r="S1776">
        <v>527.33171712078797</v>
      </c>
      <c r="T1776">
        <v>0</v>
      </c>
      <c r="U1776">
        <v>0</v>
      </c>
      <c r="V1776">
        <v>6.23146193053209</v>
      </c>
      <c r="W1776">
        <v>313.16759655722802</v>
      </c>
    </row>
    <row r="1777" spans="1:23" x14ac:dyDescent="0.3">
      <c r="A1777" t="s">
        <v>298</v>
      </c>
      <c r="B1777" t="s">
        <v>15</v>
      </c>
      <c r="C1777" t="s">
        <v>29</v>
      </c>
      <c r="D1777" t="s">
        <v>252</v>
      </c>
      <c r="E1777" t="s">
        <v>57</v>
      </c>
      <c r="F1777">
        <v>24.189427663721698</v>
      </c>
      <c r="G1777">
        <v>23.497555929714501</v>
      </c>
      <c r="H1777">
        <v>0.42408566578602602</v>
      </c>
      <c r="I1777">
        <v>0.37159470013462598</v>
      </c>
      <c r="J1777">
        <v>2.3595507625256</v>
      </c>
      <c r="K1777">
        <v>69.667634311761304</v>
      </c>
      <c r="L1777">
        <v>0.13840258884426901</v>
      </c>
      <c r="M1777">
        <v>5.0282964851837297</v>
      </c>
      <c r="N1777">
        <v>36.742756199162798</v>
      </c>
      <c r="O1777">
        <v>216.07521763646801</v>
      </c>
      <c r="P1777">
        <v>20.688478332707898</v>
      </c>
      <c r="Q1777">
        <v>5.7701484409072004</v>
      </c>
      <c r="R1777">
        <v>38.326140668169103</v>
      </c>
      <c r="S1777">
        <v>527.33171712078797</v>
      </c>
      <c r="T1777">
        <v>0</v>
      </c>
      <c r="U1777">
        <v>0</v>
      </c>
      <c r="V1777">
        <v>5.9831529324252601</v>
      </c>
      <c r="W1777">
        <v>320.59090560917201</v>
      </c>
    </row>
    <row r="1778" spans="1:23" x14ac:dyDescent="0.3">
      <c r="A1778" t="s">
        <v>298</v>
      </c>
      <c r="B1778" t="s">
        <v>15</v>
      </c>
      <c r="C1778" t="s">
        <v>29</v>
      </c>
      <c r="D1778" t="s">
        <v>252</v>
      </c>
      <c r="E1778" t="s">
        <v>58</v>
      </c>
      <c r="F1778">
        <v>22.320431051651699</v>
      </c>
      <c r="G1778">
        <v>21.642302187869198</v>
      </c>
      <c r="H1778">
        <v>0.43287082870688798</v>
      </c>
      <c r="I1778">
        <v>0.34930135450924399</v>
      </c>
      <c r="J1778">
        <v>2.0797245613128799</v>
      </c>
      <c r="K1778">
        <v>67.227670345666695</v>
      </c>
      <c r="L1778">
        <v>0.17630541445532499</v>
      </c>
      <c r="M1778">
        <v>4.2904391351571496</v>
      </c>
      <c r="N1778">
        <v>32.357595610946902</v>
      </c>
      <c r="O1778">
        <v>185.58428676350599</v>
      </c>
      <c r="P1778">
        <v>21.0821311763853</v>
      </c>
      <c r="Q1778">
        <v>5.8538386068615296</v>
      </c>
      <c r="R1778">
        <v>39.086274040250402</v>
      </c>
      <c r="S1778">
        <v>527.33171712078797</v>
      </c>
      <c r="T1778">
        <v>0</v>
      </c>
      <c r="U1778">
        <v>0</v>
      </c>
      <c r="V1778">
        <v>6.1590785217182802</v>
      </c>
      <c r="W1778">
        <v>291.45425312582103</v>
      </c>
    </row>
    <row r="1779" spans="1:23" x14ac:dyDescent="0.3">
      <c r="A1779" t="s">
        <v>298</v>
      </c>
      <c r="B1779" t="s">
        <v>15</v>
      </c>
      <c r="C1779" t="s">
        <v>29</v>
      </c>
      <c r="D1779" t="s">
        <v>253</v>
      </c>
      <c r="E1779" t="s">
        <v>59</v>
      </c>
      <c r="F1779">
        <v>20.5225586059058</v>
      </c>
      <c r="G1779">
        <v>19.9112681798693</v>
      </c>
      <c r="H1779">
        <v>0.50940603596202605</v>
      </c>
      <c r="I1779">
        <v>0.32626414913384</v>
      </c>
      <c r="J1779">
        <v>1.65057630648488</v>
      </c>
      <c r="K1779">
        <v>61.940999450882302</v>
      </c>
      <c r="L1779">
        <v>0.22725609183560799</v>
      </c>
      <c r="M1779">
        <v>3.4640616430926801</v>
      </c>
      <c r="N1779">
        <v>25.896450392463301</v>
      </c>
      <c r="O1779">
        <v>150.01938874294501</v>
      </c>
      <c r="P1779">
        <v>17.935481003137799</v>
      </c>
      <c r="Q1779">
        <v>5.0261410618181497</v>
      </c>
      <c r="R1779">
        <v>33.169690443119201</v>
      </c>
      <c r="S1779">
        <v>478.61428993450301</v>
      </c>
      <c r="T1779">
        <v>0</v>
      </c>
      <c r="U1779">
        <v>0</v>
      </c>
      <c r="V1779">
        <v>7.4731656529453696</v>
      </c>
      <c r="W1779">
        <v>263.85480145044801</v>
      </c>
    </row>
    <row r="1780" spans="1:23" x14ac:dyDescent="0.3">
      <c r="A1780" t="s">
        <v>298</v>
      </c>
      <c r="B1780" t="s">
        <v>15</v>
      </c>
      <c r="C1780" t="s">
        <v>29</v>
      </c>
      <c r="D1780" t="s">
        <v>253</v>
      </c>
      <c r="E1780" t="s">
        <v>60</v>
      </c>
      <c r="F1780">
        <v>22.396499039122801</v>
      </c>
      <c r="G1780">
        <v>21.7709321534936</v>
      </c>
      <c r="H1780">
        <v>0.55461737479540096</v>
      </c>
      <c r="I1780">
        <v>0.35619473486543102</v>
      </c>
      <c r="J1780">
        <v>1.8771782484054</v>
      </c>
      <c r="K1780">
        <v>67.219357054874905</v>
      </c>
      <c r="L1780">
        <v>0.12696015378345801</v>
      </c>
      <c r="M1780">
        <v>4.0191449373966099</v>
      </c>
      <c r="N1780">
        <v>29.5793744333461</v>
      </c>
      <c r="O1780">
        <v>173.391798254073</v>
      </c>
      <c r="P1780">
        <v>19.0943305252624</v>
      </c>
      <c r="Q1780">
        <v>5.3523224484588603</v>
      </c>
      <c r="R1780">
        <v>35.311773085095901</v>
      </c>
      <c r="S1780">
        <v>478.61428993450301</v>
      </c>
      <c r="T1780">
        <v>0</v>
      </c>
      <c r="U1780">
        <v>0</v>
      </c>
      <c r="V1780">
        <v>8.1630128250002603</v>
      </c>
      <c r="W1780">
        <v>295.56490812213099</v>
      </c>
    </row>
    <row r="1781" spans="1:23" x14ac:dyDescent="0.3">
      <c r="A1781" t="s">
        <v>298</v>
      </c>
      <c r="B1781" t="s">
        <v>15</v>
      </c>
      <c r="C1781" t="s">
        <v>29</v>
      </c>
      <c r="D1781" t="s">
        <v>253</v>
      </c>
      <c r="E1781" t="s">
        <v>61</v>
      </c>
      <c r="F1781">
        <v>23.2029329667523</v>
      </c>
      <c r="G1781">
        <v>22.571560711426699</v>
      </c>
      <c r="H1781">
        <v>0.57281611236848295</v>
      </c>
      <c r="I1781">
        <v>0.36664537243950801</v>
      </c>
      <c r="J1781">
        <v>1.9856050605239599</v>
      </c>
      <c r="K1781">
        <v>68.673155677136606</v>
      </c>
      <c r="L1781">
        <v>0.136736162955306</v>
      </c>
      <c r="M1781">
        <v>4.2637954046088398</v>
      </c>
      <c r="N1781">
        <v>31.077058631357101</v>
      </c>
      <c r="O1781">
        <v>183.39753656013701</v>
      </c>
      <c r="P1781">
        <v>19.227907116224898</v>
      </c>
      <c r="Q1781">
        <v>5.39827302660595</v>
      </c>
      <c r="R1781">
        <v>35.548730831215899</v>
      </c>
      <c r="S1781">
        <v>478.61428993450301</v>
      </c>
      <c r="T1781">
        <v>0</v>
      </c>
      <c r="U1781">
        <v>0</v>
      </c>
      <c r="V1781">
        <v>8.4318668405684907</v>
      </c>
      <c r="W1781">
        <v>306.94842850301302</v>
      </c>
    </row>
    <row r="1782" spans="1:23" x14ac:dyDescent="0.3">
      <c r="A1782" t="s">
        <v>298</v>
      </c>
      <c r="B1782" t="s">
        <v>15</v>
      </c>
      <c r="C1782" t="s">
        <v>29</v>
      </c>
      <c r="D1782" t="s">
        <v>253</v>
      </c>
      <c r="E1782" t="s">
        <v>62</v>
      </c>
      <c r="F1782">
        <v>22.1651174934503</v>
      </c>
      <c r="G1782">
        <v>21.5425815370286</v>
      </c>
      <c r="H1782">
        <v>0.63131532833664294</v>
      </c>
      <c r="I1782">
        <v>0.35894910213477699</v>
      </c>
      <c r="J1782">
        <v>1.7428626579083899</v>
      </c>
      <c r="K1782">
        <v>68.859065908515703</v>
      </c>
      <c r="L1782">
        <v>0.22370477865454699</v>
      </c>
      <c r="M1782">
        <v>3.6458591598978898</v>
      </c>
      <c r="N1782">
        <v>27.650694208547701</v>
      </c>
      <c r="O1782">
        <v>158.452790435455</v>
      </c>
      <c r="P1782">
        <v>20.35310618798</v>
      </c>
      <c r="Q1782">
        <v>5.6903112529330899</v>
      </c>
      <c r="R1782">
        <v>37.656744187377498</v>
      </c>
      <c r="S1782">
        <v>478.61428993450301</v>
      </c>
      <c r="T1782">
        <v>0</v>
      </c>
      <c r="U1782">
        <v>0</v>
      </c>
      <c r="V1782">
        <v>9.3562113449361703</v>
      </c>
      <c r="W1782">
        <v>287.24132084437002</v>
      </c>
    </row>
    <row r="1783" spans="1:23" x14ac:dyDescent="0.3">
      <c r="A1783" t="s">
        <v>298</v>
      </c>
      <c r="B1783" t="s">
        <v>15</v>
      </c>
      <c r="C1783" t="s">
        <v>29</v>
      </c>
      <c r="D1783" t="s">
        <v>254</v>
      </c>
      <c r="E1783" t="s">
        <v>63</v>
      </c>
      <c r="F1783">
        <v>20.864871771451899</v>
      </c>
      <c r="G1783">
        <v>20.247931520631301</v>
      </c>
      <c r="H1783">
        <v>0.59662101825676495</v>
      </c>
      <c r="I1783">
        <v>0.338903576318416</v>
      </c>
      <c r="J1783">
        <v>1.6885266267972201</v>
      </c>
      <c r="K1783">
        <v>63.267709567740503</v>
      </c>
      <c r="L1783">
        <v>0.108420544743469</v>
      </c>
      <c r="M1783">
        <v>3.1034201686374399</v>
      </c>
      <c r="N1783">
        <v>23.683642996022201</v>
      </c>
      <c r="O1783">
        <v>137.827351119778</v>
      </c>
      <c r="P1783">
        <v>21.893862611366</v>
      </c>
      <c r="Q1783">
        <v>5.7295771754085099</v>
      </c>
      <c r="R1783">
        <v>41.1103240346674</v>
      </c>
      <c r="S1783">
        <v>479.85205754594398</v>
      </c>
      <c r="T1783">
        <v>0</v>
      </c>
      <c r="U1783">
        <v>0</v>
      </c>
      <c r="V1783">
        <v>8.5819141740559797</v>
      </c>
      <c r="W1783">
        <v>274.71400053644999</v>
      </c>
    </row>
    <row r="1784" spans="1:23" x14ac:dyDescent="0.3">
      <c r="A1784" t="s">
        <v>298</v>
      </c>
      <c r="B1784" t="s">
        <v>15</v>
      </c>
      <c r="C1784" t="s">
        <v>29</v>
      </c>
      <c r="D1784" t="s">
        <v>254</v>
      </c>
      <c r="E1784" t="s">
        <v>64</v>
      </c>
      <c r="F1784">
        <v>23.243917133531301</v>
      </c>
      <c r="G1784">
        <v>22.6135777418014</v>
      </c>
      <c r="H1784">
        <v>0.66282484577784695</v>
      </c>
      <c r="I1784">
        <v>0.37066020303255698</v>
      </c>
      <c r="J1784">
        <v>1.86651358501089</v>
      </c>
      <c r="K1784">
        <v>69.089998405191693</v>
      </c>
      <c r="L1784">
        <v>9.3616581334039897E-2</v>
      </c>
      <c r="M1784">
        <v>3.6451125371400401</v>
      </c>
      <c r="N1784">
        <v>27.3432035939169</v>
      </c>
      <c r="O1784">
        <v>161.02876616092999</v>
      </c>
      <c r="P1784">
        <v>23.507011724994101</v>
      </c>
      <c r="Q1784">
        <v>6.1606374062853799</v>
      </c>
      <c r="R1784">
        <v>44.128756294522702</v>
      </c>
      <c r="S1784">
        <v>479.85205754594398</v>
      </c>
      <c r="T1784">
        <v>0</v>
      </c>
      <c r="U1784">
        <v>0</v>
      </c>
      <c r="V1784">
        <v>9.4946927285012208</v>
      </c>
      <c r="W1784">
        <v>310.06886873498303</v>
      </c>
    </row>
    <row r="1785" spans="1:23" x14ac:dyDescent="0.3">
      <c r="A1785" t="s">
        <v>298</v>
      </c>
      <c r="B1785" t="s">
        <v>15</v>
      </c>
      <c r="C1785" t="s">
        <v>29</v>
      </c>
      <c r="D1785" t="s">
        <v>254</v>
      </c>
      <c r="E1785" t="s">
        <v>65</v>
      </c>
      <c r="F1785">
        <v>23.4871801122531</v>
      </c>
      <c r="G1785">
        <v>22.8551917040371</v>
      </c>
      <c r="H1785">
        <v>0.69998423640032903</v>
      </c>
      <c r="I1785">
        <v>0.37298252615272398</v>
      </c>
      <c r="J1785">
        <v>1.9034279014134701</v>
      </c>
      <c r="K1785">
        <v>69.345751786659406</v>
      </c>
      <c r="L1785">
        <v>9.8022634710847698E-2</v>
      </c>
      <c r="M1785">
        <v>3.7205710937514902</v>
      </c>
      <c r="N1785">
        <v>27.7883730297211</v>
      </c>
      <c r="O1785">
        <v>164.09519424864001</v>
      </c>
      <c r="P1785">
        <v>23.486200010504</v>
      </c>
      <c r="Q1785">
        <v>6.1588912437992498</v>
      </c>
      <c r="R1785">
        <v>44.0852765090861</v>
      </c>
      <c r="S1785">
        <v>479.85205754594398</v>
      </c>
      <c r="T1785">
        <v>0</v>
      </c>
      <c r="U1785">
        <v>0</v>
      </c>
      <c r="V1785">
        <v>9.9928694193113294</v>
      </c>
      <c r="W1785">
        <v>313.55384228669902</v>
      </c>
    </row>
    <row r="1786" spans="1:23" x14ac:dyDescent="0.3">
      <c r="A1786" t="s">
        <v>298</v>
      </c>
      <c r="B1786" t="s">
        <v>15</v>
      </c>
      <c r="C1786" t="s">
        <v>29</v>
      </c>
      <c r="D1786" t="s">
        <v>254</v>
      </c>
      <c r="E1786" t="s">
        <v>66</v>
      </c>
      <c r="F1786">
        <v>21.697268198719101</v>
      </c>
      <c r="G1786">
        <v>21.075055959996099</v>
      </c>
      <c r="H1786">
        <v>0.71279300440438798</v>
      </c>
      <c r="I1786">
        <v>0.357938955254956</v>
      </c>
      <c r="J1786">
        <v>1.6966556440889999</v>
      </c>
      <c r="K1786">
        <v>67.153639250657505</v>
      </c>
      <c r="L1786">
        <v>0.102722113247048</v>
      </c>
      <c r="M1786">
        <v>3.1812624200611799</v>
      </c>
      <c r="N1786">
        <v>24.4734060585482</v>
      </c>
      <c r="O1786">
        <v>141.534125735495</v>
      </c>
      <c r="P1786">
        <v>23.4911343724768</v>
      </c>
      <c r="Q1786">
        <v>6.13993792885113</v>
      </c>
      <c r="R1786">
        <v>44.118626995246302</v>
      </c>
      <c r="S1786">
        <v>479.85205754594398</v>
      </c>
      <c r="T1786">
        <v>0</v>
      </c>
      <c r="U1786">
        <v>0</v>
      </c>
      <c r="V1786">
        <v>10.2266255274273</v>
      </c>
      <c r="W1786">
        <v>287.791543662283</v>
      </c>
    </row>
    <row r="1787" spans="1:23" x14ac:dyDescent="0.3">
      <c r="A1787" t="s">
        <v>298</v>
      </c>
      <c r="B1787" t="s">
        <v>15</v>
      </c>
      <c r="C1787" t="s">
        <v>29</v>
      </c>
      <c r="D1787" t="s">
        <v>255</v>
      </c>
      <c r="E1787" t="s">
        <v>67</v>
      </c>
      <c r="F1787">
        <v>19.645413064964199</v>
      </c>
      <c r="G1787">
        <v>19.059816628930399</v>
      </c>
      <c r="H1787">
        <v>0.59322309114904603</v>
      </c>
      <c r="I1787">
        <v>0.37443681039717203</v>
      </c>
      <c r="J1787">
        <v>1.16228006955769</v>
      </c>
      <c r="K1787">
        <v>64.961701662850999</v>
      </c>
      <c r="L1787">
        <v>9.46124023140337E-2</v>
      </c>
      <c r="M1787">
        <v>2.8050829610160002</v>
      </c>
      <c r="N1787">
        <v>16.762087935761301</v>
      </c>
      <c r="O1787">
        <v>108.125179325036</v>
      </c>
      <c r="P1787">
        <v>19.553639573872498</v>
      </c>
      <c r="Q1787">
        <v>5.0762951603555102</v>
      </c>
      <c r="R1787">
        <v>36.656557591981297</v>
      </c>
      <c r="S1787">
        <v>453.82683933095501</v>
      </c>
      <c r="T1787">
        <v>0</v>
      </c>
      <c r="U1787">
        <v>0</v>
      </c>
      <c r="V1787">
        <v>8.4360401738437591</v>
      </c>
      <c r="W1787">
        <v>260.00505153412098</v>
      </c>
    </row>
    <row r="1788" spans="1:23" x14ac:dyDescent="0.3">
      <c r="A1788" t="s">
        <v>298</v>
      </c>
      <c r="B1788" t="s">
        <v>15</v>
      </c>
      <c r="C1788" t="s">
        <v>29</v>
      </c>
      <c r="D1788" t="s">
        <v>255</v>
      </c>
      <c r="E1788" t="s">
        <v>68</v>
      </c>
      <c r="F1788">
        <v>21.011027035452699</v>
      </c>
      <c r="G1788">
        <v>20.417145573007801</v>
      </c>
      <c r="H1788">
        <v>0.84468229058556898</v>
      </c>
      <c r="I1788">
        <v>0.39320399875707401</v>
      </c>
      <c r="J1788">
        <v>1.28055583726202</v>
      </c>
      <c r="K1788">
        <v>67.872469618753001</v>
      </c>
      <c r="L1788">
        <v>8.1100118311765806E-2</v>
      </c>
      <c r="M1788">
        <v>3.1659334801730399</v>
      </c>
      <c r="N1788">
        <v>18.485750476240899</v>
      </c>
      <c r="O1788">
        <v>121.196437840526</v>
      </c>
      <c r="P1788">
        <v>20.103270022350799</v>
      </c>
      <c r="Q1788">
        <v>5.2284623527333798</v>
      </c>
      <c r="R1788">
        <v>37.675723687779303</v>
      </c>
      <c r="S1788">
        <v>453.82683933095501</v>
      </c>
      <c r="T1788">
        <v>0</v>
      </c>
      <c r="U1788">
        <v>0</v>
      </c>
      <c r="V1788">
        <v>11.8348868824503</v>
      </c>
      <c r="W1788">
        <v>280.23809369644698</v>
      </c>
    </row>
    <row r="1789" spans="1:23" x14ac:dyDescent="0.3">
      <c r="A1789" t="s">
        <v>298</v>
      </c>
      <c r="B1789" t="s">
        <v>15</v>
      </c>
      <c r="C1789" t="s">
        <v>29</v>
      </c>
      <c r="D1789" t="s">
        <v>255</v>
      </c>
      <c r="E1789" t="s">
        <v>69</v>
      </c>
      <c r="F1789">
        <v>21.420823198191499</v>
      </c>
      <c r="G1789">
        <v>20.8247478916898</v>
      </c>
      <c r="H1789">
        <v>0.97023812928351805</v>
      </c>
      <c r="I1789">
        <v>0.39659461841764798</v>
      </c>
      <c r="J1789">
        <v>1.3268176175011701</v>
      </c>
      <c r="K1789">
        <v>68.213786985034602</v>
      </c>
      <c r="L1789">
        <v>9.1929927846722798E-2</v>
      </c>
      <c r="M1789">
        <v>3.2945664050386601</v>
      </c>
      <c r="N1789">
        <v>19.0449450241044</v>
      </c>
      <c r="O1789">
        <v>125.751671043626</v>
      </c>
      <c r="P1789">
        <v>20.032103082469799</v>
      </c>
      <c r="Q1789">
        <v>5.2164577375613304</v>
      </c>
      <c r="R1789">
        <v>37.534659721374602</v>
      </c>
      <c r="S1789">
        <v>453.82683933095501</v>
      </c>
      <c r="T1789">
        <v>0</v>
      </c>
      <c r="U1789">
        <v>0</v>
      </c>
      <c r="V1789">
        <v>13.5366059222298</v>
      </c>
      <c r="W1789">
        <v>285.57262411532901</v>
      </c>
    </row>
    <row r="1790" spans="1:23" x14ac:dyDescent="0.3">
      <c r="A1790" t="s">
        <v>298</v>
      </c>
      <c r="B1790" t="s">
        <v>15</v>
      </c>
      <c r="C1790" t="s">
        <v>29</v>
      </c>
      <c r="D1790" t="s">
        <v>255</v>
      </c>
      <c r="E1790" t="s">
        <v>70</v>
      </c>
      <c r="F1790">
        <v>20.218056084889898</v>
      </c>
      <c r="G1790">
        <v>19.628098293832799</v>
      </c>
      <c r="H1790">
        <v>0.99818686095442299</v>
      </c>
      <c r="I1790">
        <v>0.38883238883043703</v>
      </c>
      <c r="J1790">
        <v>1.1817988816434699</v>
      </c>
      <c r="K1790">
        <v>67.560812341137904</v>
      </c>
      <c r="L1790">
        <v>0.102670737982119</v>
      </c>
      <c r="M1790">
        <v>2.8371315250520999</v>
      </c>
      <c r="N1790">
        <v>17.116417865543099</v>
      </c>
      <c r="O1790">
        <v>109.728002919071</v>
      </c>
      <c r="P1790">
        <v>20.4511416961256</v>
      </c>
      <c r="Q1790">
        <v>5.3054944843177996</v>
      </c>
      <c r="R1790">
        <v>38.343567655993098</v>
      </c>
      <c r="S1790">
        <v>453.82683933095501</v>
      </c>
      <c r="T1790">
        <v>0</v>
      </c>
      <c r="U1790">
        <v>0</v>
      </c>
      <c r="V1790">
        <v>13.951425060418901</v>
      </c>
      <c r="W1790">
        <v>267.45933522123102</v>
      </c>
    </row>
    <row r="1791" spans="1:23" x14ac:dyDescent="0.3">
      <c r="A1791" t="s">
        <v>298</v>
      </c>
      <c r="B1791" t="s">
        <v>15</v>
      </c>
      <c r="C1791" t="s">
        <v>29</v>
      </c>
      <c r="D1791" t="s">
        <v>256</v>
      </c>
      <c r="E1791" t="s">
        <v>71</v>
      </c>
      <c r="F1791">
        <v>18.215813153832801</v>
      </c>
      <c r="G1791">
        <v>17.6736296689336</v>
      </c>
      <c r="H1791">
        <v>1.1777302845781701</v>
      </c>
      <c r="I1791">
        <v>0.36900373276683501</v>
      </c>
      <c r="J1791">
        <v>1.0047403605787699</v>
      </c>
      <c r="K1791">
        <v>62.695480624943698</v>
      </c>
      <c r="L1791">
        <v>7.8650010107756907E-2</v>
      </c>
      <c r="M1791">
        <v>2.37333364572584</v>
      </c>
      <c r="N1791">
        <v>14.486708173833801</v>
      </c>
      <c r="O1791">
        <v>96.273812341409297</v>
      </c>
      <c r="P1791">
        <v>21.106624686337899</v>
      </c>
      <c r="Q1791">
        <v>5.2458445780370697</v>
      </c>
      <c r="R1791">
        <v>39.9909800574234</v>
      </c>
      <c r="S1791">
        <v>416.26476561977501</v>
      </c>
      <c r="T1791">
        <v>0</v>
      </c>
      <c r="U1791">
        <v>0</v>
      </c>
      <c r="V1791">
        <v>16.466362701598101</v>
      </c>
      <c r="W1791">
        <v>241.08025701046699</v>
      </c>
    </row>
    <row r="1792" spans="1:23" x14ac:dyDescent="0.3">
      <c r="A1792" t="s">
        <v>298</v>
      </c>
      <c r="B1792" t="s">
        <v>15</v>
      </c>
      <c r="C1792" t="s">
        <v>29</v>
      </c>
      <c r="D1792" t="s">
        <v>256</v>
      </c>
      <c r="E1792" t="s">
        <v>72</v>
      </c>
      <c r="F1792">
        <v>20.2486018856649</v>
      </c>
      <c r="G1792">
        <v>19.6928772756293</v>
      </c>
      <c r="H1792">
        <v>1.4372658315173701</v>
      </c>
      <c r="I1792">
        <v>0.40403278284264899</v>
      </c>
      <c r="J1792">
        <v>1.1568270343756299</v>
      </c>
      <c r="K1792">
        <v>68.437953343629005</v>
      </c>
      <c r="L1792">
        <v>6.6036269896854904E-2</v>
      </c>
      <c r="M1792">
        <v>2.7765248008097601</v>
      </c>
      <c r="N1792">
        <v>16.599905490777498</v>
      </c>
      <c r="O1792">
        <v>111.841750690941</v>
      </c>
      <c r="P1792">
        <v>22.7743055376576</v>
      </c>
      <c r="Q1792">
        <v>5.6673299127007004</v>
      </c>
      <c r="R1792">
        <v>43.142411430355303</v>
      </c>
      <c r="S1792">
        <v>416.26476561977501</v>
      </c>
      <c r="T1792">
        <v>0</v>
      </c>
      <c r="U1792">
        <v>0</v>
      </c>
      <c r="V1792">
        <v>20.0576990098699</v>
      </c>
      <c r="W1792">
        <v>270.60983146841897</v>
      </c>
    </row>
    <row r="1793" spans="1:23" x14ac:dyDescent="0.3">
      <c r="A1793" t="s">
        <v>298</v>
      </c>
      <c r="B1793" t="s">
        <v>15</v>
      </c>
      <c r="C1793" t="s">
        <v>29</v>
      </c>
      <c r="D1793" t="s">
        <v>256</v>
      </c>
      <c r="E1793" t="s">
        <v>73</v>
      </c>
      <c r="F1793">
        <v>20.682589131529301</v>
      </c>
      <c r="G1793">
        <v>20.124666891461601</v>
      </c>
      <c r="H1793">
        <v>1.5474514560742201</v>
      </c>
      <c r="I1793">
        <v>0.40750656166675397</v>
      </c>
      <c r="J1793">
        <v>1.2024369859367301</v>
      </c>
      <c r="K1793">
        <v>68.867586512861095</v>
      </c>
      <c r="L1793">
        <v>6.9982419718679204E-2</v>
      </c>
      <c r="M1793">
        <v>2.9088741205520501</v>
      </c>
      <c r="N1793">
        <v>17.187039660198</v>
      </c>
      <c r="O1793">
        <v>116.701173119443</v>
      </c>
      <c r="P1793">
        <v>22.737593668849399</v>
      </c>
      <c r="Q1793">
        <v>5.6642197044577101</v>
      </c>
      <c r="R1793">
        <v>43.065686064481604</v>
      </c>
      <c r="S1793">
        <v>416.26476561977501</v>
      </c>
      <c r="T1793">
        <v>0</v>
      </c>
      <c r="U1793">
        <v>0</v>
      </c>
      <c r="V1793">
        <v>21.558306921021298</v>
      </c>
      <c r="W1793">
        <v>276.75744508366603</v>
      </c>
    </row>
    <row r="1794" spans="1:23" x14ac:dyDescent="0.3">
      <c r="A1794" t="s">
        <v>298</v>
      </c>
      <c r="B1794" t="s">
        <v>15</v>
      </c>
      <c r="C1794" t="s">
        <v>29</v>
      </c>
      <c r="D1794" t="s">
        <v>256</v>
      </c>
      <c r="E1794" t="s">
        <v>74</v>
      </c>
      <c r="F1794">
        <v>19.0127723025244</v>
      </c>
      <c r="G1794">
        <v>18.464193528198301</v>
      </c>
      <c r="H1794">
        <v>1.48564363953456</v>
      </c>
      <c r="I1794">
        <v>0.38896436705287601</v>
      </c>
      <c r="J1794">
        <v>1.04423040847612</v>
      </c>
      <c r="K1794">
        <v>66.124271644135405</v>
      </c>
      <c r="L1794">
        <v>7.2564423481706206E-2</v>
      </c>
      <c r="M1794">
        <v>2.46495141522258</v>
      </c>
      <c r="N1794">
        <v>15.132991017833501</v>
      </c>
      <c r="O1794">
        <v>100.22826503059299</v>
      </c>
      <c r="P1794">
        <v>22.340314692835999</v>
      </c>
      <c r="Q1794">
        <v>5.5490614380642098</v>
      </c>
      <c r="R1794">
        <v>42.332523378719301</v>
      </c>
      <c r="S1794">
        <v>416.26476561977501</v>
      </c>
      <c r="T1794">
        <v>0</v>
      </c>
      <c r="U1794">
        <v>0</v>
      </c>
      <c r="V1794">
        <v>20.707853842444901</v>
      </c>
      <c r="W1794">
        <v>252.96933318237399</v>
      </c>
    </row>
    <row r="1795" spans="1:23" x14ac:dyDescent="0.3">
      <c r="A1795" t="s">
        <v>298</v>
      </c>
      <c r="B1795" t="s">
        <v>15</v>
      </c>
      <c r="C1795" t="s">
        <v>29</v>
      </c>
      <c r="D1795" t="s">
        <v>257</v>
      </c>
      <c r="E1795" t="s">
        <v>75</v>
      </c>
      <c r="F1795">
        <v>17.503501727706201</v>
      </c>
      <c r="G1795">
        <v>16.994427480475199</v>
      </c>
      <c r="H1795">
        <v>1.6728483002381</v>
      </c>
      <c r="I1795">
        <v>0.380665979181954</v>
      </c>
      <c r="J1795">
        <v>0.96829502373885701</v>
      </c>
      <c r="K1795">
        <v>61.8691440415218</v>
      </c>
      <c r="L1795">
        <v>9.5498172468654996E-2</v>
      </c>
      <c r="M1795">
        <v>2.0689368433817399</v>
      </c>
      <c r="N1795">
        <v>13.169538442970101</v>
      </c>
      <c r="O1795">
        <v>89.364001916390293</v>
      </c>
      <c r="P1795">
        <v>18.773186184334101</v>
      </c>
      <c r="Q1795">
        <v>4.6832669709661099</v>
      </c>
      <c r="R1795">
        <v>35.460253847822202</v>
      </c>
      <c r="S1795">
        <v>381.08550208304098</v>
      </c>
      <c r="T1795">
        <v>0</v>
      </c>
      <c r="U1795">
        <v>0</v>
      </c>
      <c r="V1795">
        <v>23.215830880858</v>
      </c>
      <c r="W1795">
        <v>229.69468449830899</v>
      </c>
    </row>
    <row r="1796" spans="1:23" x14ac:dyDescent="0.3">
      <c r="A1796" t="s">
        <v>298</v>
      </c>
      <c r="B1796" t="s">
        <v>15</v>
      </c>
      <c r="C1796" t="s">
        <v>29</v>
      </c>
      <c r="D1796" t="s">
        <v>257</v>
      </c>
      <c r="E1796" t="s">
        <v>76</v>
      </c>
      <c r="F1796">
        <v>19.607539875402601</v>
      </c>
      <c r="G1796">
        <v>19.0841813041318</v>
      </c>
      <c r="H1796">
        <v>2.0151714712520601</v>
      </c>
      <c r="I1796">
        <v>0.41912422190917098</v>
      </c>
      <c r="J1796">
        <v>1.1144696564922001</v>
      </c>
      <c r="K1796">
        <v>68.069227338364499</v>
      </c>
      <c r="L1796">
        <v>7.1274372743266506E-2</v>
      </c>
      <c r="M1796">
        <v>2.4633031107189298</v>
      </c>
      <c r="N1796">
        <v>15.322498431860099</v>
      </c>
      <c r="O1796">
        <v>105.555095194556</v>
      </c>
      <c r="P1796">
        <v>20.431005116522101</v>
      </c>
      <c r="Q1796">
        <v>5.1029446736100201</v>
      </c>
      <c r="R1796">
        <v>38.584466321988501</v>
      </c>
      <c r="S1796">
        <v>381.08550208304098</v>
      </c>
      <c r="T1796">
        <v>0</v>
      </c>
      <c r="U1796">
        <v>0</v>
      </c>
      <c r="V1796">
        <v>27.924958612003799</v>
      </c>
      <c r="W1796">
        <v>261.06087314132202</v>
      </c>
    </row>
    <row r="1797" spans="1:23" x14ac:dyDescent="0.3">
      <c r="A1797" t="s">
        <v>298</v>
      </c>
      <c r="B1797" t="s">
        <v>15</v>
      </c>
      <c r="C1797" t="s">
        <v>29</v>
      </c>
      <c r="D1797" t="s">
        <v>257</v>
      </c>
      <c r="E1797" t="s">
        <v>77</v>
      </c>
      <c r="F1797">
        <v>19.939529398196001</v>
      </c>
      <c r="G1797">
        <v>19.414632153893098</v>
      </c>
      <c r="H1797">
        <v>2.0815452927078999</v>
      </c>
      <c r="I1797">
        <v>0.421047541205676</v>
      </c>
      <c r="J1797">
        <v>1.1512194214409099</v>
      </c>
      <c r="K1797">
        <v>68.275108166968494</v>
      </c>
      <c r="L1797">
        <v>8.3047548756743306E-2</v>
      </c>
      <c r="M1797">
        <v>2.5561754232915099</v>
      </c>
      <c r="N1797">
        <v>15.735897203764299</v>
      </c>
      <c r="O1797">
        <v>109.09966996153101</v>
      </c>
      <c r="P1797">
        <v>20.369788127602501</v>
      </c>
      <c r="Q1797">
        <v>5.0933521545202201</v>
      </c>
      <c r="R1797">
        <v>38.462093962321198</v>
      </c>
      <c r="S1797">
        <v>381.08550208304098</v>
      </c>
      <c r="T1797">
        <v>0</v>
      </c>
      <c r="U1797">
        <v>0</v>
      </c>
      <c r="V1797">
        <v>28.823575275241399</v>
      </c>
      <c r="W1797">
        <v>265.42790325769403</v>
      </c>
    </row>
    <row r="1798" spans="1:23" x14ac:dyDescent="0.3">
      <c r="A1798" t="s">
        <v>298</v>
      </c>
      <c r="B1798" t="s">
        <v>15</v>
      </c>
      <c r="C1798" t="s">
        <v>29</v>
      </c>
      <c r="D1798" t="s">
        <v>257</v>
      </c>
      <c r="E1798" t="s">
        <v>78</v>
      </c>
      <c r="F1798">
        <v>18.756995598565901</v>
      </c>
      <c r="G1798">
        <v>18.2372145491432</v>
      </c>
      <c r="H1798">
        <v>1.9151435862861399</v>
      </c>
      <c r="I1798">
        <v>0.415330420941113</v>
      </c>
      <c r="J1798">
        <v>1.02260663536793</v>
      </c>
      <c r="K1798">
        <v>67.556968714796497</v>
      </c>
      <c r="L1798">
        <v>8.5200949558150205E-2</v>
      </c>
      <c r="M1798">
        <v>2.1937122885036699</v>
      </c>
      <c r="N1798">
        <v>14.117635802149</v>
      </c>
      <c r="O1798">
        <v>95.199540104439095</v>
      </c>
      <c r="P1798">
        <v>20.6207586408641</v>
      </c>
      <c r="Q1798">
        <v>5.1381735216478104</v>
      </c>
      <c r="R1798">
        <v>38.957225458500702</v>
      </c>
      <c r="S1798">
        <v>381.08550208304098</v>
      </c>
      <c r="T1798">
        <v>0</v>
      </c>
      <c r="U1798">
        <v>0</v>
      </c>
      <c r="V1798">
        <v>26.5397606103685</v>
      </c>
      <c r="W1798">
        <v>248.367956168521</v>
      </c>
    </row>
    <row r="1799" spans="1:23" x14ac:dyDescent="0.3">
      <c r="A1799" t="s">
        <v>298</v>
      </c>
      <c r="B1799" t="s">
        <v>15</v>
      </c>
      <c r="C1799" t="s">
        <v>29</v>
      </c>
      <c r="D1799" t="s">
        <v>258</v>
      </c>
      <c r="E1799" t="s">
        <v>79</v>
      </c>
      <c r="F1799">
        <v>17.682616516741199</v>
      </c>
      <c r="G1799">
        <v>17.2018695605685</v>
      </c>
      <c r="H1799">
        <v>1.82258602223678</v>
      </c>
      <c r="I1799">
        <v>0.42562710131557702</v>
      </c>
      <c r="J1799">
        <v>0.93497653585765095</v>
      </c>
      <c r="K1799">
        <v>62.555967655088502</v>
      </c>
      <c r="L1799">
        <v>7.7203065655443007E-2</v>
      </c>
      <c r="M1799">
        <v>1.8266421963358801</v>
      </c>
      <c r="N1799">
        <v>12.013590348039401</v>
      </c>
      <c r="O1799">
        <v>82.567720721898993</v>
      </c>
      <c r="P1799">
        <v>19.358454413958601</v>
      </c>
      <c r="Q1799">
        <v>4.7129124292924303</v>
      </c>
      <c r="R1799">
        <v>36.706301575774702</v>
      </c>
      <c r="S1799">
        <v>341.77643132002402</v>
      </c>
      <c r="T1799">
        <v>0</v>
      </c>
      <c r="U1799">
        <v>0</v>
      </c>
      <c r="V1799">
        <v>25.3339856154812</v>
      </c>
      <c r="W1799">
        <v>233.144602408515</v>
      </c>
    </row>
    <row r="1800" spans="1:23" x14ac:dyDescent="0.3">
      <c r="A1800" t="s">
        <v>298</v>
      </c>
      <c r="B1800" t="s">
        <v>15</v>
      </c>
      <c r="C1800" t="s">
        <v>29</v>
      </c>
      <c r="D1800" t="s">
        <v>258</v>
      </c>
      <c r="E1800" t="s">
        <v>80</v>
      </c>
      <c r="F1800">
        <v>19.470317521439799</v>
      </c>
      <c r="G1800">
        <v>18.9780210531184</v>
      </c>
      <c r="H1800">
        <v>2.3306268171021398</v>
      </c>
      <c r="I1800">
        <v>0.455641020731748</v>
      </c>
      <c r="J1800">
        <v>1.06339880383942</v>
      </c>
      <c r="K1800">
        <v>66.985531909785607</v>
      </c>
      <c r="L1800">
        <v>7.2937743244743197E-2</v>
      </c>
      <c r="M1800">
        <v>2.1530586150842801</v>
      </c>
      <c r="N1800">
        <v>13.747159377020701</v>
      </c>
      <c r="O1800">
        <v>96.304340331316098</v>
      </c>
      <c r="P1800">
        <v>20.476245388499699</v>
      </c>
      <c r="Q1800">
        <v>4.9936927588284696</v>
      </c>
      <c r="R1800">
        <v>38.815557229978097</v>
      </c>
      <c r="S1800">
        <v>341.77643132002402</v>
      </c>
      <c r="T1800">
        <v>0</v>
      </c>
      <c r="U1800">
        <v>0</v>
      </c>
      <c r="V1800">
        <v>32.3300867276444</v>
      </c>
      <c r="W1800">
        <v>259.20204564569099</v>
      </c>
    </row>
    <row r="1801" spans="1:23" x14ac:dyDescent="0.3">
      <c r="A1801" t="s">
        <v>298</v>
      </c>
      <c r="B1801" t="s">
        <v>15</v>
      </c>
      <c r="C1801" t="s">
        <v>29</v>
      </c>
      <c r="D1801" t="s">
        <v>258</v>
      </c>
      <c r="E1801" t="s">
        <v>140</v>
      </c>
      <c r="F1801">
        <v>19.807551772438401</v>
      </c>
      <c r="G1801">
        <v>19.3146982530359</v>
      </c>
      <c r="H1801">
        <v>2.6993166875658998</v>
      </c>
      <c r="I1801">
        <v>0.453289188341093</v>
      </c>
      <c r="J1801">
        <v>1.10555189900353</v>
      </c>
      <c r="K1801">
        <v>66.614165965437394</v>
      </c>
      <c r="L1801">
        <v>8.0875445000450102E-2</v>
      </c>
      <c r="M1801">
        <v>2.2844806969819902</v>
      </c>
      <c r="N1801">
        <v>14.3138445157078</v>
      </c>
      <c r="O1801">
        <v>101.509281697798</v>
      </c>
      <c r="P1801">
        <v>20.1716005406318</v>
      </c>
      <c r="Q1801">
        <v>4.9268654620676902</v>
      </c>
      <c r="R1801">
        <v>38.229211044786403</v>
      </c>
      <c r="S1801">
        <v>341.77643132002402</v>
      </c>
      <c r="T1801">
        <v>0</v>
      </c>
      <c r="U1801">
        <v>0</v>
      </c>
      <c r="V1801">
        <v>37.3937946439288</v>
      </c>
      <c r="W1801">
        <v>264.63588043424301</v>
      </c>
    </row>
    <row r="1802" spans="1:23" x14ac:dyDescent="0.3">
      <c r="A1802" t="s">
        <v>298</v>
      </c>
      <c r="B1802" t="s">
        <v>15</v>
      </c>
      <c r="C1802" t="s">
        <v>29</v>
      </c>
      <c r="D1802" t="s">
        <v>258</v>
      </c>
      <c r="E1802" t="s">
        <v>141</v>
      </c>
      <c r="F1802">
        <v>18.845914014903901</v>
      </c>
      <c r="G1802">
        <v>18.3559507815391</v>
      </c>
      <c r="H1802">
        <v>2.4146517149691999</v>
      </c>
      <c r="I1802">
        <v>0.45323302862685999</v>
      </c>
      <c r="J1802">
        <v>1.0028589092386899</v>
      </c>
      <c r="K1802">
        <v>66.5880329897455</v>
      </c>
      <c r="L1802">
        <v>8.2950861484029595E-2</v>
      </c>
      <c r="M1802">
        <v>1.98308027607486</v>
      </c>
      <c r="N1802">
        <v>12.965123362979</v>
      </c>
      <c r="O1802">
        <v>89.456065886674907</v>
      </c>
      <c r="P1802">
        <v>20.572151702998902</v>
      </c>
      <c r="Q1802">
        <v>5.0090997339013299</v>
      </c>
      <c r="R1802">
        <v>39.006816818372101</v>
      </c>
      <c r="S1802">
        <v>341.77643132002402</v>
      </c>
      <c r="T1802">
        <v>0</v>
      </c>
      <c r="U1802">
        <v>0</v>
      </c>
      <c r="V1802">
        <v>33.467930538946497</v>
      </c>
      <c r="W1802">
        <v>250.21356503718999</v>
      </c>
    </row>
    <row r="1803" spans="1:23" x14ac:dyDescent="0.3">
      <c r="A1803" t="s">
        <v>298</v>
      </c>
      <c r="B1803" t="s">
        <v>15</v>
      </c>
      <c r="C1803" t="s">
        <v>29</v>
      </c>
      <c r="D1803" t="s">
        <v>259</v>
      </c>
      <c r="E1803" t="s">
        <v>154</v>
      </c>
      <c r="F1803">
        <v>16.430643656803198</v>
      </c>
      <c r="G1803">
        <v>15.9848789486659</v>
      </c>
      <c r="H1803">
        <v>2.59965596721239</v>
      </c>
      <c r="I1803">
        <v>0.451062881003708</v>
      </c>
      <c r="J1803">
        <v>0.95132452574542303</v>
      </c>
      <c r="K1803">
        <v>58.344686642518496</v>
      </c>
      <c r="L1803">
        <v>9.2393405509662602E-2</v>
      </c>
      <c r="M1803">
        <v>1.6867836656628901</v>
      </c>
      <c r="N1803">
        <v>11.4945227047376</v>
      </c>
      <c r="O1803">
        <v>80.1182286393759</v>
      </c>
      <c r="P1803">
        <v>18.544802389984799</v>
      </c>
      <c r="Q1803">
        <v>4.4482691093371196</v>
      </c>
      <c r="R1803">
        <v>35.246528093653403</v>
      </c>
      <c r="S1803">
        <v>299.595957950382</v>
      </c>
      <c r="T1803">
        <v>0</v>
      </c>
      <c r="U1803">
        <v>0</v>
      </c>
      <c r="V1803">
        <v>36.198344389420903</v>
      </c>
      <c r="W1803">
        <v>216.57839315713599</v>
      </c>
    </row>
    <row r="1804" spans="1:23" x14ac:dyDescent="0.3">
      <c r="A1804" t="s">
        <v>298</v>
      </c>
      <c r="B1804" t="s">
        <v>15</v>
      </c>
      <c r="C1804" t="s">
        <v>29</v>
      </c>
      <c r="D1804" t="s">
        <v>259</v>
      </c>
      <c r="E1804" t="s">
        <v>156</v>
      </c>
      <c r="F1804">
        <v>18.3239097811059</v>
      </c>
      <c r="G1804">
        <v>17.862217891084999</v>
      </c>
      <c r="H1804">
        <v>2.9509830954001601</v>
      </c>
      <c r="I1804">
        <v>0.498507528138457</v>
      </c>
      <c r="J1804">
        <v>1.0711227540658601</v>
      </c>
      <c r="K1804">
        <v>64.550977148967306</v>
      </c>
      <c r="L1804">
        <v>8.1234257171751104E-2</v>
      </c>
      <c r="M1804">
        <v>1.94910081860398</v>
      </c>
      <c r="N1804">
        <v>13.1497273794695</v>
      </c>
      <c r="O1804">
        <v>92.420031386101996</v>
      </c>
      <c r="P1804">
        <v>20.418338553907699</v>
      </c>
      <c r="Q1804">
        <v>4.8989626373614996</v>
      </c>
      <c r="R1804">
        <v>38.805880339699797</v>
      </c>
      <c r="S1804">
        <v>299.595957950382</v>
      </c>
      <c r="T1804">
        <v>0</v>
      </c>
      <c r="U1804">
        <v>0</v>
      </c>
      <c r="V1804">
        <v>41.074013522889601</v>
      </c>
      <c r="W1804">
        <v>244.27740010673099</v>
      </c>
    </row>
    <row r="1805" spans="1:23" x14ac:dyDescent="0.3">
      <c r="A1805" t="s">
        <v>298</v>
      </c>
      <c r="B1805" t="s">
        <v>15</v>
      </c>
      <c r="C1805" t="s">
        <v>29</v>
      </c>
      <c r="D1805" t="s">
        <v>259</v>
      </c>
      <c r="E1805" t="s">
        <v>157</v>
      </c>
      <c r="F1805">
        <v>18.825282722705499</v>
      </c>
      <c r="G1805">
        <v>18.359725736359401</v>
      </c>
      <c r="H1805">
        <v>2.87946638797469</v>
      </c>
      <c r="I1805">
        <v>0.51016730807222199</v>
      </c>
      <c r="J1805">
        <v>1.0988104198766599</v>
      </c>
      <c r="K1805">
        <v>66.063522644992005</v>
      </c>
      <c r="L1805">
        <v>8.6203900269853598E-2</v>
      </c>
      <c r="M1805">
        <v>2.0215818362446099</v>
      </c>
      <c r="N1805">
        <v>13.616519610784399</v>
      </c>
      <c r="O1805">
        <v>95.901410751895895</v>
      </c>
      <c r="P1805">
        <v>20.860169631102501</v>
      </c>
      <c r="Q1805">
        <v>5.0054889265126299</v>
      </c>
      <c r="R1805">
        <v>39.644986092778197</v>
      </c>
      <c r="S1805">
        <v>299.595957950382</v>
      </c>
      <c r="T1805">
        <v>0</v>
      </c>
      <c r="U1805">
        <v>0</v>
      </c>
      <c r="V1805">
        <v>40.084535631299502</v>
      </c>
      <c r="W1805">
        <v>251.55786432289199</v>
      </c>
    </row>
    <row r="1806" spans="1:23" x14ac:dyDescent="0.3">
      <c r="A1806" t="s">
        <v>298</v>
      </c>
      <c r="B1806" t="s">
        <v>15</v>
      </c>
      <c r="C1806" t="s">
        <v>29</v>
      </c>
      <c r="D1806" t="s">
        <v>259</v>
      </c>
      <c r="E1806" t="s">
        <v>159</v>
      </c>
      <c r="F1806">
        <v>17.836413733862202</v>
      </c>
      <c r="G1806">
        <v>17.374868032729101</v>
      </c>
      <c r="H1806">
        <v>3.1438875591278301</v>
      </c>
      <c r="I1806">
        <v>0.50583600956103203</v>
      </c>
      <c r="J1806">
        <v>0.99654288032148897</v>
      </c>
      <c r="K1806">
        <v>65.311047625979498</v>
      </c>
      <c r="L1806">
        <v>9.1912846265454706E-2</v>
      </c>
      <c r="M1806">
        <v>1.7481222755349699</v>
      </c>
      <c r="N1806">
        <v>12.252323218375199</v>
      </c>
      <c r="O1806">
        <v>83.909188737165707</v>
      </c>
      <c r="P1806">
        <v>20.9792150311666</v>
      </c>
      <c r="Q1806">
        <v>5.0219283672795498</v>
      </c>
      <c r="R1806">
        <v>39.885598371358697</v>
      </c>
      <c r="S1806">
        <v>299.595957950382</v>
      </c>
      <c r="T1806">
        <v>0</v>
      </c>
      <c r="U1806">
        <v>0</v>
      </c>
      <c r="V1806">
        <v>43.766653606858704</v>
      </c>
      <c r="W1806">
        <v>235.69273957019499</v>
      </c>
    </row>
    <row r="1807" spans="1:23" x14ac:dyDescent="0.3">
      <c r="A1807" t="s">
        <v>298</v>
      </c>
      <c r="B1807" t="s">
        <v>15</v>
      </c>
      <c r="C1807" t="s">
        <v>29</v>
      </c>
      <c r="D1807" t="s">
        <v>260</v>
      </c>
      <c r="E1807" t="s">
        <v>160</v>
      </c>
      <c r="F1807">
        <v>15.9420872425758</v>
      </c>
      <c r="G1807">
        <v>15.539855975206599</v>
      </c>
      <c r="H1807">
        <v>2.98911442908897</v>
      </c>
      <c r="I1807">
        <v>0.48150962800532499</v>
      </c>
      <c r="J1807">
        <v>0.93755573508976797</v>
      </c>
      <c r="K1807">
        <v>55.240618923354901</v>
      </c>
      <c r="L1807">
        <v>7.9468491221617699E-2</v>
      </c>
      <c r="M1807">
        <v>1.57790547449313</v>
      </c>
      <c r="N1807">
        <v>10.7314632070026</v>
      </c>
      <c r="O1807">
        <v>75.169402271080401</v>
      </c>
      <c r="P1807">
        <v>18.849742244751301</v>
      </c>
      <c r="Q1807">
        <v>4.4444243443116802</v>
      </c>
      <c r="R1807">
        <v>35.922392718287597</v>
      </c>
      <c r="S1807">
        <v>248.37965536525499</v>
      </c>
      <c r="T1807">
        <v>0</v>
      </c>
      <c r="U1807">
        <v>0</v>
      </c>
      <c r="V1807">
        <v>41.7071985104253</v>
      </c>
      <c r="W1807">
        <v>210.30396712209799</v>
      </c>
    </row>
    <row r="1808" spans="1:23" x14ac:dyDescent="0.3">
      <c r="A1808" t="s">
        <v>298</v>
      </c>
      <c r="B1808" t="s">
        <v>15</v>
      </c>
      <c r="C1808" t="s">
        <v>29</v>
      </c>
      <c r="D1808" t="s">
        <v>260</v>
      </c>
      <c r="E1808" t="s">
        <v>164</v>
      </c>
      <c r="F1808">
        <v>17.844158779385701</v>
      </c>
      <c r="G1808">
        <v>17.4258732076642</v>
      </c>
      <c r="H1808">
        <v>3.2455861321485999</v>
      </c>
      <c r="I1808">
        <v>0.52859001650956705</v>
      </c>
      <c r="J1808">
        <v>1.06534149933178</v>
      </c>
      <c r="K1808">
        <v>60.793203517177098</v>
      </c>
      <c r="L1808">
        <v>6.5247682791043898E-2</v>
      </c>
      <c r="M1808">
        <v>1.8510710537569099</v>
      </c>
      <c r="N1808">
        <v>12.4152045420612</v>
      </c>
      <c r="O1808">
        <v>88.113514791200799</v>
      </c>
      <c r="P1808">
        <v>20.585910195936901</v>
      </c>
      <c r="Q1808">
        <v>4.8570306229554703</v>
      </c>
      <c r="R1808">
        <v>39.2271875613257</v>
      </c>
      <c r="S1808">
        <v>248.37965536525499</v>
      </c>
      <c r="T1808">
        <v>0</v>
      </c>
      <c r="U1808">
        <v>0</v>
      </c>
      <c r="V1808">
        <v>45.263392394542599</v>
      </c>
      <c r="W1808">
        <v>238.06195264801499</v>
      </c>
    </row>
    <row r="1809" spans="1:23" x14ac:dyDescent="0.3">
      <c r="A1809" t="s">
        <v>298</v>
      </c>
      <c r="B1809" t="s">
        <v>15</v>
      </c>
      <c r="C1809" t="s">
        <v>29</v>
      </c>
      <c r="D1809" t="s">
        <v>260</v>
      </c>
      <c r="E1809" t="s">
        <v>167</v>
      </c>
      <c r="F1809">
        <v>18.107125585794002</v>
      </c>
      <c r="G1809">
        <v>17.6883836845189</v>
      </c>
      <c r="H1809">
        <v>3.3498159279663402</v>
      </c>
      <c r="I1809">
        <v>0.52832072779287997</v>
      </c>
      <c r="J1809">
        <v>1.084187608743</v>
      </c>
      <c r="K1809">
        <v>60.836747842273397</v>
      </c>
      <c r="L1809">
        <v>6.99068994116923E-2</v>
      </c>
      <c r="M1809">
        <v>1.9137380511139099</v>
      </c>
      <c r="N1809">
        <v>12.756728254798</v>
      </c>
      <c r="O1809">
        <v>91.127422380787195</v>
      </c>
      <c r="P1809">
        <v>20.499107727997199</v>
      </c>
      <c r="Q1809">
        <v>4.83978130255612</v>
      </c>
      <c r="R1809">
        <v>39.057947789649504</v>
      </c>
      <c r="S1809">
        <v>248.37965536525499</v>
      </c>
      <c r="T1809">
        <v>0</v>
      </c>
      <c r="U1809">
        <v>0</v>
      </c>
      <c r="V1809">
        <v>46.706158626581299</v>
      </c>
      <c r="W1809">
        <v>241.90757083383201</v>
      </c>
    </row>
    <row r="1810" spans="1:23" x14ac:dyDescent="0.3">
      <c r="A1810" t="s">
        <v>298</v>
      </c>
      <c r="B1810" t="s">
        <v>15</v>
      </c>
      <c r="C1810" t="s">
        <v>29</v>
      </c>
      <c r="D1810" t="s">
        <v>260</v>
      </c>
      <c r="E1810" t="s">
        <v>168</v>
      </c>
      <c r="F1810">
        <v>16.909466421921898</v>
      </c>
      <c r="G1810">
        <v>16.497237948668701</v>
      </c>
      <c r="H1810">
        <v>3.6611043058268899</v>
      </c>
      <c r="I1810">
        <v>0.51497145670352895</v>
      </c>
      <c r="J1810">
        <v>0.97790649505518301</v>
      </c>
      <c r="K1810">
        <v>59.0204936320862</v>
      </c>
      <c r="L1810">
        <v>7.6418221877961198E-2</v>
      </c>
      <c r="M1810">
        <v>1.6638833928115699</v>
      </c>
      <c r="N1810">
        <v>11.4347923447187</v>
      </c>
      <c r="O1810">
        <v>79.724330563804202</v>
      </c>
      <c r="P1810">
        <v>20.186027028510701</v>
      </c>
      <c r="Q1810">
        <v>4.7554950079386202</v>
      </c>
      <c r="R1810">
        <v>38.473724160626098</v>
      </c>
      <c r="S1810">
        <v>248.37965536525499</v>
      </c>
      <c r="T1810">
        <v>0</v>
      </c>
      <c r="U1810">
        <v>0</v>
      </c>
      <c r="V1810">
        <v>51.045422390134902</v>
      </c>
      <c r="W1810">
        <v>224.41003467619299</v>
      </c>
    </row>
    <row r="1811" spans="1:23" x14ac:dyDescent="0.3">
      <c r="A1811" t="s">
        <v>298</v>
      </c>
      <c r="B1811" t="s">
        <v>15</v>
      </c>
      <c r="C1811" t="s">
        <v>29</v>
      </c>
      <c r="D1811" t="s">
        <v>261</v>
      </c>
      <c r="E1811" t="s">
        <v>185</v>
      </c>
      <c r="F1811">
        <v>15.307198720477301</v>
      </c>
      <c r="G1811">
        <v>14.9378033751297</v>
      </c>
      <c r="H1811">
        <v>3.66965072981652</v>
      </c>
      <c r="I1811">
        <v>0.515478835371596</v>
      </c>
      <c r="J1811">
        <v>0.94252561942242297</v>
      </c>
      <c r="K1811">
        <v>52.1748958232739</v>
      </c>
      <c r="L1811">
        <v>9.1161355207151198E-2</v>
      </c>
      <c r="M1811">
        <v>1.61184673311101</v>
      </c>
      <c r="N1811">
        <v>10.4423168478775</v>
      </c>
      <c r="O1811">
        <v>75.958457476102396</v>
      </c>
      <c r="P1811">
        <v>18.562642198543902</v>
      </c>
      <c r="Q1811">
        <v>4.32753158150134</v>
      </c>
      <c r="R1811">
        <v>35.442923372906797</v>
      </c>
      <c r="S1811">
        <v>206.40273663029001</v>
      </c>
      <c r="T1811">
        <v>0</v>
      </c>
      <c r="U1811">
        <v>0</v>
      </c>
      <c r="V1811">
        <v>51.1533637173833</v>
      </c>
      <c r="W1811">
        <v>202.06845802572599</v>
      </c>
    </row>
    <row r="1812" spans="1:23" x14ac:dyDescent="0.3">
      <c r="A1812" t="s">
        <v>298</v>
      </c>
      <c r="B1812" t="s">
        <v>15</v>
      </c>
      <c r="C1812" t="s">
        <v>29</v>
      </c>
      <c r="D1812" t="s">
        <v>261</v>
      </c>
      <c r="E1812" t="s">
        <v>189</v>
      </c>
      <c r="F1812">
        <v>17.422867660283401</v>
      </c>
      <c r="G1812">
        <v>17.031199089581701</v>
      </c>
      <c r="H1812">
        <v>4.5102473051572201</v>
      </c>
      <c r="I1812">
        <v>0.58382650630347299</v>
      </c>
      <c r="J1812">
        <v>1.09113606789472</v>
      </c>
      <c r="K1812">
        <v>59.212464648404499</v>
      </c>
      <c r="L1812">
        <v>7.9525829588619701E-2</v>
      </c>
      <c r="M1812">
        <v>1.9057322310479401</v>
      </c>
      <c r="N1812">
        <v>12.2139626868655</v>
      </c>
      <c r="O1812">
        <v>89.560462060609396</v>
      </c>
      <c r="P1812">
        <v>20.9846049743268</v>
      </c>
      <c r="Q1812">
        <v>4.89271538999252</v>
      </c>
      <c r="R1812">
        <v>40.066687362588503</v>
      </c>
      <c r="S1812">
        <v>206.40273663029001</v>
      </c>
      <c r="T1812">
        <v>0</v>
      </c>
      <c r="U1812">
        <v>0</v>
      </c>
      <c r="V1812">
        <v>62.803961644367199</v>
      </c>
      <c r="W1812">
        <v>232.75285009123999</v>
      </c>
    </row>
    <row r="1813" spans="1:23" x14ac:dyDescent="0.3">
      <c r="A1813" t="s">
        <v>298</v>
      </c>
      <c r="B1813" t="s">
        <v>15</v>
      </c>
      <c r="C1813" t="s">
        <v>29</v>
      </c>
      <c r="D1813" t="s">
        <v>261</v>
      </c>
      <c r="E1813" t="s">
        <v>190</v>
      </c>
      <c r="F1813">
        <v>17.9625151352834</v>
      </c>
      <c r="G1813">
        <v>17.568744994418498</v>
      </c>
      <c r="H1813">
        <v>4.2295743472490397</v>
      </c>
      <c r="I1813">
        <v>0.58678483081468902</v>
      </c>
      <c r="J1813">
        <v>1.13819371674112</v>
      </c>
      <c r="K1813">
        <v>59.688201017623001</v>
      </c>
      <c r="L1813">
        <v>8.52386014243256E-2</v>
      </c>
      <c r="M1813">
        <v>2.0165074766215199</v>
      </c>
      <c r="N1813">
        <v>12.799049831128899</v>
      </c>
      <c r="O1813">
        <v>94.861564538436497</v>
      </c>
      <c r="P1813">
        <v>20.992559456704999</v>
      </c>
      <c r="Q1813">
        <v>4.9006249187873197</v>
      </c>
      <c r="R1813">
        <v>40.074686798549997</v>
      </c>
      <c r="S1813">
        <v>206.40273663029001</v>
      </c>
      <c r="T1813">
        <v>0</v>
      </c>
      <c r="U1813">
        <v>0</v>
      </c>
      <c r="V1813">
        <v>58.912176708908802</v>
      </c>
      <c r="W1813">
        <v>240.44700670992</v>
      </c>
    </row>
    <row r="1814" spans="1:23" x14ac:dyDescent="0.3">
      <c r="A1814" t="s">
        <v>298</v>
      </c>
      <c r="B1814" t="s">
        <v>15</v>
      </c>
      <c r="C1814" t="s">
        <v>29</v>
      </c>
      <c r="D1814" t="s">
        <v>261</v>
      </c>
      <c r="E1814" t="s">
        <v>195</v>
      </c>
      <c r="F1814">
        <v>16.547400142465499</v>
      </c>
      <c r="G1814">
        <v>16.164117741349699</v>
      </c>
      <c r="H1814">
        <v>4.2278500471838703</v>
      </c>
      <c r="I1814">
        <v>0.55990432171536897</v>
      </c>
      <c r="J1814">
        <v>1.01803640110313</v>
      </c>
      <c r="K1814">
        <v>56.616353236416401</v>
      </c>
      <c r="L1814">
        <v>9.0228179445472095E-2</v>
      </c>
      <c r="M1814">
        <v>1.7373879397668099</v>
      </c>
      <c r="N1814">
        <v>11.3183699159068</v>
      </c>
      <c r="O1814">
        <v>82.226144157350603</v>
      </c>
      <c r="P1814">
        <v>20.174248719817701</v>
      </c>
      <c r="Q1814">
        <v>4.7013004424417897</v>
      </c>
      <c r="R1814">
        <v>38.522382385585402</v>
      </c>
      <c r="S1814">
        <v>206.40273663029001</v>
      </c>
      <c r="T1814">
        <v>0</v>
      </c>
      <c r="U1814">
        <v>0</v>
      </c>
      <c r="V1814">
        <v>58.880837231317102</v>
      </c>
      <c r="W1814">
        <v>219.96000052984201</v>
      </c>
    </row>
    <row r="1815" spans="1:23" x14ac:dyDescent="0.3">
      <c r="A1815" t="s">
        <v>298</v>
      </c>
      <c r="B1815" t="s">
        <v>15</v>
      </c>
      <c r="C1815" t="s">
        <v>29</v>
      </c>
      <c r="D1815" t="s">
        <v>262</v>
      </c>
      <c r="E1815" t="s">
        <v>196</v>
      </c>
      <c r="F1815">
        <v>14.814245780234</v>
      </c>
      <c r="G1815">
        <v>14.4864055368761</v>
      </c>
      <c r="H1815">
        <v>2.8889809903068699</v>
      </c>
      <c r="I1815">
        <v>0.50868683352435695</v>
      </c>
      <c r="J1815">
        <v>0.83756366051282405</v>
      </c>
      <c r="K1815">
        <v>44.762330968337899</v>
      </c>
      <c r="L1815">
        <v>6.7070688447721905E-2</v>
      </c>
      <c r="M1815">
        <v>1.2969300533655199</v>
      </c>
      <c r="N1815">
        <v>9.0919137670991095</v>
      </c>
      <c r="O1815">
        <v>65.1428770321249</v>
      </c>
      <c r="P1815">
        <v>17.4263121892374</v>
      </c>
      <c r="Q1815">
        <v>4.0312059083675704</v>
      </c>
      <c r="R1815">
        <v>33.304232953422499</v>
      </c>
      <c r="S1815">
        <v>169.58644997961201</v>
      </c>
      <c r="T1815">
        <v>0</v>
      </c>
      <c r="U1815">
        <v>0</v>
      </c>
      <c r="V1815">
        <v>40.192075025130002</v>
      </c>
      <c r="W1815">
        <v>196.46211665086199</v>
      </c>
    </row>
    <row r="1816" spans="1:23" x14ac:dyDescent="0.3">
      <c r="A1816" t="s">
        <v>298</v>
      </c>
      <c r="B1816" t="s">
        <v>15</v>
      </c>
      <c r="C1816" t="s">
        <v>29</v>
      </c>
      <c r="D1816" t="s">
        <v>262</v>
      </c>
      <c r="E1816" t="s">
        <v>197</v>
      </c>
      <c r="F1816">
        <v>16.8777275073457</v>
      </c>
      <c r="G1816">
        <v>16.528473634983001</v>
      </c>
      <c r="H1816">
        <v>3.5301566239297202</v>
      </c>
      <c r="I1816">
        <v>0.57598461321240801</v>
      </c>
      <c r="J1816">
        <v>0.96541071006366697</v>
      </c>
      <c r="K1816">
        <v>50.742274167431503</v>
      </c>
      <c r="L1816">
        <v>6.05699858723266E-2</v>
      </c>
      <c r="M1816">
        <v>1.5175698967227</v>
      </c>
      <c r="N1816">
        <v>10.5727243164591</v>
      </c>
      <c r="O1816">
        <v>76.344230911217707</v>
      </c>
      <c r="P1816">
        <v>19.7001064508217</v>
      </c>
      <c r="Q1816">
        <v>4.5577884017651602</v>
      </c>
      <c r="R1816">
        <v>37.649084350582399</v>
      </c>
      <c r="S1816">
        <v>169.58644997961201</v>
      </c>
      <c r="T1816">
        <v>0</v>
      </c>
      <c r="U1816">
        <v>0</v>
      </c>
      <c r="V1816">
        <v>49.051689711970802</v>
      </c>
      <c r="W1816">
        <v>226.222782113866</v>
      </c>
    </row>
    <row r="1817" spans="1:23" x14ac:dyDescent="0.3">
      <c r="A1817" t="s">
        <v>298</v>
      </c>
      <c r="B1817" t="s">
        <v>15</v>
      </c>
      <c r="C1817" t="s">
        <v>29</v>
      </c>
      <c r="D1817" t="s">
        <v>262</v>
      </c>
      <c r="E1817" t="s">
        <v>198</v>
      </c>
      <c r="F1817">
        <v>17.391595085015901</v>
      </c>
      <c r="G1817">
        <v>17.040401957328701</v>
      </c>
      <c r="H1817">
        <v>3.2684703117334299</v>
      </c>
      <c r="I1817">
        <v>0.578763472562562</v>
      </c>
      <c r="J1817">
        <v>1.00836990994424</v>
      </c>
      <c r="K1817">
        <v>51.165163545148197</v>
      </c>
      <c r="L1817">
        <v>6.4954361878162198E-2</v>
      </c>
      <c r="M1817">
        <v>1.61632935293615</v>
      </c>
      <c r="N1817">
        <v>11.1049713086033</v>
      </c>
      <c r="O1817">
        <v>81.308021099097303</v>
      </c>
      <c r="P1817">
        <v>19.707397706672801</v>
      </c>
      <c r="Q1817">
        <v>4.5650372094866203</v>
      </c>
      <c r="R1817">
        <v>37.656418054563098</v>
      </c>
      <c r="S1817">
        <v>169.58644997961201</v>
      </c>
      <c r="T1817">
        <v>0</v>
      </c>
      <c r="U1817">
        <v>0</v>
      </c>
      <c r="V1817">
        <v>45.414593650018404</v>
      </c>
      <c r="W1817">
        <v>233.56750222046901</v>
      </c>
    </row>
    <row r="1818" spans="1:23" x14ac:dyDescent="0.3">
      <c r="A1818" t="s">
        <v>298</v>
      </c>
      <c r="B1818" t="s">
        <v>15</v>
      </c>
      <c r="C1818" t="s">
        <v>29</v>
      </c>
      <c r="D1818" t="s">
        <v>262</v>
      </c>
      <c r="E1818" t="s">
        <v>200</v>
      </c>
      <c r="F1818">
        <v>16.0248972418112</v>
      </c>
      <c r="G1818">
        <v>15.6834009485548</v>
      </c>
      <c r="H1818">
        <v>3.3991659706247499</v>
      </c>
      <c r="I1818">
        <v>0.55270913771722596</v>
      </c>
      <c r="J1818">
        <v>0.90864006363244298</v>
      </c>
      <c r="K1818">
        <v>48.612258337050299</v>
      </c>
      <c r="L1818">
        <v>6.7050323348868304E-2</v>
      </c>
      <c r="M1818">
        <v>1.4111964744949701</v>
      </c>
      <c r="N1818">
        <v>9.9022836564826306</v>
      </c>
      <c r="O1818">
        <v>70.958344836388406</v>
      </c>
      <c r="P1818">
        <v>18.940047596685499</v>
      </c>
      <c r="Q1818">
        <v>4.3801476197343696</v>
      </c>
      <c r="R1818">
        <v>36.1986589685445</v>
      </c>
      <c r="S1818">
        <v>169.58644997961201</v>
      </c>
      <c r="T1818">
        <v>0</v>
      </c>
      <c r="U1818">
        <v>0</v>
      </c>
      <c r="V1818">
        <v>47.231064493985599</v>
      </c>
      <c r="W1818">
        <v>213.85432025732999</v>
      </c>
    </row>
    <row r="1819" spans="1:23" x14ac:dyDescent="0.3">
      <c r="A1819" t="s">
        <v>298</v>
      </c>
      <c r="B1819" t="s">
        <v>15</v>
      </c>
      <c r="C1819" t="s">
        <v>29</v>
      </c>
      <c r="D1819" t="s">
        <v>263</v>
      </c>
      <c r="E1819" t="s">
        <v>202</v>
      </c>
      <c r="F1819">
        <v>14.1569094714129</v>
      </c>
      <c r="G1819">
        <v>13.8573109858565</v>
      </c>
      <c r="H1819">
        <v>3.4377992054297901</v>
      </c>
      <c r="I1819">
        <v>0.51089200782890498</v>
      </c>
      <c r="J1819">
        <v>0.82077484874175699</v>
      </c>
      <c r="K1819">
        <v>41.143841802546099</v>
      </c>
      <c r="L1819">
        <v>6.4798043033395994E-2</v>
      </c>
      <c r="M1819">
        <v>1.2293899474357599</v>
      </c>
      <c r="N1819">
        <v>8.8267412547782094</v>
      </c>
      <c r="O1819">
        <v>64.138112837042698</v>
      </c>
      <c r="P1819">
        <v>17.077557204281799</v>
      </c>
      <c r="Q1819">
        <v>3.9238226350980798</v>
      </c>
      <c r="R1819">
        <v>32.6763633843482</v>
      </c>
      <c r="S1819">
        <v>141.23040771696799</v>
      </c>
      <c r="T1819">
        <v>0</v>
      </c>
      <c r="U1819">
        <v>0</v>
      </c>
      <c r="V1819">
        <v>47.849230431824097</v>
      </c>
      <c r="W1819">
        <v>187.84235655034001</v>
      </c>
    </row>
    <row r="1820" spans="1:23" x14ac:dyDescent="0.3">
      <c r="A1820" t="s">
        <v>298</v>
      </c>
      <c r="B1820" t="s">
        <v>15</v>
      </c>
      <c r="C1820" t="s">
        <v>29</v>
      </c>
      <c r="D1820" t="s">
        <v>263</v>
      </c>
      <c r="E1820" t="s">
        <v>204</v>
      </c>
      <c r="F1820">
        <v>14.415316901919599</v>
      </c>
      <c r="G1820">
        <v>14.1151458007709</v>
      </c>
      <c r="H1820">
        <v>3.41445546851374</v>
      </c>
      <c r="I1820">
        <v>0.51083732650685298</v>
      </c>
      <c r="J1820">
        <v>0.84174292526523997</v>
      </c>
      <c r="K1820">
        <v>41.244819082244703</v>
      </c>
      <c r="L1820">
        <v>5.4315942729261497E-2</v>
      </c>
      <c r="M1820">
        <v>1.2897316040426801</v>
      </c>
      <c r="N1820">
        <v>9.1914752338390198</v>
      </c>
      <c r="O1820">
        <v>67.572257960765796</v>
      </c>
      <c r="P1820">
        <v>17.0328793305519</v>
      </c>
      <c r="Q1820">
        <v>3.9156301498013901</v>
      </c>
      <c r="R1820">
        <v>32.588411885246501</v>
      </c>
      <c r="S1820">
        <v>141.23040771696799</v>
      </c>
      <c r="T1820">
        <v>0</v>
      </c>
      <c r="U1820">
        <v>0</v>
      </c>
      <c r="V1820">
        <v>47.5285893009464</v>
      </c>
      <c r="W1820">
        <v>192.78490402873101</v>
      </c>
    </row>
    <row r="1821" spans="1:23" x14ac:dyDescent="0.3">
      <c r="A1821" t="s">
        <v>298</v>
      </c>
      <c r="B1821" t="s">
        <v>15</v>
      </c>
      <c r="C1821" t="s">
        <v>29</v>
      </c>
      <c r="D1821" t="s">
        <v>263</v>
      </c>
      <c r="E1821" t="s">
        <v>205</v>
      </c>
      <c r="F1821">
        <v>15.8030417409517</v>
      </c>
      <c r="G1821">
        <v>15.4921295694633</v>
      </c>
      <c r="H1821">
        <v>3.4064051134377999</v>
      </c>
      <c r="I1821">
        <v>0.54162929587742603</v>
      </c>
      <c r="J1821">
        <v>0.93392858442790105</v>
      </c>
      <c r="K1821">
        <v>43.951956722480297</v>
      </c>
      <c r="L1821">
        <v>6.04865942974607E-2</v>
      </c>
      <c r="M1821">
        <v>1.46990953678988</v>
      </c>
      <c r="N1821">
        <v>10.3244536036235</v>
      </c>
      <c r="O1821">
        <v>77.276820856313904</v>
      </c>
      <c r="P1821">
        <v>17.9729670892632</v>
      </c>
      <c r="Q1821">
        <v>4.1381665967098797</v>
      </c>
      <c r="R1821">
        <v>34.379422178462001</v>
      </c>
      <c r="S1821">
        <v>141.23040771696799</v>
      </c>
      <c r="T1821">
        <v>0</v>
      </c>
      <c r="U1821">
        <v>0</v>
      </c>
      <c r="V1821">
        <v>47.408432932336098</v>
      </c>
      <c r="W1821">
        <v>212.10752498648799</v>
      </c>
    </row>
    <row r="1822" spans="1:23" x14ac:dyDescent="0.3">
      <c r="A1822" t="s">
        <v>298</v>
      </c>
      <c r="B1822" t="s">
        <v>15</v>
      </c>
      <c r="C1822" t="s">
        <v>29</v>
      </c>
      <c r="D1822" t="s">
        <v>263</v>
      </c>
      <c r="E1822" t="s">
        <v>207</v>
      </c>
      <c r="F1822">
        <v>14.663455473111</v>
      </c>
      <c r="G1822">
        <v>14.3537026441363</v>
      </c>
      <c r="H1822">
        <v>2.74774055034653</v>
      </c>
      <c r="I1822">
        <v>0.54819382428501495</v>
      </c>
      <c r="J1822">
        <v>0.83039492222051303</v>
      </c>
      <c r="K1822">
        <v>43.911462050236999</v>
      </c>
      <c r="L1822">
        <v>6.26779529770536E-2</v>
      </c>
      <c r="M1822">
        <v>1.2223719238713</v>
      </c>
      <c r="N1822">
        <v>9.0063602993175103</v>
      </c>
      <c r="O1822">
        <v>63.879065582397999</v>
      </c>
      <c r="P1822">
        <v>18.409434751559001</v>
      </c>
      <c r="Q1822">
        <v>4.2214453477485998</v>
      </c>
      <c r="R1822">
        <v>35.2347554139157</v>
      </c>
      <c r="S1822">
        <v>141.23040771696799</v>
      </c>
      <c r="T1822">
        <v>0</v>
      </c>
      <c r="U1822">
        <v>0</v>
      </c>
      <c r="V1822">
        <v>38.330255572458498</v>
      </c>
      <c r="W1822">
        <v>195.46044560087401</v>
      </c>
    </row>
    <row r="1823" spans="1:23" x14ac:dyDescent="0.3">
      <c r="A1823" t="s">
        <v>298</v>
      </c>
      <c r="B1823" t="s">
        <v>15</v>
      </c>
      <c r="C1823" t="s">
        <v>29</v>
      </c>
      <c r="D1823" t="s">
        <v>264</v>
      </c>
      <c r="E1823" t="s">
        <v>208</v>
      </c>
      <c r="F1823">
        <v>12.806936628909099</v>
      </c>
      <c r="G1823">
        <v>12.5474724851963</v>
      </c>
      <c r="H1823">
        <v>2.8850842110105899</v>
      </c>
      <c r="I1823">
        <v>0.47154875907720201</v>
      </c>
      <c r="J1823">
        <v>0.71320504320237899</v>
      </c>
      <c r="K1823">
        <v>35.324561688119303</v>
      </c>
      <c r="L1823">
        <v>6.1648042603417198E-2</v>
      </c>
      <c r="M1823">
        <v>1.05010737862458</v>
      </c>
      <c r="N1823">
        <v>7.7188584196645902</v>
      </c>
      <c r="O1823">
        <v>53.875693704930796</v>
      </c>
      <c r="P1823">
        <v>15.5932415881627</v>
      </c>
      <c r="Q1823">
        <v>3.5556854358710601</v>
      </c>
      <c r="R1823">
        <v>29.8595773520195</v>
      </c>
      <c r="S1823">
        <v>114.533981347674</v>
      </c>
      <c r="T1823">
        <v>0</v>
      </c>
      <c r="U1823">
        <v>0</v>
      </c>
      <c r="V1823">
        <v>40.402983461547898</v>
      </c>
      <c r="W1823">
        <v>169.65739581123299</v>
      </c>
    </row>
    <row r="1824" spans="1:23" x14ac:dyDescent="0.3">
      <c r="A1824" t="s">
        <v>298</v>
      </c>
      <c r="B1824" t="s">
        <v>15</v>
      </c>
      <c r="C1824" t="s">
        <v>29</v>
      </c>
      <c r="D1824" t="s">
        <v>264</v>
      </c>
      <c r="E1824" t="s">
        <v>209</v>
      </c>
      <c r="F1824">
        <v>14.9535207861824</v>
      </c>
      <c r="G1824">
        <v>14.671347716509899</v>
      </c>
      <c r="H1824">
        <v>2.929134726115</v>
      </c>
      <c r="I1824">
        <v>0.54356868756313803</v>
      </c>
      <c r="J1824">
        <v>0.84262093287778606</v>
      </c>
      <c r="K1824">
        <v>40.802633394232501</v>
      </c>
      <c r="L1824">
        <v>5.5615793571802401E-2</v>
      </c>
      <c r="M1824">
        <v>1.26555701383369</v>
      </c>
      <c r="N1824">
        <v>9.2274061387184201</v>
      </c>
      <c r="O1824">
        <v>65.180486983389301</v>
      </c>
      <c r="P1824">
        <v>17.940656140646901</v>
      </c>
      <c r="Q1824">
        <v>4.0920998198351803</v>
      </c>
      <c r="R1824">
        <v>34.353297038881003</v>
      </c>
      <c r="S1824">
        <v>114.533981347674</v>
      </c>
      <c r="T1824">
        <v>0</v>
      </c>
      <c r="U1824">
        <v>0</v>
      </c>
      <c r="V1824">
        <v>40.998979982575499</v>
      </c>
      <c r="W1824">
        <v>200.44957761736899</v>
      </c>
    </row>
    <row r="1825" spans="1:23" x14ac:dyDescent="0.3">
      <c r="A1825" t="s">
        <v>298</v>
      </c>
      <c r="B1825" t="s">
        <v>15</v>
      </c>
      <c r="C1825" t="s">
        <v>29</v>
      </c>
      <c r="D1825" t="s">
        <v>264</v>
      </c>
      <c r="E1825" t="s">
        <v>212</v>
      </c>
      <c r="F1825">
        <v>15.4770924868604</v>
      </c>
      <c r="G1825">
        <v>15.196424792657901</v>
      </c>
      <c r="H1825">
        <v>3.3914335200665899</v>
      </c>
      <c r="I1825">
        <v>0.53314000754786295</v>
      </c>
      <c r="J1825">
        <v>0.88755753052416597</v>
      </c>
      <c r="K1825">
        <v>40.338753188574799</v>
      </c>
      <c r="L1825">
        <v>5.9998445845526202E-2</v>
      </c>
      <c r="M1825">
        <v>1.3831138066984201</v>
      </c>
      <c r="N1825">
        <v>9.8438390556368098</v>
      </c>
      <c r="O1825">
        <v>71.566667576992799</v>
      </c>
      <c r="P1825">
        <v>17.465502653585201</v>
      </c>
      <c r="Q1825">
        <v>3.99298389418222</v>
      </c>
      <c r="R1825">
        <v>33.432468133242899</v>
      </c>
      <c r="S1825">
        <v>114.533981347674</v>
      </c>
      <c r="T1825">
        <v>0</v>
      </c>
      <c r="U1825">
        <v>0</v>
      </c>
      <c r="V1825">
        <v>47.395851343625203</v>
      </c>
      <c r="W1825">
        <v>207.95253211267399</v>
      </c>
    </row>
    <row r="1826" spans="1:23" x14ac:dyDescent="0.3">
      <c r="A1826" t="s">
        <v>298</v>
      </c>
      <c r="B1826" t="s">
        <v>15</v>
      </c>
      <c r="C1826" t="s">
        <v>29</v>
      </c>
      <c r="D1826" t="s">
        <v>264</v>
      </c>
      <c r="E1826" t="s">
        <v>214</v>
      </c>
      <c r="F1826">
        <v>13.9723424538938</v>
      </c>
      <c r="G1826">
        <v>13.700857894960199</v>
      </c>
      <c r="H1826">
        <v>3.3811206980517001</v>
      </c>
      <c r="I1826">
        <v>0.509508975330762</v>
      </c>
      <c r="J1826">
        <v>0.78323925439986697</v>
      </c>
      <c r="K1826">
        <v>38.221234594189198</v>
      </c>
      <c r="L1826">
        <v>6.1684701395928403E-2</v>
      </c>
      <c r="M1826">
        <v>1.1692585710252299</v>
      </c>
      <c r="N1826">
        <v>8.5498264778472297</v>
      </c>
      <c r="O1826">
        <v>60.153058674766697</v>
      </c>
      <c r="P1826">
        <v>16.823801085606501</v>
      </c>
      <c r="Q1826">
        <v>3.8372816225117798</v>
      </c>
      <c r="R1826">
        <v>32.214799172532302</v>
      </c>
      <c r="S1826">
        <v>114.533981347674</v>
      </c>
      <c r="T1826">
        <v>0</v>
      </c>
      <c r="U1826">
        <v>0</v>
      </c>
      <c r="V1826">
        <v>47.267833844682201</v>
      </c>
      <c r="W1826">
        <v>186.393830173222</v>
      </c>
    </row>
    <row r="1827" spans="1:23" x14ac:dyDescent="0.3">
      <c r="A1827" t="s">
        <v>298</v>
      </c>
      <c r="B1827" t="s">
        <v>15</v>
      </c>
      <c r="C1827" t="s">
        <v>29</v>
      </c>
      <c r="D1827" t="s">
        <v>265</v>
      </c>
      <c r="E1827" t="s">
        <v>215</v>
      </c>
      <c r="F1827">
        <v>12.195194456572599</v>
      </c>
      <c r="G1827">
        <v>11.948469682369501</v>
      </c>
      <c r="H1827">
        <v>3.15427693189014</v>
      </c>
      <c r="I1827">
        <v>0.44174892064467097</v>
      </c>
      <c r="J1827">
        <v>0.68730905593473401</v>
      </c>
      <c r="K1827">
        <v>33.169494033544801</v>
      </c>
      <c r="L1827">
        <v>3.0445613752361801E-2</v>
      </c>
      <c r="M1827">
        <v>1.03399170276979</v>
      </c>
      <c r="N1827">
        <v>7.5204312520682803</v>
      </c>
      <c r="O1827">
        <v>53.235349718614799</v>
      </c>
      <c r="P1827">
        <v>14.5759041897867</v>
      </c>
      <c r="Q1827">
        <v>3.32391590895149</v>
      </c>
      <c r="R1827">
        <v>27.911217488984299</v>
      </c>
      <c r="S1827">
        <v>114.533981347674</v>
      </c>
      <c r="T1827">
        <v>0</v>
      </c>
      <c r="U1827">
        <v>0</v>
      </c>
      <c r="V1827">
        <v>44.143174734941802</v>
      </c>
      <c r="W1827">
        <v>163.25895530104901</v>
      </c>
    </row>
    <row r="1828" spans="1:23" x14ac:dyDescent="0.3">
      <c r="A1828" t="s">
        <v>298</v>
      </c>
      <c r="B1828" t="s">
        <v>15</v>
      </c>
      <c r="C1828" t="s">
        <v>29</v>
      </c>
      <c r="D1828" t="s">
        <v>265</v>
      </c>
      <c r="E1828" t="s">
        <v>216</v>
      </c>
      <c r="F1828">
        <v>12.9858220068493</v>
      </c>
      <c r="G1828">
        <v>12.7368630753615</v>
      </c>
      <c r="H1828">
        <v>3.6953733735107099</v>
      </c>
      <c r="I1828">
        <v>0.44302480249000697</v>
      </c>
      <c r="J1828">
        <v>0.75502507721013101</v>
      </c>
      <c r="K1828">
        <v>33.570310748649703</v>
      </c>
      <c r="L1828">
        <v>3.20558622087566E-2</v>
      </c>
      <c r="M1828">
        <v>1.1806980201611099</v>
      </c>
      <c r="N1828">
        <v>8.3179225268193697</v>
      </c>
      <c r="O1828">
        <v>61.030696263489297</v>
      </c>
      <c r="P1828">
        <v>14.4929106012265</v>
      </c>
      <c r="Q1828">
        <v>3.3144698348400801</v>
      </c>
      <c r="R1828">
        <v>27.741045417182399</v>
      </c>
      <c r="S1828">
        <v>114.533981347674</v>
      </c>
      <c r="T1828">
        <v>0</v>
      </c>
      <c r="U1828">
        <v>0</v>
      </c>
      <c r="V1828">
        <v>51.640929913634302</v>
      </c>
      <c r="W1828">
        <v>174.857464505482</v>
      </c>
    </row>
    <row r="1829" spans="1:23" x14ac:dyDescent="0.3">
      <c r="A1829" t="s">
        <v>298</v>
      </c>
      <c r="B1829" t="s">
        <v>15</v>
      </c>
      <c r="C1829" t="s">
        <v>29</v>
      </c>
      <c r="D1829" t="s">
        <v>265</v>
      </c>
      <c r="E1829" t="s">
        <v>217</v>
      </c>
      <c r="F1829">
        <v>13.3996012538621</v>
      </c>
      <c r="G1829">
        <v>13.1491605135183</v>
      </c>
      <c r="H1829">
        <v>3.7541252326449901</v>
      </c>
      <c r="I1829">
        <v>0.44559883981139697</v>
      </c>
      <c r="J1829">
        <v>0.78358539741707001</v>
      </c>
      <c r="K1829">
        <v>33.899128033404601</v>
      </c>
      <c r="L1829">
        <v>3.3400551595253597E-2</v>
      </c>
      <c r="M1829">
        <v>1.24603144200734</v>
      </c>
      <c r="N1829">
        <v>8.7018846054954597</v>
      </c>
      <c r="O1829">
        <v>64.565420607398806</v>
      </c>
      <c r="P1829">
        <v>14.5238679034619</v>
      </c>
      <c r="Q1829">
        <v>3.3253319968553599</v>
      </c>
      <c r="R1829">
        <v>27.795812591739999</v>
      </c>
      <c r="S1829">
        <v>114.533981347674</v>
      </c>
      <c r="T1829">
        <v>0</v>
      </c>
      <c r="U1829">
        <v>0</v>
      </c>
      <c r="V1829">
        <v>52.424047227764703</v>
      </c>
      <c r="W1829">
        <v>180.679190337074</v>
      </c>
    </row>
    <row r="1830" spans="1:23" x14ac:dyDescent="0.3">
      <c r="A1830" t="s">
        <v>298</v>
      </c>
      <c r="B1830" t="s">
        <v>15</v>
      </c>
      <c r="C1830" t="s">
        <v>29</v>
      </c>
      <c r="D1830" t="s">
        <v>265</v>
      </c>
      <c r="E1830" t="s">
        <v>226</v>
      </c>
      <c r="F1830">
        <v>12.8346767376889</v>
      </c>
      <c r="G1830">
        <v>12.583435837662201</v>
      </c>
      <c r="H1830">
        <v>3.41644670445466</v>
      </c>
      <c r="I1830">
        <v>0.45359051663800598</v>
      </c>
      <c r="J1830">
        <v>0.73652701612469196</v>
      </c>
      <c r="K1830">
        <v>34.189390012533003</v>
      </c>
      <c r="L1830">
        <v>3.2083400390777103E-2</v>
      </c>
      <c r="M1830">
        <v>1.12569071390455</v>
      </c>
      <c r="N1830">
        <v>8.0559187126583804</v>
      </c>
      <c r="O1830">
        <v>58.023583498573998</v>
      </c>
      <c r="P1830">
        <v>14.913187450045999</v>
      </c>
      <c r="Q1830">
        <v>3.4051344876446001</v>
      </c>
      <c r="R1830">
        <v>28.551970431227499</v>
      </c>
      <c r="S1830">
        <v>114.533981347674</v>
      </c>
      <c r="T1830">
        <v>0</v>
      </c>
      <c r="U1830">
        <v>0</v>
      </c>
      <c r="V1830">
        <v>47.748824924421697</v>
      </c>
      <c r="W1830">
        <v>172.43151950466199</v>
      </c>
    </row>
    <row r="1831" spans="1:23" x14ac:dyDescent="0.3">
      <c r="A1831" t="s">
        <v>298</v>
      </c>
      <c r="B1831" t="s">
        <v>15</v>
      </c>
      <c r="C1831" t="s">
        <v>29</v>
      </c>
      <c r="D1831" t="s">
        <v>266</v>
      </c>
      <c r="E1831" t="s">
        <v>227</v>
      </c>
      <c r="F1831">
        <v>12.285074624163</v>
      </c>
      <c r="G1831">
        <v>12.040136940649599</v>
      </c>
      <c r="H1831">
        <v>3.4335717960768601</v>
      </c>
      <c r="I1831">
        <v>0.43390478701517599</v>
      </c>
      <c r="J1831">
        <v>0.69772351029322899</v>
      </c>
      <c r="K1831">
        <v>32.701956074772603</v>
      </c>
      <c r="L1831">
        <v>3.081402818416E-2</v>
      </c>
      <c r="M1831">
        <v>1.0679692357411901</v>
      </c>
      <c r="N1831">
        <v>7.6791557249150202</v>
      </c>
      <c r="O1831">
        <v>55.104091450908101</v>
      </c>
      <c r="P1831">
        <v>14.2687390794697</v>
      </c>
      <c r="Q1831">
        <v>3.25735920182357</v>
      </c>
      <c r="R1831">
        <v>27.318889815975801</v>
      </c>
      <c r="S1831">
        <v>114.533981347674</v>
      </c>
      <c r="T1831">
        <v>0</v>
      </c>
      <c r="U1831">
        <v>0</v>
      </c>
      <c r="V1831">
        <v>48.013540509570902</v>
      </c>
      <c r="W1831">
        <v>164.53722377897401</v>
      </c>
    </row>
    <row r="1832" spans="1:23" x14ac:dyDescent="0.3">
      <c r="A1832" t="s">
        <v>299</v>
      </c>
      <c r="B1832" t="s">
        <v>45</v>
      </c>
      <c r="C1832" t="s">
        <v>29</v>
      </c>
      <c r="D1832" t="s">
        <v>251</v>
      </c>
      <c r="E1832" t="s">
        <v>51</v>
      </c>
      <c r="F1832">
        <v>103.603284149674</v>
      </c>
      <c r="G1832">
        <v>100.75113893228</v>
      </c>
      <c r="H1832">
        <v>1.19742370686614</v>
      </c>
      <c r="I1832">
        <v>1.7525856213676301</v>
      </c>
      <c r="J1832">
        <v>6.2426491747348001</v>
      </c>
      <c r="K1832">
        <v>546.78912505086305</v>
      </c>
      <c r="L1832">
        <v>0.390403424953772</v>
      </c>
      <c r="M1832">
        <v>11.585484169651</v>
      </c>
      <c r="N1832">
        <v>101.080026798077</v>
      </c>
      <c r="O1832">
        <v>670.06150228113802</v>
      </c>
      <c r="P1832">
        <v>91.713249495228695</v>
      </c>
      <c r="Q1832">
        <v>32.379115604462498</v>
      </c>
      <c r="R1832">
        <v>161.86346514295701</v>
      </c>
      <c r="S1832">
        <v>2212.9158508391101</v>
      </c>
      <c r="T1832">
        <v>0</v>
      </c>
      <c r="U1832">
        <v>0</v>
      </c>
      <c r="V1832">
        <v>17.734743392125399</v>
      </c>
      <c r="W1832">
        <v>1340.79992152402</v>
      </c>
    </row>
    <row r="1833" spans="1:23" x14ac:dyDescent="0.3">
      <c r="A1833" t="s">
        <v>299</v>
      </c>
      <c r="B1833" t="s">
        <v>45</v>
      </c>
      <c r="C1833" t="s">
        <v>29</v>
      </c>
      <c r="D1833" t="s">
        <v>251</v>
      </c>
      <c r="E1833" t="s">
        <v>52</v>
      </c>
      <c r="F1833">
        <v>114.46424875356</v>
      </c>
      <c r="G1833">
        <v>111.540506413861</v>
      </c>
      <c r="H1833">
        <v>3.16923227454798</v>
      </c>
      <c r="I1833">
        <v>1.95243674089289</v>
      </c>
      <c r="J1833">
        <v>6.9082411615325103</v>
      </c>
      <c r="K1833">
        <v>606.22173464692401</v>
      </c>
      <c r="L1833">
        <v>0.37630618446324199</v>
      </c>
      <c r="M1833">
        <v>13.2243130428937</v>
      </c>
      <c r="N1833">
        <v>114.554052430863</v>
      </c>
      <c r="O1833">
        <v>762.44299640678503</v>
      </c>
      <c r="P1833">
        <v>101.419031570383</v>
      </c>
      <c r="Q1833">
        <v>35.8075606735839</v>
      </c>
      <c r="R1833">
        <v>178.990873908536</v>
      </c>
      <c r="S1833">
        <v>2212.9158508391101</v>
      </c>
      <c r="T1833">
        <v>0</v>
      </c>
      <c r="U1833">
        <v>0</v>
      </c>
      <c r="V1833">
        <v>43.8938009477896</v>
      </c>
      <c r="W1833">
        <v>1499.43210733004</v>
      </c>
    </row>
    <row r="1834" spans="1:23" x14ac:dyDescent="0.3">
      <c r="A1834" t="s">
        <v>299</v>
      </c>
      <c r="B1834" t="s">
        <v>45</v>
      </c>
      <c r="C1834" t="s">
        <v>29</v>
      </c>
      <c r="D1834" t="s">
        <v>251</v>
      </c>
      <c r="E1834" t="s">
        <v>53</v>
      </c>
      <c r="F1834">
        <v>112.378940347694</v>
      </c>
      <c r="G1834">
        <v>109.46196548645599</v>
      </c>
      <c r="H1834">
        <v>3.27562565031845</v>
      </c>
      <c r="I1834">
        <v>1.9148064449437701</v>
      </c>
      <c r="J1834">
        <v>7.0226893746078902</v>
      </c>
      <c r="K1834">
        <v>586.39298817580095</v>
      </c>
      <c r="L1834">
        <v>0.37752660906896401</v>
      </c>
      <c r="M1834">
        <v>13.6149537805076</v>
      </c>
      <c r="N1834">
        <v>115.660613871385</v>
      </c>
      <c r="O1834">
        <v>776.55736729565297</v>
      </c>
      <c r="P1834">
        <v>97.3592035403164</v>
      </c>
      <c r="Q1834">
        <v>34.407587080927499</v>
      </c>
      <c r="R1834">
        <v>171.78629522067999</v>
      </c>
      <c r="S1834">
        <v>2212.9158508391101</v>
      </c>
      <c r="T1834">
        <v>0</v>
      </c>
      <c r="U1834">
        <v>0</v>
      </c>
      <c r="V1834">
        <v>45.429229310628997</v>
      </c>
      <c r="W1834">
        <v>1474.71250717876</v>
      </c>
    </row>
    <row r="1835" spans="1:23" x14ac:dyDescent="0.3">
      <c r="A1835" t="s">
        <v>299</v>
      </c>
      <c r="B1835" t="s">
        <v>45</v>
      </c>
      <c r="C1835" t="s">
        <v>29</v>
      </c>
      <c r="D1835" t="s">
        <v>251</v>
      </c>
      <c r="E1835" t="s">
        <v>54</v>
      </c>
      <c r="F1835">
        <v>109.95442990096601</v>
      </c>
      <c r="G1835">
        <v>107.06332710707299</v>
      </c>
      <c r="H1835">
        <v>3.4588029218664298</v>
      </c>
      <c r="I1835">
        <v>1.87848015845656</v>
      </c>
      <c r="J1835">
        <v>6.4424893236771101</v>
      </c>
      <c r="K1835">
        <v>590.32806191304496</v>
      </c>
      <c r="L1835">
        <v>0.40820700657687098</v>
      </c>
      <c r="M1835">
        <v>12.084286565826799</v>
      </c>
      <c r="N1835">
        <v>106.49638555217901</v>
      </c>
      <c r="O1835">
        <v>702.23103003568895</v>
      </c>
      <c r="P1835">
        <v>99.538579755122797</v>
      </c>
      <c r="Q1835">
        <v>35.121332692875797</v>
      </c>
      <c r="R1835">
        <v>175.69852439983501</v>
      </c>
      <c r="S1835">
        <v>2212.9158508391101</v>
      </c>
      <c r="T1835">
        <v>0</v>
      </c>
      <c r="U1835">
        <v>0</v>
      </c>
      <c r="V1835">
        <v>48.192317152192203</v>
      </c>
      <c r="W1835">
        <v>1436.81968259716</v>
      </c>
    </row>
    <row r="1836" spans="1:23" x14ac:dyDescent="0.3">
      <c r="A1836" t="s">
        <v>299</v>
      </c>
      <c r="B1836" t="s">
        <v>45</v>
      </c>
      <c r="C1836" t="s">
        <v>29</v>
      </c>
      <c r="D1836" t="s">
        <v>252</v>
      </c>
      <c r="E1836" t="s">
        <v>55</v>
      </c>
      <c r="F1836">
        <v>106.582190217033</v>
      </c>
      <c r="G1836">
        <v>103.53744400953801</v>
      </c>
      <c r="H1836">
        <v>4.6226102884404003</v>
      </c>
      <c r="I1836">
        <v>1.9656823856185099</v>
      </c>
      <c r="J1836">
        <v>5.3684563225530404</v>
      </c>
      <c r="K1836">
        <v>541.23560566021195</v>
      </c>
      <c r="L1836">
        <v>0.38886862263836802</v>
      </c>
      <c r="M1836">
        <v>10.680904088224001</v>
      </c>
      <c r="N1836">
        <v>90.497797067556704</v>
      </c>
      <c r="O1836">
        <v>610.32591751779398</v>
      </c>
      <c r="P1836">
        <v>94.876234302801905</v>
      </c>
      <c r="Q1836">
        <v>32.335130211916997</v>
      </c>
      <c r="R1836">
        <v>168.810903527058</v>
      </c>
      <c r="S1836">
        <v>2373.5235982742802</v>
      </c>
      <c r="T1836">
        <v>0</v>
      </c>
      <c r="U1836">
        <v>0</v>
      </c>
      <c r="V1836">
        <v>64.500013838774606</v>
      </c>
      <c r="W1836">
        <v>1400.7865519790801</v>
      </c>
    </row>
    <row r="1837" spans="1:23" x14ac:dyDescent="0.3">
      <c r="A1837" t="s">
        <v>299</v>
      </c>
      <c r="B1837" t="s">
        <v>45</v>
      </c>
      <c r="C1837" t="s">
        <v>29</v>
      </c>
      <c r="D1837" t="s">
        <v>252</v>
      </c>
      <c r="E1837" t="s">
        <v>56</v>
      </c>
      <c r="F1837">
        <v>117.083110859534</v>
      </c>
      <c r="G1837">
        <v>113.96420997551</v>
      </c>
      <c r="H1837">
        <v>5.6846763212116196</v>
      </c>
      <c r="I1837">
        <v>2.1595206197203201</v>
      </c>
      <c r="J1837">
        <v>6.1822971972673102</v>
      </c>
      <c r="K1837">
        <v>588.04962494279096</v>
      </c>
      <c r="L1837">
        <v>0.34527532191142302</v>
      </c>
      <c r="M1837">
        <v>12.576263848350299</v>
      </c>
      <c r="N1837">
        <v>104.039358022546</v>
      </c>
      <c r="O1837">
        <v>707.45625128819404</v>
      </c>
      <c r="P1837">
        <v>102.24030272056601</v>
      </c>
      <c r="Q1837">
        <v>34.8704968317385</v>
      </c>
      <c r="R1837">
        <v>181.88331642707499</v>
      </c>
      <c r="S1837">
        <v>2373.5235982742802</v>
      </c>
      <c r="T1837">
        <v>0</v>
      </c>
      <c r="U1837">
        <v>0</v>
      </c>
      <c r="V1837">
        <v>79.019541016444904</v>
      </c>
      <c r="W1837">
        <v>1551.06045918265</v>
      </c>
    </row>
    <row r="1838" spans="1:23" x14ac:dyDescent="0.3">
      <c r="A1838" t="s">
        <v>299</v>
      </c>
      <c r="B1838" t="s">
        <v>45</v>
      </c>
      <c r="C1838" t="s">
        <v>29</v>
      </c>
      <c r="D1838" t="s">
        <v>252</v>
      </c>
      <c r="E1838" t="s">
        <v>57</v>
      </c>
      <c r="F1838">
        <v>118.12401971201299</v>
      </c>
      <c r="G1838">
        <v>114.995354842259</v>
      </c>
      <c r="H1838">
        <v>5.5949950499179701</v>
      </c>
      <c r="I1838">
        <v>2.1749140747562801</v>
      </c>
      <c r="J1838">
        <v>6.3853229167710497</v>
      </c>
      <c r="K1838">
        <v>588.91922677517198</v>
      </c>
      <c r="L1838">
        <v>0.34875533454069602</v>
      </c>
      <c r="M1838">
        <v>13.0550012481977</v>
      </c>
      <c r="N1838">
        <v>106.78569505464699</v>
      </c>
      <c r="O1838">
        <v>728.83509571609102</v>
      </c>
      <c r="P1838">
        <v>101.98891081925299</v>
      </c>
      <c r="Q1838">
        <v>34.802757055861598</v>
      </c>
      <c r="R1838">
        <v>181.414798164046</v>
      </c>
      <c r="S1838">
        <v>2373.5235982742802</v>
      </c>
      <c r="T1838">
        <v>0</v>
      </c>
      <c r="U1838">
        <v>0</v>
      </c>
      <c r="V1838">
        <v>78.0932493103452</v>
      </c>
      <c r="W1838">
        <v>1566.90308159957</v>
      </c>
    </row>
    <row r="1839" spans="1:23" x14ac:dyDescent="0.3">
      <c r="A1839" t="s">
        <v>299</v>
      </c>
      <c r="B1839" t="s">
        <v>45</v>
      </c>
      <c r="C1839" t="s">
        <v>29</v>
      </c>
      <c r="D1839" t="s">
        <v>252</v>
      </c>
      <c r="E1839" t="s">
        <v>58</v>
      </c>
      <c r="F1839">
        <v>115.090916640863</v>
      </c>
      <c r="G1839">
        <v>111.992690881573</v>
      </c>
      <c r="H1839">
        <v>5.3841910675163502</v>
      </c>
      <c r="I1839">
        <v>2.1336753159486501</v>
      </c>
      <c r="J1839">
        <v>5.6885072246308201</v>
      </c>
      <c r="K1839">
        <v>591.05069645724097</v>
      </c>
      <c r="L1839">
        <v>0.40035523087678798</v>
      </c>
      <c r="M1839">
        <v>11.2444126077351</v>
      </c>
      <c r="N1839">
        <v>95.989568917361197</v>
      </c>
      <c r="O1839">
        <v>644.256728781324</v>
      </c>
      <c r="P1839">
        <v>104.01294533956801</v>
      </c>
      <c r="Q1839">
        <v>35.430823406377499</v>
      </c>
      <c r="R1839">
        <v>185.08918807942899</v>
      </c>
      <c r="S1839">
        <v>2373.5235982742802</v>
      </c>
      <c r="T1839">
        <v>0</v>
      </c>
      <c r="U1839">
        <v>0</v>
      </c>
      <c r="V1839">
        <v>75.492201425788096</v>
      </c>
      <c r="W1839">
        <v>1514.31503106995</v>
      </c>
    </row>
    <row r="1840" spans="1:23" x14ac:dyDescent="0.3">
      <c r="A1840" t="s">
        <v>299</v>
      </c>
      <c r="B1840" t="s">
        <v>45</v>
      </c>
      <c r="C1840" t="s">
        <v>29</v>
      </c>
      <c r="D1840" t="s">
        <v>253</v>
      </c>
      <c r="E1840" t="s">
        <v>59</v>
      </c>
      <c r="F1840">
        <v>118.569805057484</v>
      </c>
      <c r="G1840">
        <v>115.376565729071</v>
      </c>
      <c r="H1840">
        <v>4.3509917768679403</v>
      </c>
      <c r="I1840">
        <v>2.3162454130625001</v>
      </c>
      <c r="J1840">
        <v>4.8718434211044199</v>
      </c>
      <c r="K1840">
        <v>581.04969100594599</v>
      </c>
      <c r="L1840">
        <v>0.46750373364121001</v>
      </c>
      <c r="M1840">
        <v>9.5146164801694297</v>
      </c>
      <c r="N1840">
        <v>83.024101246059999</v>
      </c>
      <c r="O1840">
        <v>569.62646329199902</v>
      </c>
      <c r="P1840">
        <v>99.808598129725596</v>
      </c>
      <c r="Q1840">
        <v>33.884776557792698</v>
      </c>
      <c r="R1840">
        <v>177.60263996048599</v>
      </c>
      <c r="S1840">
        <v>2443.0226781606898</v>
      </c>
      <c r="T1840">
        <v>0</v>
      </c>
      <c r="U1840">
        <v>0</v>
      </c>
      <c r="V1840">
        <v>61.5019742720552</v>
      </c>
      <c r="W1840">
        <v>1551.02904413023</v>
      </c>
    </row>
    <row r="1841" spans="1:23" x14ac:dyDescent="0.3">
      <c r="A1841" t="s">
        <v>299</v>
      </c>
      <c r="B1841" t="s">
        <v>45</v>
      </c>
      <c r="C1841" t="s">
        <v>29</v>
      </c>
      <c r="D1841" t="s">
        <v>253</v>
      </c>
      <c r="E1841" t="s">
        <v>60</v>
      </c>
      <c r="F1841">
        <v>127.56971283186201</v>
      </c>
      <c r="G1841">
        <v>124.31067799223</v>
      </c>
      <c r="H1841">
        <v>4.7038347307680102</v>
      </c>
      <c r="I1841">
        <v>2.4957053903574802</v>
      </c>
      <c r="J1841">
        <v>5.5232226080932998</v>
      </c>
      <c r="K1841">
        <v>622.24443597136894</v>
      </c>
      <c r="L1841">
        <v>0.33832426111256397</v>
      </c>
      <c r="M1841">
        <v>10.992301516522</v>
      </c>
      <c r="N1841">
        <v>93.811963575639894</v>
      </c>
      <c r="O1841">
        <v>647.56339663489405</v>
      </c>
      <c r="P1841">
        <v>106.26892972405101</v>
      </c>
      <c r="Q1841">
        <v>36.0910097985427</v>
      </c>
      <c r="R1841">
        <v>189.083847155266</v>
      </c>
      <c r="S1841">
        <v>2443.0226781606898</v>
      </c>
      <c r="T1841">
        <v>0</v>
      </c>
      <c r="U1841">
        <v>0</v>
      </c>
      <c r="V1841">
        <v>66.660169129835495</v>
      </c>
      <c r="W1841">
        <v>1688.9376137161901</v>
      </c>
    </row>
    <row r="1842" spans="1:23" x14ac:dyDescent="0.3">
      <c r="A1842" t="s">
        <v>299</v>
      </c>
      <c r="B1842" t="s">
        <v>45</v>
      </c>
      <c r="C1842" t="s">
        <v>29</v>
      </c>
      <c r="D1842" t="s">
        <v>253</v>
      </c>
      <c r="E1842" t="s">
        <v>61</v>
      </c>
      <c r="F1842">
        <v>129.91895691649401</v>
      </c>
      <c r="G1842">
        <v>126.641428335322</v>
      </c>
      <c r="H1842">
        <v>4.8578448532904703</v>
      </c>
      <c r="I1842">
        <v>2.5353089795167798</v>
      </c>
      <c r="J1842">
        <v>5.8088936942921396</v>
      </c>
      <c r="K1842">
        <v>628.98146187107204</v>
      </c>
      <c r="L1842">
        <v>0.35551777342955199</v>
      </c>
      <c r="M1842">
        <v>11.6382803612285</v>
      </c>
      <c r="N1842">
        <v>97.9191846999408</v>
      </c>
      <c r="O1842">
        <v>678.37550121658899</v>
      </c>
      <c r="P1842">
        <v>106.976633213</v>
      </c>
      <c r="Q1842">
        <v>36.351361312402503</v>
      </c>
      <c r="R1842">
        <v>190.319444458379</v>
      </c>
      <c r="S1842">
        <v>2443.0226781606898</v>
      </c>
      <c r="T1842">
        <v>0</v>
      </c>
      <c r="U1842">
        <v>0</v>
      </c>
      <c r="V1842">
        <v>68.848700435564993</v>
      </c>
      <c r="W1842">
        <v>1724.4512349096699</v>
      </c>
    </row>
    <row r="1843" spans="1:23" x14ac:dyDescent="0.3">
      <c r="A1843" t="s">
        <v>299</v>
      </c>
      <c r="B1843" t="s">
        <v>45</v>
      </c>
      <c r="C1843" t="s">
        <v>29</v>
      </c>
      <c r="D1843" t="s">
        <v>253</v>
      </c>
      <c r="E1843" t="s">
        <v>62</v>
      </c>
      <c r="F1843">
        <v>131.35175497081801</v>
      </c>
      <c r="G1843">
        <v>128.07447033274499</v>
      </c>
      <c r="H1843">
        <v>5.2985013805081396</v>
      </c>
      <c r="I1843">
        <v>2.5977807942126301</v>
      </c>
      <c r="J1843">
        <v>5.2089303373749498</v>
      </c>
      <c r="K1843">
        <v>655.74278089306097</v>
      </c>
      <c r="L1843">
        <v>0.48066427799883799</v>
      </c>
      <c r="M1843">
        <v>10.064156075188</v>
      </c>
      <c r="N1843">
        <v>89.576467787963793</v>
      </c>
      <c r="O1843">
        <v>611.26586696648997</v>
      </c>
      <c r="P1843">
        <v>113.322357992966</v>
      </c>
      <c r="Q1843">
        <v>38.443614209506499</v>
      </c>
      <c r="R1843">
        <v>201.68404592504601</v>
      </c>
      <c r="S1843">
        <v>2443.0226781606898</v>
      </c>
      <c r="T1843">
        <v>0</v>
      </c>
      <c r="U1843">
        <v>0</v>
      </c>
      <c r="V1843">
        <v>75.490470708500993</v>
      </c>
      <c r="W1843">
        <v>1730.1046730931901</v>
      </c>
    </row>
    <row r="1844" spans="1:23" x14ac:dyDescent="0.3">
      <c r="A1844" t="s">
        <v>299</v>
      </c>
      <c r="B1844" t="s">
        <v>45</v>
      </c>
      <c r="C1844" t="s">
        <v>29</v>
      </c>
      <c r="D1844" t="s">
        <v>254</v>
      </c>
      <c r="E1844" t="s">
        <v>63</v>
      </c>
      <c r="F1844">
        <v>124.30898315771699</v>
      </c>
      <c r="G1844">
        <v>120.94665265240801</v>
      </c>
      <c r="H1844">
        <v>5.8077882320988703</v>
      </c>
      <c r="I1844">
        <v>2.72843357643867</v>
      </c>
      <c r="J1844">
        <v>4.59359502397042</v>
      </c>
      <c r="K1844">
        <v>620.84885556186703</v>
      </c>
      <c r="L1844">
        <v>0.33151637016059798</v>
      </c>
      <c r="M1844">
        <v>7.7359255689272102</v>
      </c>
      <c r="N1844">
        <v>70.604648651294696</v>
      </c>
      <c r="O1844">
        <v>517.25176375732997</v>
      </c>
      <c r="P1844">
        <v>123.056495924808</v>
      </c>
      <c r="Q1844">
        <v>38.449651591976497</v>
      </c>
      <c r="R1844">
        <v>223.63289100644201</v>
      </c>
      <c r="S1844">
        <v>2510.67494688121</v>
      </c>
      <c r="T1844">
        <v>0</v>
      </c>
      <c r="U1844">
        <v>0</v>
      </c>
      <c r="V1844">
        <v>82.244071497271094</v>
      </c>
      <c r="W1844">
        <v>1639.56436201678</v>
      </c>
    </row>
    <row r="1845" spans="1:23" x14ac:dyDescent="0.3">
      <c r="A1845" t="s">
        <v>299</v>
      </c>
      <c r="B1845" t="s">
        <v>45</v>
      </c>
      <c r="C1845" t="s">
        <v>29</v>
      </c>
      <c r="D1845" t="s">
        <v>254</v>
      </c>
      <c r="E1845" t="s">
        <v>64</v>
      </c>
      <c r="F1845">
        <v>134.874233806506</v>
      </c>
      <c r="G1845">
        <v>131.438115367774</v>
      </c>
      <c r="H1845">
        <v>6.4687427531610204</v>
      </c>
      <c r="I1845">
        <v>2.9498113099338199</v>
      </c>
      <c r="J1845">
        <v>5.1336962399631796</v>
      </c>
      <c r="K1845">
        <v>669.19678668792994</v>
      </c>
      <c r="L1845">
        <v>0.32315193278767401</v>
      </c>
      <c r="M1845">
        <v>9.0121822127585194</v>
      </c>
      <c r="N1845">
        <v>80.391560257894497</v>
      </c>
      <c r="O1845">
        <v>590.60116898316699</v>
      </c>
      <c r="P1845">
        <v>132.08557311703299</v>
      </c>
      <c r="Q1845">
        <v>41.291510204217801</v>
      </c>
      <c r="R1845">
        <v>240.01698055338699</v>
      </c>
      <c r="S1845">
        <v>2510.67494688121</v>
      </c>
      <c r="T1845">
        <v>0</v>
      </c>
      <c r="U1845">
        <v>0</v>
      </c>
      <c r="V1845">
        <v>91.274848138834997</v>
      </c>
      <c r="W1845">
        <v>1793.5733445261999</v>
      </c>
    </row>
    <row r="1846" spans="1:23" x14ac:dyDescent="0.3">
      <c r="A1846" t="s">
        <v>299</v>
      </c>
      <c r="B1846" t="s">
        <v>45</v>
      </c>
      <c r="C1846" t="s">
        <v>29</v>
      </c>
      <c r="D1846" t="s">
        <v>254</v>
      </c>
      <c r="E1846" t="s">
        <v>65</v>
      </c>
      <c r="F1846">
        <v>135.18493682044499</v>
      </c>
      <c r="G1846">
        <v>131.74595155883799</v>
      </c>
      <c r="H1846">
        <v>6.8512138780477398</v>
      </c>
      <c r="I1846">
        <v>2.9535289940848002</v>
      </c>
      <c r="J1846">
        <v>5.2008975461696201</v>
      </c>
      <c r="K1846">
        <v>669.20819819753297</v>
      </c>
      <c r="L1846">
        <v>0.33056747461818398</v>
      </c>
      <c r="M1846">
        <v>9.1912104584740604</v>
      </c>
      <c r="N1846">
        <v>81.438150791752307</v>
      </c>
      <c r="O1846">
        <v>598.77906843493304</v>
      </c>
      <c r="P1846">
        <v>131.95262936859399</v>
      </c>
      <c r="Q1846">
        <v>41.258371740054102</v>
      </c>
      <c r="R1846">
        <v>239.765382473529</v>
      </c>
      <c r="S1846">
        <v>2510.67494688121</v>
      </c>
      <c r="T1846">
        <v>0</v>
      </c>
      <c r="U1846">
        <v>0</v>
      </c>
      <c r="V1846">
        <v>96.386201955207397</v>
      </c>
      <c r="W1846">
        <v>1800.69622031483</v>
      </c>
    </row>
    <row r="1847" spans="1:23" x14ac:dyDescent="0.3">
      <c r="A1847" t="s">
        <v>299</v>
      </c>
      <c r="B1847" t="s">
        <v>45</v>
      </c>
      <c r="C1847" t="s">
        <v>29</v>
      </c>
      <c r="D1847" t="s">
        <v>254</v>
      </c>
      <c r="E1847" t="s">
        <v>66</v>
      </c>
      <c r="F1847">
        <v>131.46016559663801</v>
      </c>
      <c r="G1847">
        <v>128.044673083568</v>
      </c>
      <c r="H1847">
        <v>6.9532285949731403</v>
      </c>
      <c r="I1847">
        <v>2.9142251280776601</v>
      </c>
      <c r="J1847">
        <v>4.73385383031522</v>
      </c>
      <c r="K1847">
        <v>664.41790556411695</v>
      </c>
      <c r="L1847">
        <v>0.33687719622257001</v>
      </c>
      <c r="M1847">
        <v>7.9958596320265301</v>
      </c>
      <c r="N1847">
        <v>73.520823127972093</v>
      </c>
      <c r="O1847">
        <v>538.10279772215097</v>
      </c>
      <c r="P1847">
        <v>132.07354840761499</v>
      </c>
      <c r="Q1847">
        <v>41.254168097285699</v>
      </c>
      <c r="R1847">
        <v>240.035117870173</v>
      </c>
      <c r="S1847">
        <v>2510.67494688121</v>
      </c>
      <c r="T1847">
        <v>0</v>
      </c>
      <c r="U1847">
        <v>0</v>
      </c>
      <c r="V1847">
        <v>98.243937660872902</v>
      </c>
      <c r="W1847">
        <v>1745.9993565085699</v>
      </c>
    </row>
    <row r="1848" spans="1:23" x14ac:dyDescent="0.3">
      <c r="A1848" t="s">
        <v>299</v>
      </c>
      <c r="B1848" t="s">
        <v>45</v>
      </c>
      <c r="C1848" t="s">
        <v>29</v>
      </c>
      <c r="D1848" t="s">
        <v>255</v>
      </c>
      <c r="E1848" t="s">
        <v>67</v>
      </c>
      <c r="F1848">
        <v>120.632672094884</v>
      </c>
      <c r="G1848">
        <v>117.251119579516</v>
      </c>
      <c r="H1848">
        <v>6.0192963907713297</v>
      </c>
      <c r="I1848">
        <v>3.09853287201001</v>
      </c>
      <c r="J1848">
        <v>3.4479043834240599</v>
      </c>
      <c r="K1848">
        <v>621.05512568508698</v>
      </c>
      <c r="L1848">
        <v>0.29772551831847899</v>
      </c>
      <c r="M1848">
        <v>6.5467404455226097</v>
      </c>
      <c r="N1848">
        <v>49.453792653176798</v>
      </c>
      <c r="O1848">
        <v>421.74182660690502</v>
      </c>
      <c r="P1848">
        <v>113.377182616349</v>
      </c>
      <c r="Q1848">
        <v>34.748481510143797</v>
      </c>
      <c r="R1848">
        <v>206.260551351841</v>
      </c>
      <c r="S1848">
        <v>2463.8999815502402</v>
      </c>
      <c r="T1848">
        <v>0</v>
      </c>
      <c r="U1848">
        <v>0</v>
      </c>
      <c r="V1848">
        <v>85.364034234301201</v>
      </c>
      <c r="W1848">
        <v>1594.3014327798701</v>
      </c>
    </row>
    <row r="1849" spans="1:23" x14ac:dyDescent="0.3">
      <c r="A1849" t="s">
        <v>299</v>
      </c>
      <c r="B1849" t="s">
        <v>45</v>
      </c>
      <c r="C1849" t="s">
        <v>29</v>
      </c>
      <c r="D1849" t="s">
        <v>255</v>
      </c>
      <c r="E1849" t="s">
        <v>68</v>
      </c>
      <c r="F1849">
        <v>125.37585529507</v>
      </c>
      <c r="G1849">
        <v>121.958791030572</v>
      </c>
      <c r="H1849">
        <v>8.5937673655386497</v>
      </c>
      <c r="I1849">
        <v>3.2045830678445801</v>
      </c>
      <c r="J1849">
        <v>3.71249178459728</v>
      </c>
      <c r="K1849">
        <v>640.63242278343102</v>
      </c>
      <c r="L1849">
        <v>0.286356960463656</v>
      </c>
      <c r="M1849">
        <v>7.3005018428677699</v>
      </c>
      <c r="N1849">
        <v>53.672245697016201</v>
      </c>
      <c r="O1849">
        <v>459.02125510403198</v>
      </c>
      <c r="P1849">
        <v>116.517237104918</v>
      </c>
      <c r="Q1849">
        <v>35.729917953714903</v>
      </c>
      <c r="R1849">
        <v>211.950516660549</v>
      </c>
      <c r="S1849">
        <v>2463.8999815502402</v>
      </c>
      <c r="T1849">
        <v>0</v>
      </c>
      <c r="U1849">
        <v>0</v>
      </c>
      <c r="V1849">
        <v>120.125765613114</v>
      </c>
      <c r="W1849">
        <v>1663.92755586404</v>
      </c>
    </row>
    <row r="1850" spans="1:23" x14ac:dyDescent="0.3">
      <c r="A1850" t="s">
        <v>299</v>
      </c>
      <c r="B1850" t="s">
        <v>45</v>
      </c>
      <c r="C1850" t="s">
        <v>29</v>
      </c>
      <c r="D1850" t="s">
        <v>255</v>
      </c>
      <c r="E1850" t="s">
        <v>69</v>
      </c>
      <c r="F1850">
        <v>125.754538894118</v>
      </c>
      <c r="G1850">
        <v>122.33584593384199</v>
      </c>
      <c r="H1850">
        <v>9.8831189195180809</v>
      </c>
      <c r="I1850">
        <v>3.2033933070803702</v>
      </c>
      <c r="J1850">
        <v>3.78191972676023</v>
      </c>
      <c r="K1850">
        <v>639.401641331885</v>
      </c>
      <c r="L1850">
        <v>0.29879099266284098</v>
      </c>
      <c r="M1850">
        <v>7.5510707308613298</v>
      </c>
      <c r="N1850">
        <v>54.885909460471602</v>
      </c>
      <c r="O1850">
        <v>469.92164964103699</v>
      </c>
      <c r="P1850">
        <v>116.06988835878499</v>
      </c>
      <c r="Q1850">
        <v>35.603921700303196</v>
      </c>
      <c r="R1850">
        <v>211.12353497349</v>
      </c>
      <c r="S1850">
        <v>2463.8999815502402</v>
      </c>
      <c r="T1850">
        <v>0</v>
      </c>
      <c r="U1850">
        <v>0</v>
      </c>
      <c r="V1850">
        <v>137.58307836117999</v>
      </c>
      <c r="W1850">
        <v>1669.64815908952</v>
      </c>
    </row>
    <row r="1851" spans="1:23" x14ac:dyDescent="0.3">
      <c r="A1851" t="s">
        <v>299</v>
      </c>
      <c r="B1851" t="s">
        <v>45</v>
      </c>
      <c r="C1851" t="s">
        <v>29</v>
      </c>
      <c r="D1851" t="s">
        <v>255</v>
      </c>
      <c r="E1851" t="s">
        <v>70</v>
      </c>
      <c r="F1851">
        <v>125.278024475601</v>
      </c>
      <c r="G1851">
        <v>121.858748850708</v>
      </c>
      <c r="H1851">
        <v>10.172772460900701</v>
      </c>
      <c r="I1851">
        <v>3.2342031520594001</v>
      </c>
      <c r="J1851">
        <v>3.5111360016934299</v>
      </c>
      <c r="K1851">
        <v>648.70325529341596</v>
      </c>
      <c r="L1851">
        <v>0.31434365282123</v>
      </c>
      <c r="M1851">
        <v>6.6271380554485502</v>
      </c>
      <c r="N1851">
        <v>50.783806123763803</v>
      </c>
      <c r="O1851">
        <v>432.32416917252903</v>
      </c>
      <c r="P1851">
        <v>118.595801309899</v>
      </c>
      <c r="Q1851">
        <v>36.337422109950197</v>
      </c>
      <c r="R1851">
        <v>215.76689064537899</v>
      </c>
      <c r="S1851">
        <v>2463.8999815502402</v>
      </c>
      <c r="T1851">
        <v>0</v>
      </c>
      <c r="U1851">
        <v>0</v>
      </c>
      <c r="V1851">
        <v>141.86121815579301</v>
      </c>
      <c r="W1851">
        <v>1657.29318595884</v>
      </c>
    </row>
    <row r="1852" spans="1:23" x14ac:dyDescent="0.3">
      <c r="A1852" t="s">
        <v>299</v>
      </c>
      <c r="B1852" t="s">
        <v>45</v>
      </c>
      <c r="C1852" t="s">
        <v>29</v>
      </c>
      <c r="D1852" t="s">
        <v>256</v>
      </c>
      <c r="E1852" t="s">
        <v>71</v>
      </c>
      <c r="F1852">
        <v>125.727023994685</v>
      </c>
      <c r="G1852">
        <v>122.290435444823</v>
      </c>
      <c r="H1852">
        <v>10.4443132249516</v>
      </c>
      <c r="I1852">
        <v>3.6686662107478498</v>
      </c>
      <c r="J1852">
        <v>3.2874381533800201</v>
      </c>
      <c r="K1852">
        <v>663.81828645220298</v>
      </c>
      <c r="L1852">
        <v>0.27301260374217701</v>
      </c>
      <c r="M1852">
        <v>5.6097528857319796</v>
      </c>
      <c r="N1852">
        <v>43.9149205675484</v>
      </c>
      <c r="O1852">
        <v>425.01226835851099</v>
      </c>
      <c r="P1852">
        <v>127.488421529113</v>
      </c>
      <c r="Q1852">
        <v>37.072826648797403</v>
      </c>
      <c r="R1852">
        <v>235.135741087025</v>
      </c>
      <c r="S1852">
        <v>2372.3437357196999</v>
      </c>
      <c r="T1852">
        <v>0</v>
      </c>
      <c r="U1852">
        <v>0</v>
      </c>
      <c r="V1852">
        <v>146.16644400724499</v>
      </c>
      <c r="W1852">
        <v>1664.59306374738</v>
      </c>
    </row>
    <row r="1853" spans="1:23" x14ac:dyDescent="0.3">
      <c r="A1853" t="s">
        <v>299</v>
      </c>
      <c r="B1853" t="s">
        <v>45</v>
      </c>
      <c r="C1853" t="s">
        <v>29</v>
      </c>
      <c r="D1853" t="s">
        <v>256</v>
      </c>
      <c r="E1853" t="s">
        <v>72</v>
      </c>
      <c r="F1853">
        <v>136.27652670867101</v>
      </c>
      <c r="G1853">
        <v>132.74981606297399</v>
      </c>
      <c r="H1853">
        <v>12.4280718174403</v>
      </c>
      <c r="I1853">
        <v>3.96945136159278</v>
      </c>
      <c r="J1853">
        <v>3.6593678269754699</v>
      </c>
      <c r="K1853">
        <v>717.59120654451601</v>
      </c>
      <c r="L1853">
        <v>0.27113206430098302</v>
      </c>
      <c r="M1853">
        <v>6.4645690399588904</v>
      </c>
      <c r="N1853">
        <v>49.539601644307602</v>
      </c>
      <c r="O1853">
        <v>478.03645581020101</v>
      </c>
      <c r="P1853">
        <v>137.52254798224499</v>
      </c>
      <c r="Q1853">
        <v>40.002994001990899</v>
      </c>
      <c r="R1853">
        <v>253.62768162481299</v>
      </c>
      <c r="S1853">
        <v>2372.3437357196999</v>
      </c>
      <c r="T1853">
        <v>0</v>
      </c>
      <c r="U1853">
        <v>0</v>
      </c>
      <c r="V1853">
        <v>173.36715185326099</v>
      </c>
      <c r="W1853">
        <v>1815.1953710438199</v>
      </c>
    </row>
    <row r="1854" spans="1:23" x14ac:dyDescent="0.3">
      <c r="A1854" t="s">
        <v>299</v>
      </c>
      <c r="B1854" t="s">
        <v>45</v>
      </c>
      <c r="C1854" t="s">
        <v>29</v>
      </c>
      <c r="D1854" t="s">
        <v>256</v>
      </c>
      <c r="E1854" t="s">
        <v>73</v>
      </c>
      <c r="F1854">
        <v>136.813727002425</v>
      </c>
      <c r="G1854">
        <v>133.28493040178699</v>
      </c>
      <c r="H1854">
        <v>13.4454231851782</v>
      </c>
      <c r="I1854">
        <v>3.97020617619369</v>
      </c>
      <c r="J1854">
        <v>3.7267224366771798</v>
      </c>
      <c r="K1854">
        <v>717.33114670953501</v>
      </c>
      <c r="L1854">
        <v>0.27550400404136</v>
      </c>
      <c r="M1854">
        <v>6.7155029004731901</v>
      </c>
      <c r="N1854">
        <v>50.822135093649599</v>
      </c>
      <c r="O1854">
        <v>489.54826536896002</v>
      </c>
      <c r="P1854">
        <v>137.26693023127001</v>
      </c>
      <c r="Q1854">
        <v>39.938971748058698</v>
      </c>
      <c r="R1854">
        <v>253.143926537532</v>
      </c>
      <c r="S1854">
        <v>2372.3437357196999</v>
      </c>
      <c r="T1854">
        <v>0</v>
      </c>
      <c r="U1854">
        <v>0</v>
      </c>
      <c r="V1854">
        <v>187.06437909893299</v>
      </c>
      <c r="W1854">
        <v>1824.0658308373499</v>
      </c>
    </row>
    <row r="1855" spans="1:23" x14ac:dyDescent="0.3">
      <c r="A1855" t="s">
        <v>299</v>
      </c>
      <c r="B1855" t="s">
        <v>45</v>
      </c>
      <c r="C1855" t="s">
        <v>29</v>
      </c>
      <c r="D1855" t="s">
        <v>256</v>
      </c>
      <c r="E1855" t="s">
        <v>74</v>
      </c>
      <c r="F1855">
        <v>132.14884042079899</v>
      </c>
      <c r="G1855">
        <v>128.652662604532</v>
      </c>
      <c r="H1855">
        <v>13.703776756675801</v>
      </c>
      <c r="I1855">
        <v>3.8796613503113599</v>
      </c>
      <c r="J1855">
        <v>3.4187079540747098</v>
      </c>
      <c r="K1855">
        <v>701.99916566532602</v>
      </c>
      <c r="L1855">
        <v>0.27480992997947201</v>
      </c>
      <c r="M1855">
        <v>5.8264960420575802</v>
      </c>
      <c r="N1855">
        <v>46.033963109078599</v>
      </c>
      <c r="O1855">
        <v>445.51521970011697</v>
      </c>
      <c r="P1855">
        <v>134.95461748080399</v>
      </c>
      <c r="Q1855">
        <v>39.234773870680499</v>
      </c>
      <c r="R1855">
        <v>248.917097010421</v>
      </c>
      <c r="S1855">
        <v>2372.3437357196999</v>
      </c>
      <c r="T1855">
        <v>0</v>
      </c>
      <c r="U1855">
        <v>0</v>
      </c>
      <c r="V1855">
        <v>190.995697792946</v>
      </c>
      <c r="W1855">
        <v>1756.88862002407</v>
      </c>
    </row>
    <row r="1856" spans="1:23" x14ac:dyDescent="0.3">
      <c r="A1856" t="s">
        <v>299</v>
      </c>
      <c r="B1856" t="s">
        <v>45</v>
      </c>
      <c r="C1856" t="s">
        <v>29</v>
      </c>
      <c r="D1856" t="s">
        <v>257</v>
      </c>
      <c r="E1856" t="s">
        <v>75</v>
      </c>
      <c r="F1856">
        <v>109.288052588561</v>
      </c>
      <c r="G1856">
        <v>106.158468056845</v>
      </c>
      <c r="H1856">
        <v>14.214212254944099</v>
      </c>
      <c r="I1856">
        <v>3.4121461913503901</v>
      </c>
      <c r="J1856">
        <v>3.07826381343282</v>
      </c>
      <c r="K1856">
        <v>580.26066399496096</v>
      </c>
      <c r="L1856">
        <v>0.279597388192041</v>
      </c>
      <c r="M1856">
        <v>4.8956806226454503</v>
      </c>
      <c r="N1856">
        <v>38.199457398934598</v>
      </c>
      <c r="O1856">
        <v>372.75175157822503</v>
      </c>
      <c r="P1856">
        <v>110.837410747064</v>
      </c>
      <c r="Q1856">
        <v>31.720330729511598</v>
      </c>
      <c r="R1856">
        <v>204.53353682970899</v>
      </c>
      <c r="S1856">
        <v>2139.1744042321102</v>
      </c>
      <c r="T1856">
        <v>0</v>
      </c>
      <c r="U1856">
        <v>0</v>
      </c>
      <c r="V1856">
        <v>196.37664839937801</v>
      </c>
      <c r="W1856">
        <v>1436.70252336156</v>
      </c>
    </row>
    <row r="1857" spans="1:23" x14ac:dyDescent="0.3">
      <c r="A1857" t="s">
        <v>299</v>
      </c>
      <c r="B1857" t="s">
        <v>45</v>
      </c>
      <c r="C1857" t="s">
        <v>29</v>
      </c>
      <c r="D1857" t="s">
        <v>257</v>
      </c>
      <c r="E1857" t="s">
        <v>76</v>
      </c>
      <c r="F1857">
        <v>119.558245688604</v>
      </c>
      <c r="G1857">
        <v>116.335703168976</v>
      </c>
      <c r="H1857">
        <v>16.938072731373001</v>
      </c>
      <c r="I1857">
        <v>3.7237270757387</v>
      </c>
      <c r="J1857">
        <v>3.4493014401949198</v>
      </c>
      <c r="K1857">
        <v>632.79904118499906</v>
      </c>
      <c r="L1857">
        <v>0.26383049583137602</v>
      </c>
      <c r="M1857">
        <v>5.7327850240100204</v>
      </c>
      <c r="N1857">
        <v>43.743877784791401</v>
      </c>
      <c r="O1857">
        <v>425.69152643941101</v>
      </c>
      <c r="P1857">
        <v>120.592909289077</v>
      </c>
      <c r="Q1857">
        <v>34.523402349287799</v>
      </c>
      <c r="R1857">
        <v>222.52260186040201</v>
      </c>
      <c r="S1857">
        <v>2139.1744042321102</v>
      </c>
      <c r="T1857">
        <v>0</v>
      </c>
      <c r="U1857">
        <v>0</v>
      </c>
      <c r="V1857">
        <v>233.53585433503901</v>
      </c>
      <c r="W1857">
        <v>1584.1896943905199</v>
      </c>
    </row>
    <row r="1858" spans="1:23" x14ac:dyDescent="0.3">
      <c r="A1858" t="s">
        <v>299</v>
      </c>
      <c r="B1858" t="s">
        <v>45</v>
      </c>
      <c r="C1858" t="s">
        <v>29</v>
      </c>
      <c r="D1858" t="s">
        <v>257</v>
      </c>
      <c r="E1858" t="s">
        <v>77</v>
      </c>
      <c r="F1858">
        <v>119.88433136301499</v>
      </c>
      <c r="G1858">
        <v>116.661090198973</v>
      </c>
      <c r="H1858">
        <v>17.5241858361391</v>
      </c>
      <c r="I1858">
        <v>3.7186765592940998</v>
      </c>
      <c r="J1858">
        <v>3.5220525570354</v>
      </c>
      <c r="K1858">
        <v>631.59505687665296</v>
      </c>
      <c r="L1858">
        <v>0.27877407272327798</v>
      </c>
      <c r="M1858">
        <v>5.9228844164394303</v>
      </c>
      <c r="N1858">
        <v>44.614052006440502</v>
      </c>
      <c r="O1858">
        <v>433.88161996533501</v>
      </c>
      <c r="P1858">
        <v>120.202949450719</v>
      </c>
      <c r="Q1858">
        <v>34.4234008554578</v>
      </c>
      <c r="R1858">
        <v>221.789225217367</v>
      </c>
      <c r="S1858">
        <v>2139.1744042321102</v>
      </c>
      <c r="T1858">
        <v>0</v>
      </c>
      <c r="U1858">
        <v>0</v>
      </c>
      <c r="V1858">
        <v>241.40821808793501</v>
      </c>
      <c r="W1858">
        <v>1589.7646998493301</v>
      </c>
    </row>
    <row r="1859" spans="1:23" x14ac:dyDescent="0.3">
      <c r="A1859" t="s">
        <v>299</v>
      </c>
      <c r="B1859" t="s">
        <v>45</v>
      </c>
      <c r="C1859" t="s">
        <v>29</v>
      </c>
      <c r="D1859" t="s">
        <v>257</v>
      </c>
      <c r="E1859" t="s">
        <v>78</v>
      </c>
      <c r="F1859">
        <v>118.617319979378</v>
      </c>
      <c r="G1859">
        <v>115.39469833942</v>
      </c>
      <c r="H1859">
        <v>16.689011091791699</v>
      </c>
      <c r="I1859">
        <v>3.7422242444929901</v>
      </c>
      <c r="J1859">
        <v>3.27706467627667</v>
      </c>
      <c r="K1859">
        <v>636.46385809585399</v>
      </c>
      <c r="L1859">
        <v>0.28137087483103501</v>
      </c>
      <c r="M1859">
        <v>5.1975455850243399</v>
      </c>
      <c r="N1859">
        <v>41.197474772471601</v>
      </c>
      <c r="O1859">
        <v>401.96027532641699</v>
      </c>
      <c r="P1859">
        <v>121.772503330136</v>
      </c>
      <c r="Q1859">
        <v>34.835274837726402</v>
      </c>
      <c r="R1859">
        <v>224.729858913588</v>
      </c>
      <c r="S1859">
        <v>2139.1744042321102</v>
      </c>
      <c r="T1859">
        <v>0</v>
      </c>
      <c r="U1859">
        <v>0</v>
      </c>
      <c r="V1859">
        <v>230.27493867980601</v>
      </c>
      <c r="W1859">
        <v>1569.5946011410799</v>
      </c>
    </row>
    <row r="1860" spans="1:23" x14ac:dyDescent="0.3">
      <c r="A1860" t="s">
        <v>299</v>
      </c>
      <c r="B1860" t="s">
        <v>45</v>
      </c>
      <c r="C1860" t="s">
        <v>29</v>
      </c>
      <c r="D1860" t="s">
        <v>258</v>
      </c>
      <c r="E1860" t="s">
        <v>79</v>
      </c>
      <c r="F1860">
        <v>114.482269211966</v>
      </c>
      <c r="G1860">
        <v>111.30623051662</v>
      </c>
      <c r="H1860">
        <v>18.378944103736</v>
      </c>
      <c r="I1860">
        <v>3.9960625179906999</v>
      </c>
      <c r="J1860">
        <v>3.3961749766775799</v>
      </c>
      <c r="K1860">
        <v>583.68984684494797</v>
      </c>
      <c r="L1860">
        <v>0.439746969065682</v>
      </c>
      <c r="M1860">
        <v>4.7828996759429501</v>
      </c>
      <c r="N1860">
        <v>36.538211469471797</v>
      </c>
      <c r="O1860">
        <v>369.51568874717299</v>
      </c>
      <c r="P1860">
        <v>120.04306627487399</v>
      </c>
      <c r="Q1860">
        <v>33.342796518891298</v>
      </c>
      <c r="R1860">
        <v>222.711818597865</v>
      </c>
      <c r="S1860">
        <v>2021.9892287310499</v>
      </c>
      <c r="T1860">
        <v>0</v>
      </c>
      <c r="U1860">
        <v>0</v>
      </c>
      <c r="V1860">
        <v>231.93555337888299</v>
      </c>
      <c r="W1860">
        <v>1508.79221007046</v>
      </c>
    </row>
    <row r="1861" spans="1:23" x14ac:dyDescent="0.3">
      <c r="A1861" t="s">
        <v>299</v>
      </c>
      <c r="B1861" t="s">
        <v>45</v>
      </c>
      <c r="C1861" t="s">
        <v>29</v>
      </c>
      <c r="D1861" t="s">
        <v>258</v>
      </c>
      <c r="E1861" t="s">
        <v>80</v>
      </c>
      <c r="F1861">
        <v>122.400032970276</v>
      </c>
      <c r="G1861">
        <v>119.162168159171</v>
      </c>
      <c r="H1861">
        <v>22.05915358679</v>
      </c>
      <c r="I1861">
        <v>4.1998142385358301</v>
      </c>
      <c r="J1861">
        <v>3.6758860415113901</v>
      </c>
      <c r="K1861">
        <v>618.23654168736198</v>
      </c>
      <c r="L1861">
        <v>0.33387449066443903</v>
      </c>
      <c r="M1861">
        <v>5.4978604015523098</v>
      </c>
      <c r="N1861">
        <v>40.788840736638498</v>
      </c>
      <c r="O1861">
        <v>410.41976928420598</v>
      </c>
      <c r="P1861">
        <v>126.49527840310201</v>
      </c>
      <c r="Q1861">
        <v>34.860644875056998</v>
      </c>
      <c r="R1861">
        <v>235.022203823322</v>
      </c>
      <c r="S1861">
        <v>2021.9892287310499</v>
      </c>
      <c r="T1861">
        <v>0</v>
      </c>
      <c r="U1861">
        <v>0</v>
      </c>
      <c r="V1861">
        <v>294.79685070762002</v>
      </c>
      <c r="W1861">
        <v>1622.2065215858299</v>
      </c>
    </row>
    <row r="1862" spans="1:23" x14ac:dyDescent="0.3">
      <c r="A1862" t="s">
        <v>299</v>
      </c>
      <c r="B1862" t="s">
        <v>45</v>
      </c>
      <c r="C1862" t="s">
        <v>29</v>
      </c>
      <c r="D1862" t="s">
        <v>258</v>
      </c>
      <c r="E1862" t="s">
        <v>140</v>
      </c>
      <c r="F1862">
        <v>121.84666461588399</v>
      </c>
      <c r="G1862">
        <v>118.626244338953</v>
      </c>
      <c r="H1862">
        <v>25.364685479875401</v>
      </c>
      <c r="I1862">
        <v>4.13118769354808</v>
      </c>
      <c r="J1862">
        <v>3.7023681932011998</v>
      </c>
      <c r="K1862">
        <v>609.92671049236196</v>
      </c>
      <c r="L1862">
        <v>0.28337248990522101</v>
      </c>
      <c r="M1862">
        <v>5.7463388609199502</v>
      </c>
      <c r="N1862">
        <v>41.851521348533502</v>
      </c>
      <c r="O1862">
        <v>419.90508362677201</v>
      </c>
      <c r="P1862">
        <v>124.402766096574</v>
      </c>
      <c r="Q1862">
        <v>34.183812145515802</v>
      </c>
      <c r="R1862">
        <v>231.258886657837</v>
      </c>
      <c r="S1862">
        <v>2021.9892287310499</v>
      </c>
      <c r="T1862">
        <v>0</v>
      </c>
      <c r="U1862">
        <v>0</v>
      </c>
      <c r="V1862">
        <v>345.65448872193798</v>
      </c>
      <c r="W1862">
        <v>1617.1799699866799</v>
      </c>
    </row>
    <row r="1863" spans="1:23" x14ac:dyDescent="0.3">
      <c r="A1863" t="s">
        <v>299</v>
      </c>
      <c r="B1863" t="s">
        <v>45</v>
      </c>
      <c r="C1863" t="s">
        <v>29</v>
      </c>
      <c r="D1863" t="s">
        <v>258</v>
      </c>
      <c r="E1863" t="s">
        <v>141</v>
      </c>
      <c r="F1863">
        <v>121.510720012569</v>
      </c>
      <c r="G1863">
        <v>118.266294966578</v>
      </c>
      <c r="H1863">
        <v>23.861763730083599</v>
      </c>
      <c r="I1863">
        <v>4.2312892073615203</v>
      </c>
      <c r="J1863">
        <v>3.6122920467240198</v>
      </c>
      <c r="K1863">
        <v>620.18484031275705</v>
      </c>
      <c r="L1863">
        <v>0.41020471215269999</v>
      </c>
      <c r="M1863">
        <v>5.1628663195232702</v>
      </c>
      <c r="N1863">
        <v>39.178785945853903</v>
      </c>
      <c r="O1863">
        <v>395.643811750091</v>
      </c>
      <c r="P1863">
        <v>127.37334395697199</v>
      </c>
      <c r="Q1863">
        <v>35.250691287370103</v>
      </c>
      <c r="R1863">
        <v>236.469900058485</v>
      </c>
      <c r="S1863">
        <v>2021.9892287310499</v>
      </c>
      <c r="T1863">
        <v>0</v>
      </c>
      <c r="U1863">
        <v>0</v>
      </c>
      <c r="V1863">
        <v>311.76884020997602</v>
      </c>
      <c r="W1863">
        <v>1608.77811932092</v>
      </c>
    </row>
    <row r="1864" spans="1:23" x14ac:dyDescent="0.3">
      <c r="A1864" t="s">
        <v>299</v>
      </c>
      <c r="B1864" t="s">
        <v>45</v>
      </c>
      <c r="C1864" t="s">
        <v>29</v>
      </c>
      <c r="D1864" t="s">
        <v>259</v>
      </c>
      <c r="E1864" t="s">
        <v>154</v>
      </c>
      <c r="F1864">
        <v>107.958758786161</v>
      </c>
      <c r="G1864">
        <v>104.856457125093</v>
      </c>
      <c r="H1864">
        <v>30.237007950142701</v>
      </c>
      <c r="I1864">
        <v>4.4177864021755102</v>
      </c>
      <c r="J1864">
        <v>4.1965742757510096</v>
      </c>
      <c r="K1864">
        <v>551.57675077429303</v>
      </c>
      <c r="L1864">
        <v>0.59119278566739997</v>
      </c>
      <c r="M1864">
        <v>4.9846116573125396</v>
      </c>
      <c r="N1864">
        <v>35.907881628120599</v>
      </c>
      <c r="O1864">
        <v>372.59422271060401</v>
      </c>
      <c r="P1864">
        <v>117.41286425078501</v>
      </c>
      <c r="Q1864">
        <v>31.990600692154501</v>
      </c>
      <c r="R1864">
        <v>218.58471181079699</v>
      </c>
      <c r="S1864">
        <v>1814.0841847699201</v>
      </c>
      <c r="T1864">
        <v>0</v>
      </c>
      <c r="U1864">
        <v>0</v>
      </c>
      <c r="V1864">
        <v>391.85340681128201</v>
      </c>
      <c r="W1864">
        <v>1419.8595804154299</v>
      </c>
    </row>
    <row r="1865" spans="1:23" x14ac:dyDescent="0.3">
      <c r="A1865" t="s">
        <v>299</v>
      </c>
      <c r="B1865" t="s">
        <v>45</v>
      </c>
      <c r="C1865" t="s">
        <v>29</v>
      </c>
      <c r="D1865" t="s">
        <v>259</v>
      </c>
      <c r="E1865" t="s">
        <v>156</v>
      </c>
      <c r="F1865">
        <v>118.810762736347</v>
      </c>
      <c r="G1865">
        <v>115.599406404137</v>
      </c>
      <c r="H1865">
        <v>32.563483385952303</v>
      </c>
      <c r="I1865">
        <v>4.8043530743220497</v>
      </c>
      <c r="J1865">
        <v>4.43280652661511</v>
      </c>
      <c r="K1865">
        <v>606.24504568513203</v>
      </c>
      <c r="L1865">
        <v>0.45280882128282302</v>
      </c>
      <c r="M1865">
        <v>5.5957615440832802</v>
      </c>
      <c r="N1865">
        <v>40.321244831608901</v>
      </c>
      <c r="O1865">
        <v>413.93002977471002</v>
      </c>
      <c r="P1865">
        <v>128.557595082717</v>
      </c>
      <c r="Q1865">
        <v>34.546638241100702</v>
      </c>
      <c r="R1865">
        <v>239.92600216699901</v>
      </c>
      <c r="S1865">
        <v>1814.0841847699201</v>
      </c>
      <c r="T1865">
        <v>0</v>
      </c>
      <c r="U1865">
        <v>0</v>
      </c>
      <c r="V1865">
        <v>443.60141743271498</v>
      </c>
      <c r="W1865">
        <v>1573.7571304605899</v>
      </c>
    </row>
    <row r="1866" spans="1:23" x14ac:dyDescent="0.3">
      <c r="A1866" t="s">
        <v>299</v>
      </c>
      <c r="B1866" t="s">
        <v>45</v>
      </c>
      <c r="C1866" t="s">
        <v>29</v>
      </c>
      <c r="D1866" t="s">
        <v>259</v>
      </c>
      <c r="E1866" t="s">
        <v>157</v>
      </c>
      <c r="F1866">
        <v>121.352858448435</v>
      </c>
      <c r="G1866">
        <v>118.12118613711201</v>
      </c>
      <c r="H1866">
        <v>31.381571864263599</v>
      </c>
      <c r="I1866">
        <v>4.8901752164801797</v>
      </c>
      <c r="J1866">
        <v>4.3461319352103303</v>
      </c>
      <c r="K1866">
        <v>618.65621069371502</v>
      </c>
      <c r="L1866">
        <v>0.411261617249088</v>
      </c>
      <c r="M1866">
        <v>5.7131801207028099</v>
      </c>
      <c r="N1866">
        <v>41.507907106527597</v>
      </c>
      <c r="O1866">
        <v>423.156090137825</v>
      </c>
      <c r="P1866">
        <v>131.12948455928799</v>
      </c>
      <c r="Q1866">
        <v>35.096694994374097</v>
      </c>
      <c r="R1866">
        <v>244.89979145247199</v>
      </c>
      <c r="S1866">
        <v>1814.0841847699201</v>
      </c>
      <c r="T1866">
        <v>0</v>
      </c>
      <c r="U1866">
        <v>0</v>
      </c>
      <c r="V1866">
        <v>433.25782517212099</v>
      </c>
      <c r="W1866">
        <v>1609.21513054156</v>
      </c>
    </row>
    <row r="1867" spans="1:23" x14ac:dyDescent="0.3">
      <c r="A1867" t="s">
        <v>299</v>
      </c>
      <c r="B1867" t="s">
        <v>45</v>
      </c>
      <c r="C1867" t="s">
        <v>29</v>
      </c>
      <c r="D1867" t="s">
        <v>259</v>
      </c>
      <c r="E1867" t="s">
        <v>159</v>
      </c>
      <c r="F1867">
        <v>119.70620588634</v>
      </c>
      <c r="G1867">
        <v>116.461677172381</v>
      </c>
      <c r="H1867">
        <v>35.6117616294068</v>
      </c>
      <c r="I1867">
        <v>4.9563050877195298</v>
      </c>
      <c r="J1867">
        <v>4.1794171765560204</v>
      </c>
      <c r="K1867">
        <v>620.72070390270903</v>
      </c>
      <c r="L1867">
        <v>0.56552583472621698</v>
      </c>
      <c r="M1867">
        <v>5.1291375027079003</v>
      </c>
      <c r="N1867">
        <v>38.625123192701501</v>
      </c>
      <c r="O1867">
        <v>397.09847155995197</v>
      </c>
      <c r="P1867">
        <v>132.528313754343</v>
      </c>
      <c r="Q1867">
        <v>35.845605200858301</v>
      </c>
      <c r="R1867">
        <v>247.04803635385801</v>
      </c>
      <c r="S1867">
        <v>1814.0841847699201</v>
      </c>
      <c r="T1867">
        <v>0</v>
      </c>
      <c r="U1867">
        <v>0</v>
      </c>
      <c r="V1867">
        <v>473.24296345621502</v>
      </c>
      <c r="W1867">
        <v>1579.3406883406301</v>
      </c>
    </row>
    <row r="1868" spans="1:23" x14ac:dyDescent="0.3">
      <c r="A1868" t="s">
        <v>299</v>
      </c>
      <c r="B1868" t="s">
        <v>45</v>
      </c>
      <c r="C1868" t="s">
        <v>29</v>
      </c>
      <c r="D1868" t="s">
        <v>260</v>
      </c>
      <c r="E1868" t="s">
        <v>160</v>
      </c>
      <c r="F1868">
        <v>107.889778712853</v>
      </c>
      <c r="G1868">
        <v>104.97596709510501</v>
      </c>
      <c r="H1868">
        <v>33.447591279884897</v>
      </c>
      <c r="I1868">
        <v>4.7461211154037803</v>
      </c>
      <c r="J1868">
        <v>4.1780155119949098</v>
      </c>
      <c r="K1868">
        <v>518.76723780158397</v>
      </c>
      <c r="L1868">
        <v>0.44157731553089902</v>
      </c>
      <c r="M1868">
        <v>5.3505353122131698</v>
      </c>
      <c r="N1868">
        <v>35.244042177692201</v>
      </c>
      <c r="O1868">
        <v>358.10651441533798</v>
      </c>
      <c r="P1868">
        <v>121.296531378392</v>
      </c>
      <c r="Q1868">
        <v>31.9727050682725</v>
      </c>
      <c r="R1868">
        <v>227.12749949645399</v>
      </c>
      <c r="S1868">
        <v>1539.1050878298399</v>
      </c>
      <c r="T1868">
        <v>0</v>
      </c>
      <c r="U1868">
        <v>0</v>
      </c>
      <c r="V1868">
        <v>441.79972742218001</v>
      </c>
      <c r="W1868">
        <v>1416.7338949008799</v>
      </c>
    </row>
    <row r="1869" spans="1:23" x14ac:dyDescent="0.3">
      <c r="A1869" t="s">
        <v>299</v>
      </c>
      <c r="B1869" t="s">
        <v>45</v>
      </c>
      <c r="C1869" t="s">
        <v>29</v>
      </c>
      <c r="D1869" t="s">
        <v>260</v>
      </c>
      <c r="E1869" t="s">
        <v>164</v>
      </c>
      <c r="F1869">
        <v>118.405919142324</v>
      </c>
      <c r="G1869">
        <v>115.379761600951</v>
      </c>
      <c r="H1869">
        <v>35.072319337541501</v>
      </c>
      <c r="I1869">
        <v>5.1408856597290402</v>
      </c>
      <c r="J1869">
        <v>4.45420548982682</v>
      </c>
      <c r="K1869">
        <v>566.45276246630101</v>
      </c>
      <c r="L1869">
        <v>0.31258301933115801</v>
      </c>
      <c r="M1869">
        <v>6.0522030167612</v>
      </c>
      <c r="N1869">
        <v>40.066330390303499</v>
      </c>
      <c r="O1869">
        <v>401.57967522270701</v>
      </c>
      <c r="P1869">
        <v>131.90293462398401</v>
      </c>
      <c r="Q1869">
        <v>34.397600722026098</v>
      </c>
      <c r="R1869">
        <v>247.44583828740801</v>
      </c>
      <c r="S1869">
        <v>1539.1050878298399</v>
      </c>
      <c r="T1869">
        <v>0</v>
      </c>
      <c r="U1869">
        <v>0</v>
      </c>
      <c r="V1869">
        <v>479.06464271415899</v>
      </c>
      <c r="W1869">
        <v>1565.5676540051099</v>
      </c>
    </row>
    <row r="1870" spans="1:23" x14ac:dyDescent="0.3">
      <c r="A1870" t="s">
        <v>299</v>
      </c>
      <c r="B1870" t="s">
        <v>45</v>
      </c>
      <c r="C1870" t="s">
        <v>29</v>
      </c>
      <c r="D1870" t="s">
        <v>260</v>
      </c>
      <c r="E1870" t="s">
        <v>167</v>
      </c>
      <c r="F1870">
        <v>118.623914274711</v>
      </c>
      <c r="G1870">
        <v>115.609438726192</v>
      </c>
      <c r="H1870">
        <v>35.7446173524675</v>
      </c>
      <c r="I1870">
        <v>5.1066858039994401</v>
      </c>
      <c r="J1870">
        <v>4.3606686653577897</v>
      </c>
      <c r="K1870">
        <v>564.122118384332</v>
      </c>
      <c r="L1870">
        <v>0.25885376547778999</v>
      </c>
      <c r="M1870">
        <v>6.0981912008699704</v>
      </c>
      <c r="N1870">
        <v>40.726067723453198</v>
      </c>
      <c r="O1870">
        <v>405.155949691111</v>
      </c>
      <c r="P1870">
        <v>131.14411735194599</v>
      </c>
      <c r="Q1870">
        <v>34.078193121637902</v>
      </c>
      <c r="R1870">
        <v>246.17225126785601</v>
      </c>
      <c r="S1870">
        <v>1539.1050878298399</v>
      </c>
      <c r="T1870">
        <v>0</v>
      </c>
      <c r="U1870">
        <v>0</v>
      </c>
      <c r="V1870">
        <v>493.91578278112598</v>
      </c>
      <c r="W1870">
        <v>1569.3000744656599</v>
      </c>
    </row>
    <row r="1871" spans="1:23" x14ac:dyDescent="0.3">
      <c r="A1871" t="s">
        <v>299</v>
      </c>
      <c r="B1871" t="s">
        <v>45</v>
      </c>
      <c r="C1871" t="s">
        <v>29</v>
      </c>
      <c r="D1871" t="s">
        <v>260</v>
      </c>
      <c r="E1871" t="s">
        <v>168</v>
      </c>
      <c r="F1871">
        <v>114.768677329805</v>
      </c>
      <c r="G1871">
        <v>111.77257627907299</v>
      </c>
      <c r="H1871">
        <v>40.106850671203702</v>
      </c>
      <c r="I1871">
        <v>5.0603322530588501</v>
      </c>
      <c r="J1871">
        <v>4.1431398514720001</v>
      </c>
      <c r="K1871">
        <v>554.28079586655997</v>
      </c>
      <c r="L1871">
        <v>0.39792462038142201</v>
      </c>
      <c r="M1871">
        <v>5.4905661751197004</v>
      </c>
      <c r="N1871">
        <v>37.4738665776771</v>
      </c>
      <c r="O1871">
        <v>374.90615640141402</v>
      </c>
      <c r="P1871">
        <v>129.67295397977799</v>
      </c>
      <c r="Q1871">
        <v>34.002252843944802</v>
      </c>
      <c r="R1871">
        <v>243.03114819917801</v>
      </c>
      <c r="S1871">
        <v>1539.1050878298399</v>
      </c>
      <c r="T1871">
        <v>0</v>
      </c>
      <c r="U1871">
        <v>0</v>
      </c>
      <c r="V1871">
        <v>539.51178625921602</v>
      </c>
      <c r="W1871">
        <v>1513.1121211969701</v>
      </c>
    </row>
    <row r="1872" spans="1:23" x14ac:dyDescent="0.3">
      <c r="A1872" t="s">
        <v>299</v>
      </c>
      <c r="B1872" t="s">
        <v>45</v>
      </c>
      <c r="C1872" t="s">
        <v>29</v>
      </c>
      <c r="D1872" t="s">
        <v>261</v>
      </c>
      <c r="E1872" t="s">
        <v>185</v>
      </c>
      <c r="F1872">
        <v>108.72407994241399</v>
      </c>
      <c r="G1872">
        <v>105.83675689891299</v>
      </c>
      <c r="H1872">
        <v>35.9086024008175</v>
      </c>
      <c r="I1872">
        <v>5.2422178733878901</v>
      </c>
      <c r="J1872">
        <v>4.4047882569153902</v>
      </c>
      <c r="K1872">
        <v>492.24870715294298</v>
      </c>
      <c r="L1872">
        <v>0.63564398711687498</v>
      </c>
      <c r="M1872">
        <v>5.6987282123396596</v>
      </c>
      <c r="N1872">
        <v>36.614223162419499</v>
      </c>
      <c r="O1872">
        <v>357.04311243770502</v>
      </c>
      <c r="P1872">
        <v>127.740390988976</v>
      </c>
      <c r="Q1872">
        <v>32.849728127071998</v>
      </c>
      <c r="R1872">
        <v>240.218471225667</v>
      </c>
      <c r="S1872">
        <v>1374.8012358588301</v>
      </c>
      <c r="T1872">
        <v>0</v>
      </c>
      <c r="U1872">
        <v>0</v>
      </c>
      <c r="V1872">
        <v>461.85753604593299</v>
      </c>
      <c r="W1872">
        <v>1430.4881842462801</v>
      </c>
    </row>
    <row r="1873" spans="1:23" x14ac:dyDescent="0.3">
      <c r="A1873" t="s">
        <v>299</v>
      </c>
      <c r="B1873" t="s">
        <v>45</v>
      </c>
      <c r="C1873" t="s">
        <v>29</v>
      </c>
      <c r="D1873" t="s">
        <v>261</v>
      </c>
      <c r="E1873" t="s">
        <v>189</v>
      </c>
      <c r="F1873">
        <v>122.904044328943</v>
      </c>
      <c r="G1873">
        <v>119.84091915058301</v>
      </c>
      <c r="H1873">
        <v>41.608395526300399</v>
      </c>
      <c r="I1873">
        <v>5.8546790152126</v>
      </c>
      <c r="J1873">
        <v>4.8869286953513704</v>
      </c>
      <c r="K1873">
        <v>555.524782879604</v>
      </c>
      <c r="L1873">
        <v>0.481075497071217</v>
      </c>
      <c r="M1873">
        <v>6.5314766496605996</v>
      </c>
      <c r="N1873">
        <v>41.906776406336803</v>
      </c>
      <c r="O1873">
        <v>405.59497877781502</v>
      </c>
      <c r="P1873">
        <v>143.56210009297601</v>
      </c>
      <c r="Q1873">
        <v>36.334310982760698</v>
      </c>
      <c r="R1873">
        <v>270.69301526858499</v>
      </c>
      <c r="S1873">
        <v>1374.8012358588301</v>
      </c>
      <c r="T1873">
        <v>0</v>
      </c>
      <c r="U1873">
        <v>0</v>
      </c>
      <c r="V1873">
        <v>562.31679318561896</v>
      </c>
      <c r="W1873">
        <v>1629.6625302673201</v>
      </c>
    </row>
    <row r="1874" spans="1:23" x14ac:dyDescent="0.3">
      <c r="A1874" t="s">
        <v>299</v>
      </c>
      <c r="B1874" t="s">
        <v>45</v>
      </c>
      <c r="C1874" t="s">
        <v>29</v>
      </c>
      <c r="D1874" t="s">
        <v>261</v>
      </c>
      <c r="E1874" t="s">
        <v>190</v>
      </c>
      <c r="F1874">
        <v>124.485723717325</v>
      </c>
      <c r="G1874">
        <v>121.423531866527</v>
      </c>
      <c r="H1874">
        <v>38.072454918407203</v>
      </c>
      <c r="I1874">
        <v>5.8407242615589103</v>
      </c>
      <c r="J1874">
        <v>4.9856673437924002</v>
      </c>
      <c r="K1874">
        <v>556.570289805725</v>
      </c>
      <c r="L1874">
        <v>0.41519976673394399</v>
      </c>
      <c r="M1874">
        <v>6.8430214715073401</v>
      </c>
      <c r="N1874">
        <v>43.522486439622902</v>
      </c>
      <c r="O1874">
        <v>420.40863836803101</v>
      </c>
      <c r="P1874">
        <v>143.326610973496</v>
      </c>
      <c r="Q1874">
        <v>36.110881826586002</v>
      </c>
      <c r="R1874">
        <v>270.45210822413998</v>
      </c>
      <c r="S1874">
        <v>1374.8012358588301</v>
      </c>
      <c r="T1874">
        <v>0</v>
      </c>
      <c r="U1874">
        <v>0</v>
      </c>
      <c r="V1874">
        <v>521.47634651610304</v>
      </c>
      <c r="W1874">
        <v>1652.47915775001</v>
      </c>
    </row>
    <row r="1875" spans="1:23" x14ac:dyDescent="0.3">
      <c r="A1875" t="s">
        <v>299</v>
      </c>
      <c r="B1875" t="s">
        <v>45</v>
      </c>
      <c r="C1875" t="s">
        <v>29</v>
      </c>
      <c r="D1875" t="s">
        <v>261</v>
      </c>
      <c r="E1875" t="s">
        <v>195</v>
      </c>
      <c r="F1875">
        <v>117.67442822842</v>
      </c>
      <c r="G1875">
        <v>114.66579675778701</v>
      </c>
      <c r="H1875">
        <v>41.214435763485099</v>
      </c>
      <c r="I1875">
        <v>5.6675165678943902</v>
      </c>
      <c r="J1875">
        <v>4.7120837243536604</v>
      </c>
      <c r="K1875">
        <v>534.32030026821803</v>
      </c>
      <c r="L1875">
        <v>0.59450893146580897</v>
      </c>
      <c r="M1875">
        <v>6.1572049496900103</v>
      </c>
      <c r="N1875">
        <v>39.679741552855099</v>
      </c>
      <c r="O1875">
        <v>385.32499470784302</v>
      </c>
      <c r="P1875">
        <v>138.50370057622001</v>
      </c>
      <c r="Q1875">
        <v>35.377763687021499</v>
      </c>
      <c r="R1875">
        <v>260.75512126546801</v>
      </c>
      <c r="S1875">
        <v>1374.8012358588301</v>
      </c>
      <c r="T1875">
        <v>0</v>
      </c>
      <c r="U1875">
        <v>0</v>
      </c>
      <c r="V1875">
        <v>542.73413696886405</v>
      </c>
      <c r="W1875">
        <v>1555.6655390994199</v>
      </c>
    </row>
    <row r="1876" spans="1:23" x14ac:dyDescent="0.3">
      <c r="A1876" t="s">
        <v>299</v>
      </c>
      <c r="B1876" t="s">
        <v>45</v>
      </c>
      <c r="C1876" t="s">
        <v>29</v>
      </c>
      <c r="D1876" t="s">
        <v>262</v>
      </c>
      <c r="E1876" t="s">
        <v>196</v>
      </c>
      <c r="F1876">
        <v>111.791622300409</v>
      </c>
      <c r="G1876">
        <v>109.059192958594</v>
      </c>
      <c r="H1876">
        <v>34.751823280999403</v>
      </c>
      <c r="I1876">
        <v>5.4040984106488299</v>
      </c>
      <c r="J1876">
        <v>4.52911295072734</v>
      </c>
      <c r="K1876">
        <v>436.55765260412102</v>
      </c>
      <c r="L1876">
        <v>0.455657766013841</v>
      </c>
      <c r="M1876">
        <v>5.8233780840397404</v>
      </c>
      <c r="N1876">
        <v>35.940429767193201</v>
      </c>
      <c r="O1876">
        <v>342.44857309433701</v>
      </c>
      <c r="P1876">
        <v>123.813112532473</v>
      </c>
      <c r="Q1876">
        <v>31.0689513032093</v>
      </c>
      <c r="R1876">
        <v>233.71775175893001</v>
      </c>
      <c r="S1876">
        <v>1173.5281003727</v>
      </c>
      <c r="T1876">
        <v>0</v>
      </c>
      <c r="U1876">
        <v>0</v>
      </c>
      <c r="V1876">
        <v>461.91027707351702</v>
      </c>
      <c r="W1876">
        <v>1471.8708281992499</v>
      </c>
    </row>
    <row r="1877" spans="1:23" x14ac:dyDescent="0.3">
      <c r="A1877" t="s">
        <v>299</v>
      </c>
      <c r="B1877" t="s">
        <v>45</v>
      </c>
      <c r="C1877" t="s">
        <v>29</v>
      </c>
      <c r="D1877" t="s">
        <v>262</v>
      </c>
      <c r="E1877" t="s">
        <v>197</v>
      </c>
      <c r="F1877">
        <v>126.410008016953</v>
      </c>
      <c r="G1877">
        <v>123.488642959053</v>
      </c>
      <c r="H1877">
        <v>40.853178769940101</v>
      </c>
      <c r="I1877">
        <v>6.0626851368964401</v>
      </c>
      <c r="J1877">
        <v>5.0437641518009197</v>
      </c>
      <c r="K1877">
        <v>492.95411709565298</v>
      </c>
      <c r="L1877">
        <v>0.35962336598155298</v>
      </c>
      <c r="M1877">
        <v>6.6772014677129903</v>
      </c>
      <c r="N1877">
        <v>41.297155618965498</v>
      </c>
      <c r="O1877">
        <v>391.48407981295799</v>
      </c>
      <c r="P1877">
        <v>139.41587927369301</v>
      </c>
      <c r="Q1877">
        <v>34.600572008350703</v>
      </c>
      <c r="R1877">
        <v>263.64409333133102</v>
      </c>
      <c r="S1877">
        <v>1173.5281003727</v>
      </c>
      <c r="T1877">
        <v>0</v>
      </c>
      <c r="U1877">
        <v>0</v>
      </c>
      <c r="V1877">
        <v>560.41282431068601</v>
      </c>
      <c r="W1877">
        <v>1676.89048111737</v>
      </c>
    </row>
    <row r="1878" spans="1:23" x14ac:dyDescent="0.3">
      <c r="A1878" t="s">
        <v>299</v>
      </c>
      <c r="B1878" t="s">
        <v>45</v>
      </c>
      <c r="C1878" t="s">
        <v>29</v>
      </c>
      <c r="D1878" t="s">
        <v>262</v>
      </c>
      <c r="E1878" t="s">
        <v>198</v>
      </c>
      <c r="F1878">
        <v>128.05350869490101</v>
      </c>
      <c r="G1878">
        <v>125.13089967211501</v>
      </c>
      <c r="H1878">
        <v>37.506567329703998</v>
      </c>
      <c r="I1878">
        <v>6.0558964156911896</v>
      </c>
      <c r="J1878">
        <v>5.1524418662787204</v>
      </c>
      <c r="K1878">
        <v>494.13570450338</v>
      </c>
      <c r="L1878">
        <v>0.31835310942273798</v>
      </c>
      <c r="M1878">
        <v>6.9853571160102703</v>
      </c>
      <c r="N1878">
        <v>42.946371112241302</v>
      </c>
      <c r="O1878">
        <v>407.31418441761502</v>
      </c>
      <c r="P1878">
        <v>139.27002296462601</v>
      </c>
      <c r="Q1878">
        <v>34.462499488693702</v>
      </c>
      <c r="R1878">
        <v>263.49477106589501</v>
      </c>
      <c r="S1878">
        <v>1173.5281003727</v>
      </c>
      <c r="T1878">
        <v>0</v>
      </c>
      <c r="U1878">
        <v>0</v>
      </c>
      <c r="V1878">
        <v>518.95107762488101</v>
      </c>
      <c r="W1878">
        <v>1700.5944917509501</v>
      </c>
    </row>
    <row r="1879" spans="1:23" x14ac:dyDescent="0.3">
      <c r="A1879" t="s">
        <v>299</v>
      </c>
      <c r="B1879" t="s">
        <v>45</v>
      </c>
      <c r="C1879" t="s">
        <v>29</v>
      </c>
      <c r="D1879" t="s">
        <v>262</v>
      </c>
      <c r="E1879" t="s">
        <v>200</v>
      </c>
      <c r="F1879">
        <v>121.00810689585499</v>
      </c>
      <c r="G1879">
        <v>118.147972274411</v>
      </c>
      <c r="H1879">
        <v>40.013621569614102</v>
      </c>
      <c r="I1879">
        <v>5.8523402640377098</v>
      </c>
      <c r="J1879">
        <v>4.8477268250522201</v>
      </c>
      <c r="K1879">
        <v>473.91645080135601</v>
      </c>
      <c r="L1879">
        <v>0.43144513352905101</v>
      </c>
      <c r="M1879">
        <v>6.2922663533848198</v>
      </c>
      <c r="N1879">
        <v>39.010226456207597</v>
      </c>
      <c r="O1879">
        <v>370.18715406117201</v>
      </c>
      <c r="P1879">
        <v>134.352192152296</v>
      </c>
      <c r="Q1879">
        <v>33.553777717915899</v>
      </c>
      <c r="R1879">
        <v>253.808972746265</v>
      </c>
      <c r="S1879">
        <v>1173.5281003727</v>
      </c>
      <c r="T1879">
        <v>0</v>
      </c>
      <c r="U1879">
        <v>0</v>
      </c>
      <c r="V1879">
        <v>539.23654743835198</v>
      </c>
      <c r="W1879">
        <v>1600.6492599334699</v>
      </c>
    </row>
    <row r="1880" spans="1:23" x14ac:dyDescent="0.3">
      <c r="A1880" t="s">
        <v>299</v>
      </c>
      <c r="B1880" t="s">
        <v>45</v>
      </c>
      <c r="C1880" t="s">
        <v>29</v>
      </c>
      <c r="D1880" t="s">
        <v>263</v>
      </c>
      <c r="E1880" t="s">
        <v>202</v>
      </c>
      <c r="F1880">
        <v>109.65760880129299</v>
      </c>
      <c r="G1880">
        <v>107.056959245553</v>
      </c>
      <c r="H1880">
        <v>38.752647289259897</v>
      </c>
      <c r="I1880">
        <v>5.4961293951967498</v>
      </c>
      <c r="J1880">
        <v>4.7807779900801304</v>
      </c>
      <c r="K1880">
        <v>404.56716888283597</v>
      </c>
      <c r="L1880">
        <v>0.41770893858741698</v>
      </c>
      <c r="M1880">
        <v>6.06735622791913</v>
      </c>
      <c r="N1880">
        <v>37.956505214287503</v>
      </c>
      <c r="O1880">
        <v>339.00091802988698</v>
      </c>
      <c r="P1880">
        <v>124.786955521781</v>
      </c>
      <c r="Q1880">
        <v>30.650805233717001</v>
      </c>
      <c r="R1880">
        <v>236.39900839339899</v>
      </c>
      <c r="S1880">
        <v>1010.31348229012</v>
      </c>
      <c r="T1880">
        <v>0</v>
      </c>
      <c r="U1880">
        <v>0</v>
      </c>
      <c r="V1880">
        <v>522.64864932038699</v>
      </c>
      <c r="W1880">
        <v>1447.2987451465599</v>
      </c>
    </row>
    <row r="1881" spans="1:23" x14ac:dyDescent="0.3">
      <c r="A1881" t="s">
        <v>299</v>
      </c>
      <c r="B1881" t="s">
        <v>45</v>
      </c>
      <c r="C1881" t="s">
        <v>29</v>
      </c>
      <c r="D1881" t="s">
        <v>263</v>
      </c>
      <c r="E1881" t="s">
        <v>204</v>
      </c>
      <c r="F1881">
        <v>110.43169572115799</v>
      </c>
      <c r="G1881">
        <v>107.844761450725</v>
      </c>
      <c r="H1881">
        <v>37.641443803069102</v>
      </c>
      <c r="I1881">
        <v>5.4561875246323597</v>
      </c>
      <c r="J1881">
        <v>4.6689676469756396</v>
      </c>
      <c r="K1881">
        <v>403.39608032935098</v>
      </c>
      <c r="L1881">
        <v>0.31493969813198402</v>
      </c>
      <c r="M1881">
        <v>6.1824763849905597</v>
      </c>
      <c r="N1881">
        <v>39.088436224626797</v>
      </c>
      <c r="O1881">
        <v>346.77380936933599</v>
      </c>
      <c r="P1881">
        <v>124.108050433648</v>
      </c>
      <c r="Q1881">
        <v>30.248809910494799</v>
      </c>
      <c r="R1881">
        <v>235.40318723213099</v>
      </c>
      <c r="S1881">
        <v>1010.31348229012</v>
      </c>
      <c r="T1881">
        <v>0</v>
      </c>
      <c r="U1881">
        <v>0</v>
      </c>
      <c r="V1881">
        <v>517.86249924471701</v>
      </c>
      <c r="W1881">
        <v>1462.9148165403501</v>
      </c>
    </row>
    <row r="1882" spans="1:23" x14ac:dyDescent="0.3">
      <c r="A1882" t="s">
        <v>299</v>
      </c>
      <c r="B1882" t="s">
        <v>45</v>
      </c>
      <c r="C1882" t="s">
        <v>29</v>
      </c>
      <c r="D1882" t="s">
        <v>263</v>
      </c>
      <c r="E1882" t="s">
        <v>205</v>
      </c>
      <c r="F1882">
        <v>118.534766347836</v>
      </c>
      <c r="G1882">
        <v>115.86157772922201</v>
      </c>
      <c r="H1882">
        <v>37.004915717503799</v>
      </c>
      <c r="I1882">
        <v>5.7502321135893597</v>
      </c>
      <c r="J1882">
        <v>4.9665580793625397</v>
      </c>
      <c r="K1882">
        <v>426.71082719228298</v>
      </c>
      <c r="L1882">
        <v>0.29361410349780698</v>
      </c>
      <c r="M1882">
        <v>6.8523338172981303</v>
      </c>
      <c r="N1882">
        <v>43.447188017953302</v>
      </c>
      <c r="O1882">
        <v>385.35011884088402</v>
      </c>
      <c r="P1882">
        <v>130.77349132745999</v>
      </c>
      <c r="Q1882">
        <v>31.7866704216522</v>
      </c>
      <c r="R1882">
        <v>248.153529347469</v>
      </c>
      <c r="S1882">
        <v>1010.31348229012</v>
      </c>
      <c r="T1882">
        <v>0</v>
      </c>
      <c r="U1882">
        <v>0</v>
      </c>
      <c r="V1882">
        <v>512.79686750771805</v>
      </c>
      <c r="W1882">
        <v>1574.85637559662</v>
      </c>
    </row>
    <row r="1883" spans="1:23" x14ac:dyDescent="0.3">
      <c r="A1883" t="s">
        <v>299</v>
      </c>
      <c r="B1883" t="s">
        <v>45</v>
      </c>
      <c r="C1883" t="s">
        <v>29</v>
      </c>
      <c r="D1883" t="s">
        <v>263</v>
      </c>
      <c r="E1883" t="s">
        <v>207</v>
      </c>
      <c r="F1883">
        <v>115.847558764879</v>
      </c>
      <c r="G1883">
        <v>113.141763746489</v>
      </c>
      <c r="H1883">
        <v>30.9679790355687</v>
      </c>
      <c r="I1883">
        <v>5.89984284658237</v>
      </c>
      <c r="J1883">
        <v>4.7151136341292297</v>
      </c>
      <c r="K1883">
        <v>433.70568282786201</v>
      </c>
      <c r="L1883">
        <v>0.38929745537843302</v>
      </c>
      <c r="M1883">
        <v>6.0269614866279104</v>
      </c>
      <c r="N1883">
        <v>38.956628487525002</v>
      </c>
      <c r="O1883">
        <v>341.16869941140698</v>
      </c>
      <c r="P1883">
        <v>134.38511700973999</v>
      </c>
      <c r="Q1883">
        <v>32.8546755507748</v>
      </c>
      <c r="R1883">
        <v>254.769732599268</v>
      </c>
      <c r="S1883">
        <v>1010.31348229012</v>
      </c>
      <c r="T1883">
        <v>0</v>
      </c>
      <c r="U1883">
        <v>0</v>
      </c>
      <c r="V1883">
        <v>419.05027570355799</v>
      </c>
      <c r="W1883">
        <v>1534.0890303572501</v>
      </c>
    </row>
    <row r="1884" spans="1:23" x14ac:dyDescent="0.3">
      <c r="A1884" t="s">
        <v>299</v>
      </c>
      <c r="B1884" t="s">
        <v>45</v>
      </c>
      <c r="C1884" t="s">
        <v>29</v>
      </c>
      <c r="D1884" t="s">
        <v>264</v>
      </c>
      <c r="E1884" t="s">
        <v>208</v>
      </c>
      <c r="F1884">
        <v>105.870114714273</v>
      </c>
      <c r="G1884">
        <v>103.496537178053</v>
      </c>
      <c r="H1884">
        <v>34.253364355941599</v>
      </c>
      <c r="I1884">
        <v>5.2487142659005404</v>
      </c>
      <c r="J1884">
        <v>4.4099452346699302</v>
      </c>
      <c r="K1884">
        <v>352.09481082976498</v>
      </c>
      <c r="L1884">
        <v>0.407160987279167</v>
      </c>
      <c r="M1884">
        <v>6.1326280717674804</v>
      </c>
      <c r="N1884">
        <v>38.786957989285</v>
      </c>
      <c r="O1884">
        <v>321.33598227244801</v>
      </c>
      <c r="P1884">
        <v>119.095380125955</v>
      </c>
      <c r="Q1884">
        <v>28.760262937194302</v>
      </c>
      <c r="R1884">
        <v>226.13464909101501</v>
      </c>
      <c r="S1884">
        <v>859.18978918493497</v>
      </c>
      <c r="T1884">
        <v>0</v>
      </c>
      <c r="U1884">
        <v>0</v>
      </c>
      <c r="V1884">
        <v>461.505688063376</v>
      </c>
      <c r="W1884">
        <v>1397.9188831522699</v>
      </c>
    </row>
    <row r="1885" spans="1:23" x14ac:dyDescent="0.3">
      <c r="A1885" t="s">
        <v>299</v>
      </c>
      <c r="B1885" t="s">
        <v>45</v>
      </c>
      <c r="C1885" t="s">
        <v>29</v>
      </c>
      <c r="D1885" t="s">
        <v>264</v>
      </c>
      <c r="E1885" t="s">
        <v>209</v>
      </c>
      <c r="F1885">
        <v>122.63551256997501</v>
      </c>
      <c r="G1885">
        <v>120.043083733442</v>
      </c>
      <c r="H1885">
        <v>33.975366133556001</v>
      </c>
      <c r="I1885">
        <v>6.0059024918652204</v>
      </c>
      <c r="J1885">
        <v>5.0598173929662398</v>
      </c>
      <c r="K1885">
        <v>405.13668997729201</v>
      </c>
      <c r="L1885">
        <v>0.34155277535974099</v>
      </c>
      <c r="M1885">
        <v>7.25338630458503</v>
      </c>
      <c r="N1885">
        <v>45.927697157252297</v>
      </c>
      <c r="O1885">
        <v>379.87883843141901</v>
      </c>
      <c r="P1885">
        <v>136.59588864615301</v>
      </c>
      <c r="Q1885">
        <v>32.6903528923282</v>
      </c>
      <c r="R1885">
        <v>259.729459241916</v>
      </c>
      <c r="S1885">
        <v>859.18978918493497</v>
      </c>
      <c r="T1885">
        <v>0</v>
      </c>
      <c r="U1885">
        <v>0</v>
      </c>
      <c r="V1885">
        <v>468.03201273214302</v>
      </c>
      <c r="W1885">
        <v>1631.93825919904</v>
      </c>
    </row>
    <row r="1886" spans="1:23" x14ac:dyDescent="0.3">
      <c r="A1886" t="s">
        <v>299</v>
      </c>
      <c r="B1886" t="s">
        <v>45</v>
      </c>
      <c r="C1886" t="s">
        <v>29</v>
      </c>
      <c r="D1886" t="s">
        <v>264</v>
      </c>
      <c r="E1886" t="s">
        <v>212</v>
      </c>
      <c r="F1886">
        <v>123.55506726102099</v>
      </c>
      <c r="G1886">
        <v>121.00100949306</v>
      </c>
      <c r="H1886">
        <v>38.9035723219286</v>
      </c>
      <c r="I1886">
        <v>5.8514755004729802</v>
      </c>
      <c r="J1886">
        <v>5.15096325535107</v>
      </c>
      <c r="K1886">
        <v>396.881537996784</v>
      </c>
      <c r="L1886">
        <v>0.30756403456249298</v>
      </c>
      <c r="M1886">
        <v>7.7201084749516298</v>
      </c>
      <c r="N1886">
        <v>48.440468647181703</v>
      </c>
      <c r="O1886">
        <v>404.86038688149603</v>
      </c>
      <c r="P1886">
        <v>132.80751864291599</v>
      </c>
      <c r="Q1886">
        <v>31.7292481916617</v>
      </c>
      <c r="R1886">
        <v>252.594656843942</v>
      </c>
      <c r="S1886">
        <v>859.18978918493497</v>
      </c>
      <c r="T1886">
        <v>0</v>
      </c>
      <c r="U1886">
        <v>0</v>
      </c>
      <c r="V1886">
        <v>540.131561472974</v>
      </c>
      <c r="W1886">
        <v>1646.11230965403</v>
      </c>
    </row>
    <row r="1887" spans="1:23" x14ac:dyDescent="0.3">
      <c r="A1887" t="s">
        <v>299</v>
      </c>
      <c r="B1887" t="s">
        <v>45</v>
      </c>
      <c r="C1887" t="s">
        <v>29</v>
      </c>
      <c r="D1887" t="s">
        <v>264</v>
      </c>
      <c r="E1887" t="s">
        <v>214</v>
      </c>
      <c r="F1887">
        <v>114.83583476371901</v>
      </c>
      <c r="G1887">
        <v>112.345822484023</v>
      </c>
      <c r="H1887">
        <v>39.596746722468701</v>
      </c>
      <c r="I1887">
        <v>5.6515635283912804</v>
      </c>
      <c r="J1887">
        <v>4.7556484102576304</v>
      </c>
      <c r="K1887">
        <v>380.114383657372</v>
      </c>
      <c r="L1887">
        <v>0.39183334363936301</v>
      </c>
      <c r="M1887">
        <v>6.7479109459803404</v>
      </c>
      <c r="N1887">
        <v>42.758627844540101</v>
      </c>
      <c r="O1887">
        <v>353.98800054707999</v>
      </c>
      <c r="P1887">
        <v>128.32717762722399</v>
      </c>
      <c r="Q1887">
        <v>30.878281681099399</v>
      </c>
      <c r="R1887">
        <v>243.80116416270599</v>
      </c>
      <c r="S1887">
        <v>859.18978918493497</v>
      </c>
      <c r="T1887">
        <v>0</v>
      </c>
      <c r="U1887">
        <v>0</v>
      </c>
      <c r="V1887">
        <v>538.96981885349703</v>
      </c>
      <c r="W1887">
        <v>1523.2292701005699</v>
      </c>
    </row>
    <row r="1888" spans="1:23" x14ac:dyDescent="0.3">
      <c r="A1888" t="s">
        <v>299</v>
      </c>
      <c r="B1888" t="s">
        <v>45</v>
      </c>
      <c r="C1888" t="s">
        <v>29</v>
      </c>
      <c r="D1888" t="s">
        <v>265</v>
      </c>
      <c r="E1888" t="s">
        <v>215</v>
      </c>
      <c r="F1888">
        <v>100.371475259391</v>
      </c>
      <c r="G1888">
        <v>98.115194243381694</v>
      </c>
      <c r="H1888">
        <v>37.459910079739799</v>
      </c>
      <c r="I1888">
        <v>4.9436478653367404</v>
      </c>
      <c r="J1888">
        <v>4.2111116266039499</v>
      </c>
      <c r="K1888">
        <v>330.18311273432897</v>
      </c>
      <c r="L1888">
        <v>0.37371076176853602</v>
      </c>
      <c r="M1888">
        <v>5.9689791174937303</v>
      </c>
      <c r="N1888">
        <v>37.689853874575</v>
      </c>
      <c r="O1888">
        <v>314.28474194661499</v>
      </c>
      <c r="P1888">
        <v>111.49282618745001</v>
      </c>
      <c r="Q1888">
        <v>27.045220935683201</v>
      </c>
      <c r="R1888">
        <v>211.55046425262</v>
      </c>
      <c r="S1888">
        <v>859.18978918493497</v>
      </c>
      <c r="T1888">
        <v>0</v>
      </c>
      <c r="U1888">
        <v>0</v>
      </c>
      <c r="V1888">
        <v>503.80381751436602</v>
      </c>
      <c r="W1888">
        <v>1327.77438331965</v>
      </c>
    </row>
    <row r="1889" spans="1:23" x14ac:dyDescent="0.3">
      <c r="A1889" t="s">
        <v>299</v>
      </c>
      <c r="B1889" t="s">
        <v>45</v>
      </c>
      <c r="C1889" t="s">
        <v>29</v>
      </c>
      <c r="D1889" t="s">
        <v>265</v>
      </c>
      <c r="E1889" t="s">
        <v>216</v>
      </c>
      <c r="F1889">
        <v>103.65069638531899</v>
      </c>
      <c r="G1889">
        <v>101.401606645523</v>
      </c>
      <c r="H1889">
        <v>42.7094766309514</v>
      </c>
      <c r="I1889">
        <v>4.8875044248814197</v>
      </c>
      <c r="J1889">
        <v>4.4856378947356497</v>
      </c>
      <c r="K1889">
        <v>330.46007018380601</v>
      </c>
      <c r="L1889">
        <v>0.295956671831136</v>
      </c>
      <c r="M1889">
        <v>6.6487358083627202</v>
      </c>
      <c r="N1889">
        <v>40.975600359919397</v>
      </c>
      <c r="O1889">
        <v>347.04400258485299</v>
      </c>
      <c r="P1889">
        <v>110.419682841171</v>
      </c>
      <c r="Q1889">
        <v>26.5431981376205</v>
      </c>
      <c r="R1889">
        <v>209.814164307482</v>
      </c>
      <c r="S1889">
        <v>859.18978918493497</v>
      </c>
      <c r="T1889">
        <v>0</v>
      </c>
      <c r="U1889">
        <v>0</v>
      </c>
      <c r="V1889">
        <v>588.326147804318</v>
      </c>
      <c r="W1889">
        <v>1376.5501275945901</v>
      </c>
    </row>
    <row r="1890" spans="1:23" x14ac:dyDescent="0.3">
      <c r="A1890" t="s">
        <v>299</v>
      </c>
      <c r="B1890" t="s">
        <v>45</v>
      </c>
      <c r="C1890" t="s">
        <v>29</v>
      </c>
      <c r="D1890" t="s">
        <v>265</v>
      </c>
      <c r="E1890" t="s">
        <v>217</v>
      </c>
      <c r="F1890">
        <v>105.582283766473</v>
      </c>
      <c r="G1890">
        <v>103.331660006855</v>
      </c>
      <c r="H1890">
        <v>43.034863334742298</v>
      </c>
      <c r="I1890">
        <v>4.8866349612229696</v>
      </c>
      <c r="J1890">
        <v>4.5486531694257204</v>
      </c>
      <c r="K1890">
        <v>332.01210208831498</v>
      </c>
      <c r="L1890">
        <v>0.26700398392317498</v>
      </c>
      <c r="M1890">
        <v>6.9149691073589299</v>
      </c>
      <c r="N1890">
        <v>42.603887852171901</v>
      </c>
      <c r="O1890">
        <v>361.30078078118203</v>
      </c>
      <c r="P1890">
        <v>110.479765859431</v>
      </c>
      <c r="Q1890">
        <v>26.459848321927598</v>
      </c>
      <c r="R1890">
        <v>210.049403983133</v>
      </c>
      <c r="S1890">
        <v>859.18978918493497</v>
      </c>
      <c r="T1890">
        <v>0</v>
      </c>
      <c r="U1890">
        <v>0</v>
      </c>
      <c r="V1890">
        <v>596.85285589103296</v>
      </c>
      <c r="W1890">
        <v>1403.8480744756901</v>
      </c>
    </row>
    <row r="1891" spans="1:23" x14ac:dyDescent="0.3">
      <c r="A1891" t="s">
        <v>299</v>
      </c>
      <c r="B1891" t="s">
        <v>45</v>
      </c>
      <c r="C1891" t="s">
        <v>29</v>
      </c>
      <c r="D1891" t="s">
        <v>265</v>
      </c>
      <c r="E1891" t="s">
        <v>226</v>
      </c>
      <c r="F1891">
        <v>104.247053879094</v>
      </c>
      <c r="G1891">
        <v>101.95539774466</v>
      </c>
      <c r="H1891">
        <v>40.119696153726302</v>
      </c>
      <c r="I1891">
        <v>5.0479191371833103</v>
      </c>
      <c r="J1891">
        <v>4.4876556046320504</v>
      </c>
      <c r="K1891">
        <v>338.86084208649402</v>
      </c>
      <c r="L1891">
        <v>0.35495458560661403</v>
      </c>
      <c r="M1891">
        <v>6.4570316213256298</v>
      </c>
      <c r="N1891">
        <v>40.096327165268299</v>
      </c>
      <c r="O1891">
        <v>337.76119321584798</v>
      </c>
      <c r="P1891">
        <v>113.905025433689</v>
      </c>
      <c r="Q1891">
        <v>27.543013129328401</v>
      </c>
      <c r="R1891">
        <v>216.236163623083</v>
      </c>
      <c r="S1891">
        <v>859.18978918493497</v>
      </c>
      <c r="T1891">
        <v>0</v>
      </c>
      <c r="U1891">
        <v>0</v>
      </c>
      <c r="V1891">
        <v>544.26984425687795</v>
      </c>
      <c r="W1891">
        <v>1382.8406948171901</v>
      </c>
    </row>
    <row r="1892" spans="1:23" x14ac:dyDescent="0.3">
      <c r="A1892" t="s">
        <v>299</v>
      </c>
      <c r="B1892" t="s">
        <v>45</v>
      </c>
      <c r="C1892" t="s">
        <v>29</v>
      </c>
      <c r="D1892" t="s">
        <v>266</v>
      </c>
      <c r="E1892" t="s">
        <v>227</v>
      </c>
      <c r="F1892">
        <v>99.849396978969096</v>
      </c>
      <c r="G1892">
        <v>97.618682236919597</v>
      </c>
      <c r="H1892">
        <v>40.610322284639302</v>
      </c>
      <c r="I1892">
        <v>4.8468908168509701</v>
      </c>
      <c r="J1892">
        <v>4.21376676548328</v>
      </c>
      <c r="K1892">
        <v>324.253414141669</v>
      </c>
      <c r="L1892">
        <v>0.37327709336922699</v>
      </c>
      <c r="M1892">
        <v>6.0896301039205003</v>
      </c>
      <c r="N1892">
        <v>38.298750395532501</v>
      </c>
      <c r="O1892">
        <v>321.013521576762</v>
      </c>
      <c r="P1892">
        <v>109.13893954242199</v>
      </c>
      <c r="Q1892">
        <v>26.496488442871001</v>
      </c>
      <c r="R1892">
        <v>207.05719532098601</v>
      </c>
      <c r="S1892">
        <v>859.18978918493497</v>
      </c>
      <c r="T1892">
        <v>0</v>
      </c>
      <c r="U1892">
        <v>0</v>
      </c>
      <c r="V1892">
        <v>547.42692853276799</v>
      </c>
      <c r="W1892">
        <v>1320.9284570571599</v>
      </c>
    </row>
    <row r="1893" spans="1:23" x14ac:dyDescent="0.3">
      <c r="A1893" t="s">
        <v>300</v>
      </c>
      <c r="B1893" t="s">
        <v>16</v>
      </c>
      <c r="C1893" t="s">
        <v>29</v>
      </c>
      <c r="D1893" t="s">
        <v>251</v>
      </c>
      <c r="E1893" t="s">
        <v>51</v>
      </c>
      <c r="F1893">
        <v>17.048838692002001</v>
      </c>
      <c r="G1893">
        <v>16.594604131331401</v>
      </c>
      <c r="H1893">
        <v>9.1664909248220697E-2</v>
      </c>
      <c r="I1893">
        <v>0.25904088878114601</v>
      </c>
      <c r="J1893">
        <v>1.8254157362172201</v>
      </c>
      <c r="K1893">
        <v>59.277607266037002</v>
      </c>
      <c r="L1893">
        <v>0.16269807996938199</v>
      </c>
      <c r="M1893">
        <v>2.7004531046884499</v>
      </c>
      <c r="N1893">
        <v>23.492712659063201</v>
      </c>
      <c r="O1893">
        <v>133.09983724866399</v>
      </c>
      <c r="P1893">
        <v>13.1937776209248</v>
      </c>
      <c r="Q1893">
        <v>4.2095337701549598</v>
      </c>
      <c r="R1893">
        <v>23.812847246749499</v>
      </c>
      <c r="S1893">
        <v>334.47708452956999</v>
      </c>
      <c r="T1893">
        <v>0</v>
      </c>
      <c r="U1893">
        <v>0</v>
      </c>
      <c r="V1893">
        <v>1.2474302758045199</v>
      </c>
      <c r="W1893">
        <v>197.641323701711</v>
      </c>
    </row>
    <row r="1894" spans="1:23" x14ac:dyDescent="0.3">
      <c r="A1894" t="s">
        <v>300</v>
      </c>
      <c r="B1894" t="s">
        <v>16</v>
      </c>
      <c r="C1894" t="s">
        <v>29</v>
      </c>
      <c r="D1894" t="s">
        <v>251</v>
      </c>
      <c r="E1894" t="s">
        <v>52</v>
      </c>
      <c r="F1894">
        <v>18.346740042087099</v>
      </c>
      <c r="G1894">
        <v>17.881390285571001</v>
      </c>
      <c r="H1894">
        <v>0.29179754465605101</v>
      </c>
      <c r="I1894">
        <v>0.28685501874816899</v>
      </c>
      <c r="J1894">
        <v>1.95914614351098</v>
      </c>
      <c r="K1894">
        <v>65.477781819833893</v>
      </c>
      <c r="L1894">
        <v>0.14423023546682501</v>
      </c>
      <c r="M1894">
        <v>3.07843884963797</v>
      </c>
      <c r="N1894">
        <v>26.679927054175501</v>
      </c>
      <c r="O1894">
        <v>151.73663330442699</v>
      </c>
      <c r="P1894">
        <v>14.5849143072007</v>
      </c>
      <c r="Q1894">
        <v>4.6501605383156797</v>
      </c>
      <c r="R1894">
        <v>26.3274504813586</v>
      </c>
      <c r="S1894">
        <v>334.47708452956999</v>
      </c>
      <c r="T1894">
        <v>0</v>
      </c>
      <c r="U1894">
        <v>0</v>
      </c>
      <c r="V1894">
        <v>3.8972263723383</v>
      </c>
      <c r="W1894">
        <v>222.80443240902201</v>
      </c>
    </row>
    <row r="1895" spans="1:23" x14ac:dyDescent="0.3">
      <c r="A1895" t="s">
        <v>300</v>
      </c>
      <c r="B1895" t="s">
        <v>16</v>
      </c>
      <c r="C1895" t="s">
        <v>29</v>
      </c>
      <c r="D1895" t="s">
        <v>251</v>
      </c>
      <c r="E1895" t="s">
        <v>53</v>
      </c>
      <c r="F1895">
        <v>18.079695641718398</v>
      </c>
      <c r="G1895">
        <v>17.614612789015599</v>
      </c>
      <c r="H1895">
        <v>0.30100465731585702</v>
      </c>
      <c r="I1895">
        <v>0.28401633210537203</v>
      </c>
      <c r="J1895">
        <v>1.97648000590535</v>
      </c>
      <c r="K1895">
        <v>63.754810281949197</v>
      </c>
      <c r="L1895">
        <v>0.14604250580827499</v>
      </c>
      <c r="M1895">
        <v>3.1677627990338699</v>
      </c>
      <c r="N1895">
        <v>27.0794476544818</v>
      </c>
      <c r="O1895">
        <v>155.42123953146799</v>
      </c>
      <c r="P1895">
        <v>14.011076991911301</v>
      </c>
      <c r="Q1895">
        <v>4.4790541428985504</v>
      </c>
      <c r="R1895">
        <v>25.2775914779576</v>
      </c>
      <c r="S1895">
        <v>334.47708452956999</v>
      </c>
      <c r="T1895">
        <v>0</v>
      </c>
      <c r="U1895">
        <v>0</v>
      </c>
      <c r="V1895">
        <v>4.0217653307525199</v>
      </c>
      <c r="W1895">
        <v>222.50454232210001</v>
      </c>
    </row>
    <row r="1896" spans="1:23" x14ac:dyDescent="0.3">
      <c r="A1896" t="s">
        <v>300</v>
      </c>
      <c r="B1896" t="s">
        <v>16</v>
      </c>
      <c r="C1896" t="s">
        <v>29</v>
      </c>
      <c r="D1896" t="s">
        <v>251</v>
      </c>
      <c r="E1896" t="s">
        <v>54</v>
      </c>
      <c r="F1896">
        <v>17.4159369229437</v>
      </c>
      <c r="G1896">
        <v>16.9573306492718</v>
      </c>
      <c r="H1896">
        <v>0.311624832134834</v>
      </c>
      <c r="I1896">
        <v>0.27534377857893999</v>
      </c>
      <c r="J1896">
        <v>1.8272531363917299</v>
      </c>
      <c r="K1896">
        <v>63.197844746882197</v>
      </c>
      <c r="L1896">
        <v>0.167386264408379</v>
      </c>
      <c r="M1896">
        <v>2.7985222208851699</v>
      </c>
      <c r="N1896">
        <v>24.6606229510787</v>
      </c>
      <c r="O1896">
        <v>138.717859841577</v>
      </c>
      <c r="P1896">
        <v>14.308929420563301</v>
      </c>
      <c r="Q1896">
        <v>4.5550231474202203</v>
      </c>
      <c r="R1896">
        <v>25.8377180525715</v>
      </c>
      <c r="S1896">
        <v>334.47708452956999</v>
      </c>
      <c r="T1896">
        <v>0</v>
      </c>
      <c r="U1896">
        <v>0</v>
      </c>
      <c r="V1896">
        <v>4.1661166390967797</v>
      </c>
      <c r="W1896">
        <v>209.687385158301</v>
      </c>
    </row>
    <row r="1897" spans="1:23" x14ac:dyDescent="0.3">
      <c r="A1897" t="s">
        <v>300</v>
      </c>
      <c r="B1897" t="s">
        <v>16</v>
      </c>
      <c r="C1897" t="s">
        <v>29</v>
      </c>
      <c r="D1897" t="s">
        <v>252</v>
      </c>
      <c r="E1897" t="s">
        <v>55</v>
      </c>
      <c r="F1897">
        <v>16.873516193211799</v>
      </c>
      <c r="G1897">
        <v>16.403319763517601</v>
      </c>
      <c r="H1897">
        <v>0.31123816793676001</v>
      </c>
      <c r="I1897">
        <v>0.26804123017904702</v>
      </c>
      <c r="J1897">
        <v>1.5284788403963501</v>
      </c>
      <c r="K1897">
        <v>57.729992877558097</v>
      </c>
      <c r="L1897">
        <v>0.165087992173896</v>
      </c>
      <c r="M1897">
        <v>2.5493157549260901</v>
      </c>
      <c r="N1897">
        <v>22.012692216953202</v>
      </c>
      <c r="O1897">
        <v>125.650688766645</v>
      </c>
      <c r="P1897">
        <v>13.6146185245511</v>
      </c>
      <c r="Q1897">
        <v>4.20887575936875</v>
      </c>
      <c r="R1897">
        <v>24.7310260238322</v>
      </c>
      <c r="S1897">
        <v>356.36809616564199</v>
      </c>
      <c r="T1897">
        <v>0</v>
      </c>
      <c r="U1897">
        <v>0</v>
      </c>
      <c r="V1897">
        <v>4.1880897888681501</v>
      </c>
      <c r="W1897">
        <v>206.290448268267</v>
      </c>
    </row>
    <row r="1898" spans="1:23" x14ac:dyDescent="0.3">
      <c r="A1898" t="s">
        <v>300</v>
      </c>
      <c r="B1898" t="s">
        <v>16</v>
      </c>
      <c r="C1898" t="s">
        <v>29</v>
      </c>
      <c r="D1898" t="s">
        <v>252</v>
      </c>
      <c r="E1898" t="s">
        <v>56</v>
      </c>
      <c r="F1898">
        <v>18.516447032269099</v>
      </c>
      <c r="G1898">
        <v>18.032967990547299</v>
      </c>
      <c r="H1898">
        <v>0.37425641322014702</v>
      </c>
      <c r="I1898">
        <v>0.29525279439575902</v>
      </c>
      <c r="J1898">
        <v>1.7453198229045099</v>
      </c>
      <c r="K1898">
        <v>63.125234297569797</v>
      </c>
      <c r="L1898">
        <v>0.122732354761187</v>
      </c>
      <c r="M1898">
        <v>2.99673835188129</v>
      </c>
      <c r="N1898">
        <v>25.431227093630799</v>
      </c>
      <c r="O1898">
        <v>146.83752329678799</v>
      </c>
      <c r="P1898">
        <v>14.674118494663</v>
      </c>
      <c r="Q1898">
        <v>4.54214752630772</v>
      </c>
      <c r="R1898">
        <v>26.648826441497199</v>
      </c>
      <c r="S1898">
        <v>356.36809616564199</v>
      </c>
      <c r="T1898">
        <v>0</v>
      </c>
      <c r="U1898">
        <v>0</v>
      </c>
      <c r="V1898">
        <v>5.0260997758663803</v>
      </c>
      <c r="W1898">
        <v>233.33798265738901</v>
      </c>
    </row>
    <row r="1899" spans="1:23" x14ac:dyDescent="0.3">
      <c r="A1899" t="s">
        <v>300</v>
      </c>
      <c r="B1899" t="s">
        <v>16</v>
      </c>
      <c r="C1899" t="s">
        <v>29</v>
      </c>
      <c r="D1899" t="s">
        <v>252</v>
      </c>
      <c r="E1899" t="s">
        <v>57</v>
      </c>
      <c r="F1899">
        <v>18.757753725388898</v>
      </c>
      <c r="G1899">
        <v>18.271756328791501</v>
      </c>
      <c r="H1899">
        <v>0.35106349642509599</v>
      </c>
      <c r="I1899">
        <v>0.298921637472361</v>
      </c>
      <c r="J1899">
        <v>1.8005380893429299</v>
      </c>
      <c r="K1899">
        <v>63.464955826576002</v>
      </c>
      <c r="L1899">
        <v>0.123790586374775</v>
      </c>
      <c r="M1899">
        <v>3.1079192157502802</v>
      </c>
      <c r="N1899">
        <v>26.1690848851641</v>
      </c>
      <c r="O1899">
        <v>151.831013526953</v>
      </c>
      <c r="P1899">
        <v>14.643425818402299</v>
      </c>
      <c r="Q1899">
        <v>4.5390631310140597</v>
      </c>
      <c r="R1899">
        <v>26.5854995600012</v>
      </c>
      <c r="S1899">
        <v>356.36809616564199</v>
      </c>
      <c r="T1899">
        <v>0</v>
      </c>
      <c r="U1899">
        <v>0</v>
      </c>
      <c r="V1899">
        <v>4.7242715170837997</v>
      </c>
      <c r="W1899">
        <v>237.88090546286099</v>
      </c>
    </row>
    <row r="1900" spans="1:23" x14ac:dyDescent="0.3">
      <c r="A1900" t="s">
        <v>300</v>
      </c>
      <c r="B1900" t="s">
        <v>16</v>
      </c>
      <c r="C1900" t="s">
        <v>29</v>
      </c>
      <c r="D1900" t="s">
        <v>252</v>
      </c>
      <c r="E1900" t="s">
        <v>58</v>
      </c>
      <c r="F1900">
        <v>18.132363759082001</v>
      </c>
      <c r="G1900">
        <v>17.654763939153899</v>
      </c>
      <c r="H1900">
        <v>0.34888151726644401</v>
      </c>
      <c r="I1900">
        <v>0.28805590143066101</v>
      </c>
      <c r="J1900">
        <v>1.60346106725972</v>
      </c>
      <c r="K1900">
        <v>62.730681929455201</v>
      </c>
      <c r="L1900">
        <v>0.163534690628554</v>
      </c>
      <c r="M1900">
        <v>2.65846010252735</v>
      </c>
      <c r="N1900">
        <v>23.201694456916201</v>
      </c>
      <c r="O1900">
        <v>131.54960953121</v>
      </c>
      <c r="P1900">
        <v>14.915401631637399</v>
      </c>
      <c r="Q1900">
        <v>4.6011458336948703</v>
      </c>
      <c r="R1900">
        <v>27.105562960232302</v>
      </c>
      <c r="S1900">
        <v>356.36809616564199</v>
      </c>
      <c r="T1900">
        <v>0</v>
      </c>
      <c r="U1900">
        <v>0</v>
      </c>
      <c r="V1900">
        <v>4.7062930365171196</v>
      </c>
      <c r="W1900">
        <v>220.265509262965</v>
      </c>
    </row>
    <row r="1901" spans="1:23" x14ac:dyDescent="0.3">
      <c r="A1901" t="s">
        <v>300</v>
      </c>
      <c r="B1901" t="s">
        <v>16</v>
      </c>
      <c r="C1901" t="s">
        <v>29</v>
      </c>
      <c r="D1901" t="s">
        <v>253</v>
      </c>
      <c r="E1901" t="s">
        <v>59</v>
      </c>
      <c r="F1901">
        <v>17.840399187299901</v>
      </c>
      <c r="G1901">
        <v>17.395307210454</v>
      </c>
      <c r="H1901">
        <v>0.37675891533893002</v>
      </c>
      <c r="I1901">
        <v>0.285526648883557</v>
      </c>
      <c r="J1901">
        <v>1.32316462964268</v>
      </c>
      <c r="K1901">
        <v>58.427739467615503</v>
      </c>
      <c r="L1901">
        <v>0.20434028591256401</v>
      </c>
      <c r="M1901">
        <v>2.2041062864523102</v>
      </c>
      <c r="N1901">
        <v>19.1882770240735</v>
      </c>
      <c r="O1901">
        <v>110.804119024939</v>
      </c>
      <c r="P1901">
        <v>13.0902539347519</v>
      </c>
      <c r="Q1901">
        <v>4.1014371610275999</v>
      </c>
      <c r="R1901">
        <v>23.693392461612898</v>
      </c>
      <c r="S1901">
        <v>332.37880526173302</v>
      </c>
      <c r="T1901">
        <v>0</v>
      </c>
      <c r="U1901">
        <v>0</v>
      </c>
      <c r="V1901">
        <v>5.1247264069263796</v>
      </c>
      <c r="W1901">
        <v>205.69463788166499</v>
      </c>
    </row>
    <row r="1902" spans="1:23" x14ac:dyDescent="0.3">
      <c r="A1902" t="s">
        <v>300</v>
      </c>
      <c r="B1902" t="s">
        <v>16</v>
      </c>
      <c r="C1902" t="s">
        <v>29</v>
      </c>
      <c r="D1902" t="s">
        <v>253</v>
      </c>
      <c r="E1902" t="s">
        <v>60</v>
      </c>
      <c r="F1902">
        <v>18.633728621296001</v>
      </c>
      <c r="G1902">
        <v>18.1782373257039</v>
      </c>
      <c r="H1902">
        <v>0.40661212005966202</v>
      </c>
      <c r="I1902">
        <v>0.306774078436864</v>
      </c>
      <c r="J1902">
        <v>1.49347712659495</v>
      </c>
      <c r="K1902">
        <v>62.500163318009399</v>
      </c>
      <c r="L1902">
        <v>0.10855579721030099</v>
      </c>
      <c r="M1902">
        <v>2.5436092939591002</v>
      </c>
      <c r="N1902">
        <v>21.818601199842401</v>
      </c>
      <c r="O1902">
        <v>127.240911161421</v>
      </c>
      <c r="P1902">
        <v>13.9327336993867</v>
      </c>
      <c r="Q1902">
        <v>4.3641941000050597</v>
      </c>
      <c r="R1902">
        <v>25.220234361722301</v>
      </c>
      <c r="S1902">
        <v>332.37880526173302</v>
      </c>
      <c r="T1902">
        <v>0</v>
      </c>
      <c r="U1902">
        <v>0</v>
      </c>
      <c r="V1902">
        <v>5.5384464843058296</v>
      </c>
      <c r="W1902">
        <v>228.43236422902299</v>
      </c>
    </row>
    <row r="1903" spans="1:23" x14ac:dyDescent="0.3">
      <c r="A1903" t="s">
        <v>300</v>
      </c>
      <c r="B1903" t="s">
        <v>16</v>
      </c>
      <c r="C1903" t="s">
        <v>29</v>
      </c>
      <c r="D1903" t="s">
        <v>253</v>
      </c>
      <c r="E1903" t="s">
        <v>61</v>
      </c>
      <c r="F1903">
        <v>18.9478113464817</v>
      </c>
      <c r="G1903">
        <v>18.488233185788999</v>
      </c>
      <c r="H1903">
        <v>0.41967276760102001</v>
      </c>
      <c r="I1903">
        <v>0.3138455908176</v>
      </c>
      <c r="J1903">
        <v>1.57250978086737</v>
      </c>
      <c r="K1903">
        <v>63.373962174690199</v>
      </c>
      <c r="L1903">
        <v>0.117099602021182</v>
      </c>
      <c r="M1903">
        <v>2.6929302447247299</v>
      </c>
      <c r="N1903">
        <v>22.872304228515102</v>
      </c>
      <c r="O1903">
        <v>134.15986597431399</v>
      </c>
      <c r="P1903">
        <v>14.031842304988</v>
      </c>
      <c r="Q1903">
        <v>4.4023040068248598</v>
      </c>
      <c r="R1903">
        <v>25.391312362495199</v>
      </c>
      <c r="S1903">
        <v>332.37880526173302</v>
      </c>
      <c r="T1903">
        <v>0</v>
      </c>
      <c r="U1903">
        <v>0</v>
      </c>
      <c r="V1903">
        <v>5.7164984182349903</v>
      </c>
      <c r="W1903">
        <v>235.96443694119799</v>
      </c>
    </row>
    <row r="1904" spans="1:23" x14ac:dyDescent="0.3">
      <c r="A1904" t="s">
        <v>300</v>
      </c>
      <c r="B1904" t="s">
        <v>16</v>
      </c>
      <c r="C1904" t="s">
        <v>29</v>
      </c>
      <c r="D1904" t="s">
        <v>253</v>
      </c>
      <c r="E1904" t="s">
        <v>62</v>
      </c>
      <c r="F1904">
        <v>19.1000926939595</v>
      </c>
      <c r="G1904">
        <v>18.645072445519201</v>
      </c>
      <c r="H1904">
        <v>0.45018898625898701</v>
      </c>
      <c r="I1904">
        <v>0.31607600237257999</v>
      </c>
      <c r="J1904">
        <v>1.3886179482093399</v>
      </c>
      <c r="K1904">
        <v>65.101624011531598</v>
      </c>
      <c r="L1904">
        <v>0.20021528003316499</v>
      </c>
      <c r="M1904">
        <v>2.3119055075393899</v>
      </c>
      <c r="N1904">
        <v>20.5499374791397</v>
      </c>
      <c r="O1904">
        <v>117.383554894094</v>
      </c>
      <c r="P1904">
        <v>14.8472011072186</v>
      </c>
      <c r="Q1904">
        <v>4.6375166340295904</v>
      </c>
      <c r="R1904">
        <v>26.890659158860601</v>
      </c>
      <c r="S1904">
        <v>332.37880526173302</v>
      </c>
      <c r="T1904">
        <v>0</v>
      </c>
      <c r="U1904">
        <v>0</v>
      </c>
      <c r="V1904">
        <v>6.1469779924857804</v>
      </c>
      <c r="W1904">
        <v>225.534185682306</v>
      </c>
    </row>
    <row r="1905" spans="1:23" x14ac:dyDescent="0.3">
      <c r="A1905" t="s">
        <v>300</v>
      </c>
      <c r="B1905" t="s">
        <v>16</v>
      </c>
      <c r="C1905" t="s">
        <v>29</v>
      </c>
      <c r="D1905" t="s">
        <v>254</v>
      </c>
      <c r="E1905" t="s">
        <v>63</v>
      </c>
      <c r="F1905">
        <v>17.3158959880518</v>
      </c>
      <c r="G1905">
        <v>16.861435567932698</v>
      </c>
      <c r="H1905">
        <v>0.47713912569059302</v>
      </c>
      <c r="I1905">
        <v>0.29967382477059601</v>
      </c>
      <c r="J1905">
        <v>1.4110575730486401</v>
      </c>
      <c r="K1905">
        <v>57.1731800322937</v>
      </c>
      <c r="L1905">
        <v>9.6946288594193894E-2</v>
      </c>
      <c r="M1905">
        <v>2.01096397020912</v>
      </c>
      <c r="N1905">
        <v>17.928438246561601</v>
      </c>
      <c r="O1905">
        <v>104.86324513228701</v>
      </c>
      <c r="P1905">
        <v>15.898030345867401</v>
      </c>
      <c r="Q1905">
        <v>4.5712188103920797</v>
      </c>
      <c r="R1905">
        <v>29.359080350151299</v>
      </c>
      <c r="S1905">
        <v>335.53724450951802</v>
      </c>
      <c r="T1905">
        <v>0</v>
      </c>
      <c r="U1905">
        <v>0</v>
      </c>
      <c r="V1905">
        <v>6.4942594379400598</v>
      </c>
      <c r="W1905">
        <v>211.76740606337901</v>
      </c>
    </row>
    <row r="1906" spans="1:23" x14ac:dyDescent="0.3">
      <c r="A1906" t="s">
        <v>300</v>
      </c>
      <c r="B1906" t="s">
        <v>16</v>
      </c>
      <c r="C1906" t="s">
        <v>29</v>
      </c>
      <c r="D1906" t="s">
        <v>254</v>
      </c>
      <c r="E1906" t="s">
        <v>64</v>
      </c>
      <c r="F1906">
        <v>18.676230467339899</v>
      </c>
      <c r="G1906">
        <v>18.211258980267999</v>
      </c>
      <c r="H1906">
        <v>0.53724004825404503</v>
      </c>
      <c r="I1906">
        <v>0.324306182111049</v>
      </c>
      <c r="J1906">
        <v>1.5533251536764101</v>
      </c>
      <c r="K1906">
        <v>61.799704637991901</v>
      </c>
      <c r="L1906">
        <v>8.0452375883586405E-2</v>
      </c>
      <c r="M1906">
        <v>2.3526704681222999</v>
      </c>
      <c r="N1906">
        <v>20.6148961767869</v>
      </c>
      <c r="O1906">
        <v>121.81994622902801</v>
      </c>
      <c r="P1906">
        <v>17.070473043829502</v>
      </c>
      <c r="Q1906">
        <v>4.9153090977278602</v>
      </c>
      <c r="R1906">
        <v>31.515944369937198</v>
      </c>
      <c r="S1906">
        <v>335.53724450951802</v>
      </c>
      <c r="T1906">
        <v>0</v>
      </c>
      <c r="U1906">
        <v>0</v>
      </c>
      <c r="V1906">
        <v>7.3006712646352501</v>
      </c>
      <c r="W1906">
        <v>237.28915275144601</v>
      </c>
    </row>
    <row r="1907" spans="1:23" x14ac:dyDescent="0.3">
      <c r="A1907" t="s">
        <v>300</v>
      </c>
      <c r="B1907" t="s">
        <v>16</v>
      </c>
      <c r="C1907" t="s">
        <v>29</v>
      </c>
      <c r="D1907" t="s">
        <v>254</v>
      </c>
      <c r="E1907" t="s">
        <v>65</v>
      </c>
      <c r="F1907">
        <v>18.661466726972499</v>
      </c>
      <c r="G1907">
        <v>18.195802615039199</v>
      </c>
      <c r="H1907">
        <v>0.57247043109664397</v>
      </c>
      <c r="I1907">
        <v>0.32574045624375297</v>
      </c>
      <c r="J1907">
        <v>1.5644873756856399</v>
      </c>
      <c r="K1907">
        <v>61.815057514169901</v>
      </c>
      <c r="L1907">
        <v>8.4590256363864802E-2</v>
      </c>
      <c r="M1907">
        <v>2.3976277013427101</v>
      </c>
      <c r="N1907">
        <v>20.932009784176302</v>
      </c>
      <c r="O1907">
        <v>123.95814434324301</v>
      </c>
      <c r="P1907">
        <v>17.056077365636799</v>
      </c>
      <c r="Q1907">
        <v>4.9142668186754701</v>
      </c>
      <c r="R1907">
        <v>31.485676226028801</v>
      </c>
      <c r="S1907">
        <v>335.53724450951802</v>
      </c>
      <c r="T1907">
        <v>0</v>
      </c>
      <c r="U1907">
        <v>0</v>
      </c>
      <c r="V1907">
        <v>7.76847840207384</v>
      </c>
      <c r="W1907">
        <v>239.50475757375301</v>
      </c>
    </row>
    <row r="1908" spans="1:23" x14ac:dyDescent="0.3">
      <c r="A1908" t="s">
        <v>300</v>
      </c>
      <c r="B1908" t="s">
        <v>16</v>
      </c>
      <c r="C1908" t="s">
        <v>29</v>
      </c>
      <c r="D1908" t="s">
        <v>254</v>
      </c>
      <c r="E1908" t="s">
        <v>66</v>
      </c>
      <c r="F1908">
        <v>17.6573160873521</v>
      </c>
      <c r="G1908">
        <v>17.198770807098999</v>
      </c>
      <c r="H1908">
        <v>0.57413014067405299</v>
      </c>
      <c r="I1908">
        <v>0.31679021006783298</v>
      </c>
      <c r="J1908">
        <v>1.3949510741281099</v>
      </c>
      <c r="K1908">
        <v>60.524664627660997</v>
      </c>
      <c r="L1908">
        <v>9.0559267211799993E-2</v>
      </c>
      <c r="M1908">
        <v>2.05154498701943</v>
      </c>
      <c r="N1908">
        <v>18.553464577248398</v>
      </c>
      <c r="O1908">
        <v>107.763012410607</v>
      </c>
      <c r="P1908">
        <v>17.0522008309133</v>
      </c>
      <c r="Q1908">
        <v>4.8936971207002102</v>
      </c>
      <c r="R1908">
        <v>31.501659377850501</v>
      </c>
      <c r="S1908">
        <v>335.53724450951802</v>
      </c>
      <c r="T1908">
        <v>0</v>
      </c>
      <c r="U1908">
        <v>0</v>
      </c>
      <c r="V1908">
        <v>7.80598912187493</v>
      </c>
      <c r="W1908">
        <v>222.51931407347101</v>
      </c>
    </row>
    <row r="1909" spans="1:23" x14ac:dyDescent="0.3">
      <c r="A1909" t="s">
        <v>300</v>
      </c>
      <c r="B1909" t="s">
        <v>16</v>
      </c>
      <c r="C1909" t="s">
        <v>29</v>
      </c>
      <c r="D1909" t="s">
        <v>255</v>
      </c>
      <c r="E1909" t="s">
        <v>67</v>
      </c>
      <c r="F1909">
        <v>16.554942611226799</v>
      </c>
      <c r="G1909">
        <v>16.097553126565799</v>
      </c>
      <c r="H1909">
        <v>0.54684030375950299</v>
      </c>
      <c r="I1909">
        <v>0.34091440929071098</v>
      </c>
      <c r="J1909">
        <v>1.06215129065683</v>
      </c>
      <c r="K1909">
        <v>59.145237557749503</v>
      </c>
      <c r="L1909">
        <v>7.6386927836445601E-2</v>
      </c>
      <c r="M1909">
        <v>1.95419350569914</v>
      </c>
      <c r="N1909">
        <v>13.9830307653848</v>
      </c>
      <c r="O1909">
        <v>90.066425932440097</v>
      </c>
      <c r="P1909">
        <v>15.067547819701</v>
      </c>
      <c r="Q1909">
        <v>4.2850637856767504</v>
      </c>
      <c r="R1909">
        <v>27.801490197437499</v>
      </c>
      <c r="S1909">
        <v>337.30693006058999</v>
      </c>
      <c r="T1909">
        <v>0</v>
      </c>
      <c r="U1909">
        <v>0</v>
      </c>
      <c r="V1909">
        <v>7.5372078636445803</v>
      </c>
      <c r="W1909">
        <v>210.808853774554</v>
      </c>
    </row>
    <row r="1910" spans="1:23" x14ac:dyDescent="0.3">
      <c r="A1910" t="s">
        <v>300</v>
      </c>
      <c r="B1910" t="s">
        <v>16</v>
      </c>
      <c r="C1910" t="s">
        <v>29</v>
      </c>
      <c r="D1910" t="s">
        <v>255</v>
      </c>
      <c r="E1910" t="s">
        <v>68</v>
      </c>
      <c r="F1910">
        <v>17.383562488470002</v>
      </c>
      <c r="G1910">
        <v>16.919199326071102</v>
      </c>
      <c r="H1910">
        <v>0.80354575068642997</v>
      </c>
      <c r="I1910">
        <v>0.35575519815192502</v>
      </c>
      <c r="J1910">
        <v>1.1707537438610001</v>
      </c>
      <c r="K1910">
        <v>61.413097553935103</v>
      </c>
      <c r="L1910">
        <v>6.5037173910600599E-2</v>
      </c>
      <c r="M1910">
        <v>2.2010192314955499</v>
      </c>
      <c r="N1910">
        <v>15.3685704920136</v>
      </c>
      <c r="O1910">
        <v>100.403973107452</v>
      </c>
      <c r="P1910">
        <v>15.4944179193549</v>
      </c>
      <c r="Q1910">
        <v>4.4158845636680599</v>
      </c>
      <c r="R1910">
        <v>28.577977444447502</v>
      </c>
      <c r="S1910">
        <v>337.30693006058999</v>
      </c>
      <c r="T1910">
        <v>0</v>
      </c>
      <c r="U1910">
        <v>0</v>
      </c>
      <c r="V1910">
        <v>10.9950590217117</v>
      </c>
      <c r="W1910">
        <v>225.886580475057</v>
      </c>
    </row>
    <row r="1911" spans="1:23" x14ac:dyDescent="0.3">
      <c r="A1911" t="s">
        <v>300</v>
      </c>
      <c r="B1911" t="s">
        <v>16</v>
      </c>
      <c r="C1911" t="s">
        <v>29</v>
      </c>
      <c r="D1911" t="s">
        <v>255</v>
      </c>
      <c r="E1911" t="s">
        <v>69</v>
      </c>
      <c r="F1911">
        <v>17.5957678620527</v>
      </c>
      <c r="G1911">
        <v>17.129723960830901</v>
      </c>
      <c r="H1911">
        <v>0.93045973620165801</v>
      </c>
      <c r="I1911">
        <v>0.35791462530539597</v>
      </c>
      <c r="J1911">
        <v>1.2103426948312599</v>
      </c>
      <c r="K1911">
        <v>61.549488069263496</v>
      </c>
      <c r="L1911">
        <v>7.3892252185390694E-2</v>
      </c>
      <c r="M1911">
        <v>2.2891862371826601</v>
      </c>
      <c r="N1911">
        <v>15.8100676907774</v>
      </c>
      <c r="O1911">
        <v>103.94040951436899</v>
      </c>
      <c r="P1911">
        <v>15.4418237079059</v>
      </c>
      <c r="Q1911">
        <v>4.4073409888411197</v>
      </c>
      <c r="R1911">
        <v>28.473354026136601</v>
      </c>
      <c r="S1911">
        <v>337.30693006058999</v>
      </c>
      <c r="T1911">
        <v>0</v>
      </c>
      <c r="U1911">
        <v>0</v>
      </c>
      <c r="V1911">
        <v>12.7059468792904</v>
      </c>
      <c r="W1911">
        <v>229.579043017174</v>
      </c>
    </row>
    <row r="1912" spans="1:23" x14ac:dyDescent="0.3">
      <c r="A1912" t="s">
        <v>300</v>
      </c>
      <c r="B1912" t="s">
        <v>16</v>
      </c>
      <c r="C1912" t="s">
        <v>29</v>
      </c>
      <c r="D1912" t="s">
        <v>255</v>
      </c>
      <c r="E1912" t="s">
        <v>70</v>
      </c>
      <c r="F1912">
        <v>17.071318023649098</v>
      </c>
      <c r="G1912">
        <v>16.609795253281401</v>
      </c>
      <c r="H1912">
        <v>0.95265555272616198</v>
      </c>
      <c r="I1912">
        <v>0.35470560630270198</v>
      </c>
      <c r="J1912">
        <v>1.0792448084600501</v>
      </c>
      <c r="K1912">
        <v>61.587827528026097</v>
      </c>
      <c r="L1912">
        <v>8.3089451082768606E-2</v>
      </c>
      <c r="M1912">
        <v>1.97733701315426</v>
      </c>
      <c r="N1912">
        <v>14.294748473055</v>
      </c>
      <c r="O1912">
        <v>91.569297318972204</v>
      </c>
      <c r="P1912">
        <v>15.757509638562199</v>
      </c>
      <c r="Q1912">
        <v>4.47729324799956</v>
      </c>
      <c r="R1912">
        <v>29.079270130900699</v>
      </c>
      <c r="S1912">
        <v>337.30693006058999</v>
      </c>
      <c r="T1912">
        <v>0</v>
      </c>
      <c r="U1912">
        <v>0</v>
      </c>
      <c r="V1912">
        <v>13.0190738257724</v>
      </c>
      <c r="W1912">
        <v>217.37747796229701</v>
      </c>
    </row>
    <row r="1913" spans="1:23" x14ac:dyDescent="0.3">
      <c r="A1913" t="s">
        <v>300</v>
      </c>
      <c r="B1913" t="s">
        <v>16</v>
      </c>
      <c r="C1913" t="s">
        <v>29</v>
      </c>
      <c r="D1913" t="s">
        <v>256</v>
      </c>
      <c r="E1913" t="s">
        <v>71</v>
      </c>
      <c r="F1913">
        <v>16.152596829329401</v>
      </c>
      <c r="G1913">
        <v>15.703004650673</v>
      </c>
      <c r="H1913">
        <v>0.944372693012834</v>
      </c>
      <c r="I1913">
        <v>0.35888453083134297</v>
      </c>
      <c r="J1913">
        <v>1.00449703531305</v>
      </c>
      <c r="K1913">
        <v>59.702942950722999</v>
      </c>
      <c r="L1913">
        <v>6.4629378909734303E-2</v>
      </c>
      <c r="M1913">
        <v>1.7138574324632001</v>
      </c>
      <c r="N1913">
        <v>12.8416442547864</v>
      </c>
      <c r="O1913">
        <v>85.823485817871003</v>
      </c>
      <c r="P1913">
        <v>17.061692561695299</v>
      </c>
      <c r="Q1913">
        <v>4.6060312154482697</v>
      </c>
      <c r="R1913">
        <v>31.8879116181506</v>
      </c>
      <c r="S1913">
        <v>326.36186099736801</v>
      </c>
      <c r="T1913">
        <v>0</v>
      </c>
      <c r="U1913">
        <v>0</v>
      </c>
      <c r="V1913">
        <v>12.979805493329501</v>
      </c>
      <c r="W1913">
        <v>205.476097919702</v>
      </c>
    </row>
    <row r="1914" spans="1:23" x14ac:dyDescent="0.3">
      <c r="A1914" t="s">
        <v>300</v>
      </c>
      <c r="B1914" t="s">
        <v>16</v>
      </c>
      <c r="C1914" t="s">
        <v>29</v>
      </c>
      <c r="D1914" t="s">
        <v>256</v>
      </c>
      <c r="E1914" t="s">
        <v>72</v>
      </c>
      <c r="F1914">
        <v>17.553977858157001</v>
      </c>
      <c r="G1914">
        <v>17.091694420062101</v>
      </c>
      <c r="H1914">
        <v>1.1322714622798999</v>
      </c>
      <c r="I1914">
        <v>0.39092531397097002</v>
      </c>
      <c r="J1914">
        <v>1.15451317482987</v>
      </c>
      <c r="K1914">
        <v>64.772487287239102</v>
      </c>
      <c r="L1914">
        <v>5.4098060739893497E-2</v>
      </c>
      <c r="M1914">
        <v>1.99775708674976</v>
      </c>
      <c r="N1914">
        <v>14.677212257001401</v>
      </c>
      <c r="O1914">
        <v>99.140202916941803</v>
      </c>
      <c r="P1914">
        <v>18.412255357293699</v>
      </c>
      <c r="Q1914">
        <v>4.9779209349700597</v>
      </c>
      <c r="R1914">
        <v>34.403396483038698</v>
      </c>
      <c r="S1914">
        <v>326.36186099736801</v>
      </c>
      <c r="T1914">
        <v>0</v>
      </c>
      <c r="U1914">
        <v>0</v>
      </c>
      <c r="V1914">
        <v>15.5406805111257</v>
      </c>
      <c r="W1914">
        <v>229.398075290375</v>
      </c>
    </row>
    <row r="1915" spans="1:23" x14ac:dyDescent="0.3">
      <c r="A1915" t="s">
        <v>300</v>
      </c>
      <c r="B1915" t="s">
        <v>16</v>
      </c>
      <c r="C1915" t="s">
        <v>29</v>
      </c>
      <c r="D1915" t="s">
        <v>256</v>
      </c>
      <c r="E1915" t="s">
        <v>73</v>
      </c>
      <c r="F1915">
        <v>17.7709531402969</v>
      </c>
      <c r="G1915">
        <v>17.306770258897</v>
      </c>
      <c r="H1915">
        <v>1.2316312213431599</v>
      </c>
      <c r="I1915">
        <v>0.39324221718839902</v>
      </c>
      <c r="J1915">
        <v>1.20042260170179</v>
      </c>
      <c r="K1915">
        <v>64.989378166748395</v>
      </c>
      <c r="L1915">
        <v>5.7266194585606202E-2</v>
      </c>
      <c r="M1915">
        <v>2.0906396837694099</v>
      </c>
      <c r="N1915">
        <v>15.1755872613811</v>
      </c>
      <c r="O1915">
        <v>103.151291752224</v>
      </c>
      <c r="P1915">
        <v>18.385181446690201</v>
      </c>
      <c r="Q1915">
        <v>4.9772217538427803</v>
      </c>
      <c r="R1915">
        <v>34.344920804723799</v>
      </c>
      <c r="S1915">
        <v>326.36186099736801</v>
      </c>
      <c r="T1915">
        <v>0</v>
      </c>
      <c r="U1915">
        <v>0</v>
      </c>
      <c r="V1915">
        <v>16.8851574623788</v>
      </c>
      <c r="W1915">
        <v>233.85504707997001</v>
      </c>
    </row>
    <row r="1916" spans="1:23" x14ac:dyDescent="0.3">
      <c r="A1916" t="s">
        <v>300</v>
      </c>
      <c r="B1916" t="s">
        <v>16</v>
      </c>
      <c r="C1916" t="s">
        <v>29</v>
      </c>
      <c r="D1916" t="s">
        <v>256</v>
      </c>
      <c r="E1916" t="s">
        <v>74</v>
      </c>
      <c r="F1916">
        <v>16.667335055683399</v>
      </c>
      <c r="G1916">
        <v>16.2115767408146</v>
      </c>
      <c r="H1916">
        <v>1.2486844769413901</v>
      </c>
      <c r="I1916">
        <v>0.37836424107408301</v>
      </c>
      <c r="J1916">
        <v>1.0403546423857399</v>
      </c>
      <c r="K1916">
        <v>62.8561855566115</v>
      </c>
      <c r="L1916">
        <v>5.9661673328493897E-2</v>
      </c>
      <c r="M1916">
        <v>1.77623853961691</v>
      </c>
      <c r="N1916">
        <v>13.4175379581205</v>
      </c>
      <c r="O1916">
        <v>89.370761395045193</v>
      </c>
      <c r="P1916">
        <v>18.055907491991999</v>
      </c>
      <c r="Q1916">
        <v>4.8695386249353501</v>
      </c>
      <c r="R1916">
        <v>33.751904503798698</v>
      </c>
      <c r="S1916">
        <v>326.36186099736801</v>
      </c>
      <c r="T1916">
        <v>0</v>
      </c>
      <c r="U1916">
        <v>0</v>
      </c>
      <c r="V1916">
        <v>17.1311740260746</v>
      </c>
      <c r="W1916">
        <v>215.89583380045099</v>
      </c>
    </row>
    <row r="1917" spans="1:23" x14ac:dyDescent="0.3">
      <c r="A1917" t="s">
        <v>300</v>
      </c>
      <c r="B1917" t="s">
        <v>16</v>
      </c>
      <c r="C1917" t="s">
        <v>29</v>
      </c>
      <c r="D1917" t="s">
        <v>257</v>
      </c>
      <c r="E1917" t="s">
        <v>75</v>
      </c>
      <c r="F1917">
        <v>15.686391604111501</v>
      </c>
      <c r="G1917">
        <v>15.259434952043801</v>
      </c>
      <c r="H1917">
        <v>1.4650842816274701</v>
      </c>
      <c r="I1917">
        <v>0.37437239969543201</v>
      </c>
      <c r="J1917">
        <v>0.95433716470708096</v>
      </c>
      <c r="K1917">
        <v>58.347035516962499</v>
      </c>
      <c r="L1917">
        <v>6.65701418189769E-2</v>
      </c>
      <c r="M1917">
        <v>1.52652449887354</v>
      </c>
      <c r="N1917">
        <v>11.855316059794101</v>
      </c>
      <c r="O1917">
        <v>80.783005768193405</v>
      </c>
      <c r="P1917">
        <v>15.308340573984299</v>
      </c>
      <c r="Q1917">
        <v>4.1588652309977601</v>
      </c>
      <c r="R1917">
        <v>28.509361875402998</v>
      </c>
      <c r="S1917">
        <v>301.02652553662301</v>
      </c>
      <c r="T1917">
        <v>0</v>
      </c>
      <c r="U1917">
        <v>0</v>
      </c>
      <c r="V1917">
        <v>20.0219675249642</v>
      </c>
      <c r="W1917">
        <v>196.21172087540799</v>
      </c>
    </row>
    <row r="1918" spans="1:23" x14ac:dyDescent="0.3">
      <c r="A1918" t="s">
        <v>300</v>
      </c>
      <c r="B1918" t="s">
        <v>16</v>
      </c>
      <c r="C1918" t="s">
        <v>29</v>
      </c>
      <c r="D1918" t="s">
        <v>257</v>
      </c>
      <c r="E1918" t="s">
        <v>76</v>
      </c>
      <c r="F1918">
        <v>17.180077254882399</v>
      </c>
      <c r="G1918">
        <v>16.739345322542601</v>
      </c>
      <c r="H1918">
        <v>1.7538722320740801</v>
      </c>
      <c r="I1918">
        <v>0.41039139986658202</v>
      </c>
      <c r="J1918">
        <v>1.10541735137654</v>
      </c>
      <c r="K1918">
        <v>63.824320782623801</v>
      </c>
      <c r="L1918">
        <v>5.2461541760139903E-2</v>
      </c>
      <c r="M1918">
        <v>1.8105462417560301</v>
      </c>
      <c r="N1918">
        <v>13.7574827858689</v>
      </c>
      <c r="O1918">
        <v>94.808483793473897</v>
      </c>
      <c r="P1918">
        <v>16.663994893949301</v>
      </c>
      <c r="Q1918">
        <v>4.5347384316391599</v>
      </c>
      <c r="R1918">
        <v>31.0250928665929</v>
      </c>
      <c r="S1918">
        <v>301.02652553662301</v>
      </c>
      <c r="T1918">
        <v>0</v>
      </c>
      <c r="U1918">
        <v>0</v>
      </c>
      <c r="V1918">
        <v>23.9500631118662</v>
      </c>
      <c r="W1918">
        <v>221.855982285338</v>
      </c>
    </row>
    <row r="1919" spans="1:23" x14ac:dyDescent="0.3">
      <c r="A1919" t="s">
        <v>300</v>
      </c>
      <c r="B1919" t="s">
        <v>16</v>
      </c>
      <c r="C1919" t="s">
        <v>29</v>
      </c>
      <c r="D1919" t="s">
        <v>257</v>
      </c>
      <c r="E1919" t="s">
        <v>77</v>
      </c>
      <c r="F1919">
        <v>17.3319013741784</v>
      </c>
      <c r="G1919">
        <v>16.889927432353701</v>
      </c>
      <c r="H1919">
        <v>1.81785513591022</v>
      </c>
      <c r="I1919">
        <v>0.41152564199952801</v>
      </c>
      <c r="J1919">
        <v>1.13904004136297</v>
      </c>
      <c r="K1919">
        <v>63.8679388772008</v>
      </c>
      <c r="L1919">
        <v>5.9850400554899499E-2</v>
      </c>
      <c r="M1919">
        <v>1.8763178380498799</v>
      </c>
      <c r="N1919">
        <v>14.1129067851274</v>
      </c>
      <c r="O1919">
        <v>97.733732415193302</v>
      </c>
      <c r="P1919">
        <v>16.616065512028399</v>
      </c>
      <c r="Q1919">
        <v>4.5276546992215199</v>
      </c>
      <c r="R1919">
        <v>30.928794426834202</v>
      </c>
      <c r="S1919">
        <v>301.02652553662301</v>
      </c>
      <c r="T1919">
        <v>0</v>
      </c>
      <c r="U1919">
        <v>0</v>
      </c>
      <c r="V1919">
        <v>24.815518366560099</v>
      </c>
      <c r="W1919">
        <v>225.00933521649799</v>
      </c>
    </row>
    <row r="1920" spans="1:23" x14ac:dyDescent="0.3">
      <c r="A1920" t="s">
        <v>300</v>
      </c>
      <c r="B1920" t="s">
        <v>16</v>
      </c>
      <c r="C1920" t="s">
        <v>29</v>
      </c>
      <c r="D1920" t="s">
        <v>257</v>
      </c>
      <c r="E1920" t="s">
        <v>78</v>
      </c>
      <c r="F1920">
        <v>16.596618654152699</v>
      </c>
      <c r="G1920">
        <v>16.159089865289602</v>
      </c>
      <c r="H1920">
        <v>1.7238983052852499</v>
      </c>
      <c r="I1920">
        <v>0.40875027618502602</v>
      </c>
      <c r="J1920">
        <v>1.00655143347759</v>
      </c>
      <c r="K1920">
        <v>63.592213959485697</v>
      </c>
      <c r="L1920">
        <v>6.0835462416377502E-2</v>
      </c>
      <c r="M1920">
        <v>1.6148757123287401</v>
      </c>
      <c r="N1920">
        <v>12.7167706258926</v>
      </c>
      <c r="O1920">
        <v>86.167379687030504</v>
      </c>
      <c r="P1920">
        <v>16.811383465021201</v>
      </c>
      <c r="Q1920">
        <v>4.5598854128057598</v>
      </c>
      <c r="R1920">
        <v>31.317224824435399</v>
      </c>
      <c r="S1920">
        <v>301.02652553662301</v>
      </c>
      <c r="T1920">
        <v>0</v>
      </c>
      <c r="U1920">
        <v>0</v>
      </c>
      <c r="V1920">
        <v>23.546903071554102</v>
      </c>
      <c r="W1920">
        <v>212.641418529546</v>
      </c>
    </row>
    <row r="1921" spans="1:23" x14ac:dyDescent="0.3">
      <c r="A1921" t="s">
        <v>300</v>
      </c>
      <c r="B1921" t="s">
        <v>16</v>
      </c>
      <c r="C1921" t="s">
        <v>29</v>
      </c>
      <c r="D1921" t="s">
        <v>258</v>
      </c>
      <c r="E1921" t="s">
        <v>79</v>
      </c>
      <c r="F1921">
        <v>15.992284474887899</v>
      </c>
      <c r="G1921">
        <v>15.5760317238729</v>
      </c>
      <c r="H1921">
        <v>1.73406375275138</v>
      </c>
      <c r="I1921">
        <v>0.42181651893683503</v>
      </c>
      <c r="J1921">
        <v>0.95883471126212905</v>
      </c>
      <c r="K1921">
        <v>58.545670190421902</v>
      </c>
      <c r="L1921">
        <v>5.5527654072115303E-2</v>
      </c>
      <c r="M1921">
        <v>1.3978117633424001</v>
      </c>
      <c r="N1921">
        <v>11.181905139003</v>
      </c>
      <c r="O1921">
        <v>77.552996564301694</v>
      </c>
      <c r="P1921">
        <v>16.166066328606501</v>
      </c>
      <c r="Q1921">
        <v>4.2505600058497297</v>
      </c>
      <c r="R1921">
        <v>30.276656661354501</v>
      </c>
      <c r="S1921">
        <v>277.62400158139002</v>
      </c>
      <c r="T1921">
        <v>0</v>
      </c>
      <c r="U1921">
        <v>0</v>
      </c>
      <c r="V1921">
        <v>23.8689541489953</v>
      </c>
      <c r="W1921">
        <v>203.10161644960399</v>
      </c>
    </row>
    <row r="1922" spans="1:23" x14ac:dyDescent="0.3">
      <c r="A1922" t="s">
        <v>300</v>
      </c>
      <c r="B1922" t="s">
        <v>16</v>
      </c>
      <c r="C1922" t="s">
        <v>29</v>
      </c>
      <c r="D1922" t="s">
        <v>258</v>
      </c>
      <c r="E1922" t="s">
        <v>80</v>
      </c>
      <c r="F1922">
        <v>17.2826574461936</v>
      </c>
      <c r="G1922">
        <v>16.855105544661299</v>
      </c>
      <c r="H1922">
        <v>2.2235342530297602</v>
      </c>
      <c r="I1922">
        <v>0.45000524294386601</v>
      </c>
      <c r="J1922">
        <v>1.0955896632415401</v>
      </c>
      <c r="K1922">
        <v>62.3956498607482</v>
      </c>
      <c r="L1922">
        <v>5.3598061214372099E-2</v>
      </c>
      <c r="M1922">
        <v>1.6398465749258799</v>
      </c>
      <c r="N1922">
        <v>12.763345188055499</v>
      </c>
      <c r="O1922">
        <v>89.821286148377993</v>
      </c>
      <c r="P1922">
        <v>17.104598668212301</v>
      </c>
      <c r="Q1922">
        <v>4.5080797134930997</v>
      </c>
      <c r="R1922">
        <v>32.021663129946901</v>
      </c>
      <c r="S1922">
        <v>277.62400158139002</v>
      </c>
      <c r="T1922">
        <v>0</v>
      </c>
      <c r="U1922">
        <v>0</v>
      </c>
      <c r="V1922">
        <v>30.564646933140999</v>
      </c>
      <c r="W1922">
        <v>224.52511160343801</v>
      </c>
    </row>
    <row r="1923" spans="1:23" x14ac:dyDescent="0.3">
      <c r="A1923" t="s">
        <v>300</v>
      </c>
      <c r="B1923" t="s">
        <v>16</v>
      </c>
      <c r="C1923" t="s">
        <v>29</v>
      </c>
      <c r="D1923" t="s">
        <v>258</v>
      </c>
      <c r="E1923" t="s">
        <v>140</v>
      </c>
      <c r="F1923">
        <v>17.401507417548601</v>
      </c>
      <c r="G1923">
        <v>16.973583474470999</v>
      </c>
      <c r="H1923">
        <v>2.6179397448770398</v>
      </c>
      <c r="I1923">
        <v>0.446467651214288</v>
      </c>
      <c r="J1923">
        <v>1.1423576401583799</v>
      </c>
      <c r="K1923">
        <v>61.8703261136395</v>
      </c>
      <c r="L1923">
        <v>5.8606684701004198E-2</v>
      </c>
      <c r="M1923">
        <v>1.7360292683445999</v>
      </c>
      <c r="N1923">
        <v>13.2676711618269</v>
      </c>
      <c r="O1923">
        <v>94.271839048274501</v>
      </c>
      <c r="P1923">
        <v>16.854201355277301</v>
      </c>
      <c r="Q1923">
        <v>4.4511528172914803</v>
      </c>
      <c r="R1923">
        <v>31.542150668790299</v>
      </c>
      <c r="S1923">
        <v>277.62400158139002</v>
      </c>
      <c r="T1923">
        <v>0</v>
      </c>
      <c r="U1923">
        <v>0</v>
      </c>
      <c r="V1923">
        <v>35.959084976704801</v>
      </c>
      <c r="W1923">
        <v>228.337474811785</v>
      </c>
    </row>
    <row r="1924" spans="1:23" x14ac:dyDescent="0.3">
      <c r="A1924" t="s">
        <v>300</v>
      </c>
      <c r="B1924" t="s">
        <v>16</v>
      </c>
      <c r="C1924" t="s">
        <v>29</v>
      </c>
      <c r="D1924" t="s">
        <v>258</v>
      </c>
      <c r="E1924" t="s">
        <v>141</v>
      </c>
      <c r="F1924">
        <v>16.8464627957628</v>
      </c>
      <c r="G1924">
        <v>16.421163948374598</v>
      </c>
      <c r="H1924">
        <v>2.35434358683947</v>
      </c>
      <c r="I1924">
        <v>0.448624837677157</v>
      </c>
      <c r="J1924">
        <v>1.0281879936579199</v>
      </c>
      <c r="K1924">
        <v>62.165264518685703</v>
      </c>
      <c r="L1924">
        <v>5.9626253210018298E-2</v>
      </c>
      <c r="M1924">
        <v>1.5132359878767601</v>
      </c>
      <c r="N1924">
        <v>12.059033147012499</v>
      </c>
      <c r="O1924">
        <v>83.851134600832495</v>
      </c>
      <c r="P1924">
        <v>17.179235211622199</v>
      </c>
      <c r="Q1924">
        <v>4.5172452246485504</v>
      </c>
      <c r="R1924">
        <v>32.173838819630703</v>
      </c>
      <c r="S1924">
        <v>277.62400158139002</v>
      </c>
      <c r="T1924">
        <v>0</v>
      </c>
      <c r="U1924">
        <v>0</v>
      </c>
      <c r="V1924">
        <v>32.3516121599787</v>
      </c>
      <c r="W1924">
        <v>217.721485127824</v>
      </c>
    </row>
    <row r="1925" spans="1:23" x14ac:dyDescent="0.3">
      <c r="A1925" t="s">
        <v>300</v>
      </c>
      <c r="B1925" t="s">
        <v>16</v>
      </c>
      <c r="C1925" t="s">
        <v>29</v>
      </c>
      <c r="D1925" t="s">
        <v>259</v>
      </c>
      <c r="E1925" t="s">
        <v>154</v>
      </c>
      <c r="F1925">
        <v>14.7946021176581</v>
      </c>
      <c r="G1925">
        <v>14.407429774530501</v>
      </c>
      <c r="H1925">
        <v>2.5815710167738102</v>
      </c>
      <c r="I1925">
        <v>0.43115469405935403</v>
      </c>
      <c r="J1925">
        <v>1.01548880143128</v>
      </c>
      <c r="K1925">
        <v>52.384793552010898</v>
      </c>
      <c r="L1925">
        <v>6.7532849198284603E-2</v>
      </c>
      <c r="M1925">
        <v>1.35086530995988</v>
      </c>
      <c r="N1925">
        <v>11.1913127925528</v>
      </c>
      <c r="O1925">
        <v>77.671159009962196</v>
      </c>
      <c r="P1925">
        <v>15.525633279236301</v>
      </c>
      <c r="Q1925">
        <v>4.0044488348987004</v>
      </c>
      <c r="R1925">
        <v>29.1727694221115</v>
      </c>
      <c r="S1925">
        <v>244.48266276184401</v>
      </c>
      <c r="T1925">
        <v>0</v>
      </c>
      <c r="U1925">
        <v>0</v>
      </c>
      <c r="V1925">
        <v>35.788484894547501</v>
      </c>
      <c r="W1925">
        <v>187.704175607785</v>
      </c>
    </row>
    <row r="1926" spans="1:23" x14ac:dyDescent="0.3">
      <c r="A1926" t="s">
        <v>300</v>
      </c>
      <c r="B1926" t="s">
        <v>16</v>
      </c>
      <c r="C1926" t="s">
        <v>29</v>
      </c>
      <c r="D1926" t="s">
        <v>259</v>
      </c>
      <c r="E1926" t="s">
        <v>156</v>
      </c>
      <c r="F1926">
        <v>16.210968321278902</v>
      </c>
      <c r="G1926">
        <v>15.8081594553184</v>
      </c>
      <c r="H1926">
        <v>2.9328128898100001</v>
      </c>
      <c r="I1926">
        <v>0.47595696667785897</v>
      </c>
      <c r="J1926">
        <v>1.1499145367522301</v>
      </c>
      <c r="K1926">
        <v>57.743674877459398</v>
      </c>
      <c r="L1926">
        <v>6.1827794541475203E-2</v>
      </c>
      <c r="M1926">
        <v>1.5554142367819901</v>
      </c>
      <c r="N1926">
        <v>12.792941464326701</v>
      </c>
      <c r="O1926">
        <v>89.380661707057797</v>
      </c>
      <c r="P1926">
        <v>17.096483707165</v>
      </c>
      <c r="Q1926">
        <v>4.4123855502560101</v>
      </c>
      <c r="R1926">
        <v>32.121128723475401</v>
      </c>
      <c r="S1926">
        <v>244.48266276184401</v>
      </c>
      <c r="T1926">
        <v>0</v>
      </c>
      <c r="U1926">
        <v>0</v>
      </c>
      <c r="V1926">
        <v>40.648316130984</v>
      </c>
      <c r="W1926">
        <v>211.43522604997199</v>
      </c>
    </row>
    <row r="1927" spans="1:23" x14ac:dyDescent="0.3">
      <c r="A1927" t="s">
        <v>300</v>
      </c>
      <c r="B1927" t="s">
        <v>16</v>
      </c>
      <c r="C1927" t="s">
        <v>29</v>
      </c>
      <c r="D1927" t="s">
        <v>259</v>
      </c>
      <c r="E1927" t="s">
        <v>157</v>
      </c>
      <c r="F1927">
        <v>16.580400159189999</v>
      </c>
      <c r="G1927">
        <v>16.173721585350702</v>
      </c>
      <c r="H1927">
        <v>2.8613305063312602</v>
      </c>
      <c r="I1927">
        <v>0.48688700635505799</v>
      </c>
      <c r="J1927">
        <v>1.1846733711884601</v>
      </c>
      <c r="K1927">
        <v>59.0444717514115</v>
      </c>
      <c r="L1927">
        <v>6.5235345046035897E-2</v>
      </c>
      <c r="M1927">
        <v>1.6126150195431601</v>
      </c>
      <c r="N1927">
        <v>13.2436259258756</v>
      </c>
      <c r="O1927">
        <v>92.704723278063199</v>
      </c>
      <c r="P1927">
        <v>17.4674787284935</v>
      </c>
      <c r="Q1927">
        <v>4.5093293524043796</v>
      </c>
      <c r="R1927">
        <v>32.816745566631901</v>
      </c>
      <c r="S1927">
        <v>244.48266276184401</v>
      </c>
      <c r="T1927">
        <v>0</v>
      </c>
      <c r="U1927">
        <v>0</v>
      </c>
      <c r="V1927">
        <v>39.661154531897203</v>
      </c>
      <c r="W1927">
        <v>217.67793208639</v>
      </c>
    </row>
    <row r="1928" spans="1:23" x14ac:dyDescent="0.3">
      <c r="A1928" t="s">
        <v>300</v>
      </c>
      <c r="B1928" t="s">
        <v>16</v>
      </c>
      <c r="C1928" t="s">
        <v>29</v>
      </c>
      <c r="D1928" t="s">
        <v>259</v>
      </c>
      <c r="E1928" t="s">
        <v>159</v>
      </c>
      <c r="F1928">
        <v>16.072944586286301</v>
      </c>
      <c r="G1928">
        <v>15.6703374745513</v>
      </c>
      <c r="H1928">
        <v>3.1223859430134202</v>
      </c>
      <c r="I1928">
        <v>0.48414169731116002</v>
      </c>
      <c r="J1928">
        <v>1.06524639948736</v>
      </c>
      <c r="K1928">
        <v>58.6670111259401</v>
      </c>
      <c r="L1928">
        <v>6.8316458312286998E-2</v>
      </c>
      <c r="M1928">
        <v>1.4030085209151899</v>
      </c>
      <c r="N1928">
        <v>11.9402954199216</v>
      </c>
      <c r="O1928">
        <v>81.640837124358001</v>
      </c>
      <c r="P1928">
        <v>17.5575135863347</v>
      </c>
      <c r="Q1928">
        <v>4.5155415006854902</v>
      </c>
      <c r="R1928">
        <v>33.006076854740201</v>
      </c>
      <c r="S1928">
        <v>244.48266276184401</v>
      </c>
      <c r="T1928">
        <v>0</v>
      </c>
      <c r="U1928">
        <v>0</v>
      </c>
      <c r="V1928">
        <v>43.279908940290497</v>
      </c>
      <c r="W1928">
        <v>204.88143489731701</v>
      </c>
    </row>
    <row r="1929" spans="1:23" x14ac:dyDescent="0.3">
      <c r="A1929" t="s">
        <v>300</v>
      </c>
      <c r="B1929" t="s">
        <v>16</v>
      </c>
      <c r="C1929" t="s">
        <v>29</v>
      </c>
      <c r="D1929" t="s">
        <v>260</v>
      </c>
      <c r="E1929" t="s">
        <v>160</v>
      </c>
      <c r="F1929">
        <v>14.448720497352101</v>
      </c>
      <c r="G1929">
        <v>14.092375988067401</v>
      </c>
      <c r="H1929">
        <v>3.03447043294091</v>
      </c>
      <c r="I1929">
        <v>0.459865843072922</v>
      </c>
      <c r="J1929">
        <v>1.01024391649676</v>
      </c>
      <c r="K1929">
        <v>50.047785693357902</v>
      </c>
      <c r="L1929">
        <v>5.6064530499903703E-2</v>
      </c>
      <c r="M1929">
        <v>1.2903882819955299</v>
      </c>
      <c r="N1929">
        <v>10.7500821052313</v>
      </c>
      <c r="O1929">
        <v>74.1258618379007</v>
      </c>
      <c r="P1929">
        <v>16.0344786486611</v>
      </c>
      <c r="Q1929">
        <v>4.0581764731031704</v>
      </c>
      <c r="R1929">
        <v>30.225076198554099</v>
      </c>
      <c r="S1929">
        <v>206.193231208398</v>
      </c>
      <c r="T1929">
        <v>0</v>
      </c>
      <c r="U1929">
        <v>0</v>
      </c>
      <c r="V1929">
        <v>42.148117687609201</v>
      </c>
      <c r="W1929">
        <v>184.54391777094099</v>
      </c>
    </row>
    <row r="1930" spans="1:23" x14ac:dyDescent="0.3">
      <c r="A1930" t="s">
        <v>300</v>
      </c>
      <c r="B1930" t="s">
        <v>16</v>
      </c>
      <c r="C1930" t="s">
        <v>29</v>
      </c>
      <c r="D1930" t="s">
        <v>260</v>
      </c>
      <c r="E1930" t="s">
        <v>164</v>
      </c>
      <c r="F1930">
        <v>15.9234932160724</v>
      </c>
      <c r="G1930">
        <v>15.551203034777901</v>
      </c>
      <c r="H1930">
        <v>3.2893406281711401</v>
      </c>
      <c r="I1930">
        <v>0.50434805769409097</v>
      </c>
      <c r="J1930">
        <v>1.15873981418504</v>
      </c>
      <c r="K1930">
        <v>54.889742999541703</v>
      </c>
      <c r="L1930">
        <v>4.8173127626211197E-2</v>
      </c>
      <c r="M1930">
        <v>1.50854783332745</v>
      </c>
      <c r="N1930">
        <v>12.418327834786201</v>
      </c>
      <c r="O1930">
        <v>86.612023867854205</v>
      </c>
      <c r="P1930">
        <v>17.516546004430602</v>
      </c>
      <c r="Q1930">
        <v>4.4398423313526996</v>
      </c>
      <c r="R1930">
        <v>33.010986792481198</v>
      </c>
      <c r="S1930">
        <v>206.193231208398</v>
      </c>
      <c r="T1930">
        <v>0</v>
      </c>
      <c r="U1930">
        <v>0</v>
      </c>
      <c r="V1930">
        <v>45.675890599613602</v>
      </c>
      <c r="W1930">
        <v>208.64584352779499</v>
      </c>
    </row>
    <row r="1931" spans="1:23" x14ac:dyDescent="0.3">
      <c r="A1931" t="s">
        <v>300</v>
      </c>
      <c r="B1931" t="s">
        <v>16</v>
      </c>
      <c r="C1931" t="s">
        <v>29</v>
      </c>
      <c r="D1931" t="s">
        <v>260</v>
      </c>
      <c r="E1931" t="s">
        <v>167</v>
      </c>
      <c r="F1931">
        <v>16.1108227697801</v>
      </c>
      <c r="G1931">
        <v>15.7378200956323</v>
      </c>
      <c r="H1931">
        <v>3.4009953232839498</v>
      </c>
      <c r="I1931">
        <v>0.50389043071417094</v>
      </c>
      <c r="J1931">
        <v>1.18851710000625</v>
      </c>
      <c r="K1931">
        <v>54.900995727229699</v>
      </c>
      <c r="L1931">
        <v>5.1218085562957802E-2</v>
      </c>
      <c r="M1931">
        <v>1.5620226006210101</v>
      </c>
      <c r="N1931">
        <v>12.763789432204</v>
      </c>
      <c r="O1931">
        <v>89.576597254306805</v>
      </c>
      <c r="P1931">
        <v>17.446280102523499</v>
      </c>
      <c r="Q1931">
        <v>4.4273911908129904</v>
      </c>
      <c r="R1931">
        <v>32.872210302313803</v>
      </c>
      <c r="S1931">
        <v>206.193231208398</v>
      </c>
      <c r="T1931">
        <v>0</v>
      </c>
      <c r="U1931">
        <v>0</v>
      </c>
      <c r="V1931">
        <v>47.220631949747698</v>
      </c>
      <c r="W1931">
        <v>211.87650552634099</v>
      </c>
    </row>
    <row r="1932" spans="1:23" x14ac:dyDescent="0.3">
      <c r="A1932" t="s">
        <v>300</v>
      </c>
      <c r="B1932" t="s">
        <v>16</v>
      </c>
      <c r="C1932" t="s">
        <v>29</v>
      </c>
      <c r="D1932" t="s">
        <v>260</v>
      </c>
      <c r="E1932" t="s">
        <v>168</v>
      </c>
      <c r="F1932">
        <v>15.2009508167967</v>
      </c>
      <c r="G1932">
        <v>14.8347083424618</v>
      </c>
      <c r="H1932">
        <v>3.72746511466968</v>
      </c>
      <c r="I1932">
        <v>0.49176318646967598</v>
      </c>
      <c r="J1932">
        <v>1.06185709685733</v>
      </c>
      <c r="K1932">
        <v>53.395282370335401</v>
      </c>
      <c r="L1932">
        <v>5.4667192437569297E-2</v>
      </c>
      <c r="M1932">
        <v>1.3617153486948901</v>
      </c>
      <c r="N1932">
        <v>11.4531330383028</v>
      </c>
      <c r="O1932">
        <v>78.686502591322906</v>
      </c>
      <c r="P1932">
        <v>17.170331279129101</v>
      </c>
      <c r="Q1932">
        <v>4.3416874007002901</v>
      </c>
      <c r="R1932">
        <v>32.370860671202998</v>
      </c>
      <c r="S1932">
        <v>206.193231208398</v>
      </c>
      <c r="T1932">
        <v>0</v>
      </c>
      <c r="U1932">
        <v>0</v>
      </c>
      <c r="V1932">
        <v>51.753264220233497</v>
      </c>
      <c r="W1932">
        <v>196.99924419242399</v>
      </c>
    </row>
    <row r="1933" spans="1:23" x14ac:dyDescent="0.3">
      <c r="A1933" t="s">
        <v>300</v>
      </c>
      <c r="B1933" t="s">
        <v>16</v>
      </c>
      <c r="C1933" t="s">
        <v>29</v>
      </c>
      <c r="D1933" t="s">
        <v>261</v>
      </c>
      <c r="E1933" t="s">
        <v>185</v>
      </c>
      <c r="F1933">
        <v>14.1753709556519</v>
      </c>
      <c r="G1933">
        <v>13.843944212613399</v>
      </c>
      <c r="H1933">
        <v>3.1537231182399101</v>
      </c>
      <c r="I1933">
        <v>0.48859577394943599</v>
      </c>
      <c r="J1933">
        <v>0.97336208621420595</v>
      </c>
      <c r="K1933">
        <v>47.226277020926197</v>
      </c>
      <c r="L1933">
        <v>6.7349677705322505E-2</v>
      </c>
      <c r="M1933">
        <v>1.22682511765508</v>
      </c>
      <c r="N1933">
        <v>10.1365041240326</v>
      </c>
      <c r="O1933">
        <v>70.599734161776794</v>
      </c>
      <c r="P1933">
        <v>16.062432632909101</v>
      </c>
      <c r="Q1933">
        <v>3.9977566917394798</v>
      </c>
      <c r="R1933">
        <v>30.365922600406101</v>
      </c>
      <c r="S1933">
        <v>174.69472452784399</v>
      </c>
      <c r="T1933">
        <v>0</v>
      </c>
      <c r="U1933">
        <v>0</v>
      </c>
      <c r="V1933">
        <v>43.695523903950701</v>
      </c>
      <c r="W1933">
        <v>180.75977514899299</v>
      </c>
    </row>
    <row r="1934" spans="1:23" x14ac:dyDescent="0.3">
      <c r="A1934" t="s">
        <v>300</v>
      </c>
      <c r="B1934" t="s">
        <v>16</v>
      </c>
      <c r="C1934" t="s">
        <v>29</v>
      </c>
      <c r="D1934" t="s">
        <v>261</v>
      </c>
      <c r="E1934" t="s">
        <v>189</v>
      </c>
      <c r="F1934">
        <v>15.8781300410346</v>
      </c>
      <c r="G1934">
        <v>15.5254712965432</v>
      </c>
      <c r="H1934">
        <v>3.8618541503505401</v>
      </c>
      <c r="I1934">
        <v>0.552804996770076</v>
      </c>
      <c r="J1934">
        <v>1.12395342212338</v>
      </c>
      <c r="K1934">
        <v>53.342598118056699</v>
      </c>
      <c r="L1934">
        <v>6.1762993471664501E-2</v>
      </c>
      <c r="M1934">
        <v>1.4319271922005801</v>
      </c>
      <c r="N1934">
        <v>11.786038932083599</v>
      </c>
      <c r="O1934">
        <v>82.577100355532707</v>
      </c>
      <c r="P1934">
        <v>18.159107507128599</v>
      </c>
      <c r="Q1934">
        <v>4.5207481540450596</v>
      </c>
      <c r="R1934">
        <v>34.328300107364797</v>
      </c>
      <c r="S1934">
        <v>174.69472452784399</v>
      </c>
      <c r="T1934">
        <v>0</v>
      </c>
      <c r="U1934">
        <v>0</v>
      </c>
      <c r="V1934">
        <v>53.472458457836098</v>
      </c>
      <c r="W1934">
        <v>208.140496466831</v>
      </c>
    </row>
    <row r="1935" spans="1:23" x14ac:dyDescent="0.3">
      <c r="A1935" t="s">
        <v>300</v>
      </c>
      <c r="B1935" t="s">
        <v>16</v>
      </c>
      <c r="C1935" t="s">
        <v>29</v>
      </c>
      <c r="D1935" t="s">
        <v>261</v>
      </c>
      <c r="E1935" t="s">
        <v>190</v>
      </c>
      <c r="F1935">
        <v>16.316273430613901</v>
      </c>
      <c r="G1935">
        <v>15.9613005183701</v>
      </c>
      <c r="H1935">
        <v>3.5771609661245698</v>
      </c>
      <c r="I1935">
        <v>0.55540096453626797</v>
      </c>
      <c r="J1935">
        <v>1.18203328978067</v>
      </c>
      <c r="K1935">
        <v>53.7365200991187</v>
      </c>
      <c r="L1935">
        <v>6.5699501359512802E-2</v>
      </c>
      <c r="M1935">
        <v>1.5257420961544801</v>
      </c>
      <c r="N1935">
        <v>12.382690237815201</v>
      </c>
      <c r="O1935">
        <v>87.758551258473304</v>
      </c>
      <c r="P1935">
        <v>18.171092417055601</v>
      </c>
      <c r="Q1935">
        <v>4.5326799370097302</v>
      </c>
      <c r="R1935">
        <v>34.340338144254197</v>
      </c>
      <c r="S1935">
        <v>174.69472452784399</v>
      </c>
      <c r="T1935">
        <v>0</v>
      </c>
      <c r="U1935">
        <v>0</v>
      </c>
      <c r="V1935">
        <v>49.535689567840897</v>
      </c>
      <c r="W1935">
        <v>214.88777200874699</v>
      </c>
    </row>
    <row r="1936" spans="1:23" x14ac:dyDescent="0.3">
      <c r="A1936" t="s">
        <v>300</v>
      </c>
      <c r="B1936" t="s">
        <v>16</v>
      </c>
      <c r="C1936" t="s">
        <v>29</v>
      </c>
      <c r="D1936" t="s">
        <v>261</v>
      </c>
      <c r="E1936" t="s">
        <v>195</v>
      </c>
      <c r="F1936">
        <v>15.1782877311596</v>
      </c>
      <c r="G1936">
        <v>14.8334361366284</v>
      </c>
      <c r="H1936">
        <v>3.7215855228320098</v>
      </c>
      <c r="I1936">
        <v>0.53066063481089798</v>
      </c>
      <c r="J1936">
        <v>1.05470720637448</v>
      </c>
      <c r="K1936">
        <v>51.182186455564803</v>
      </c>
      <c r="L1936">
        <v>6.7730492761407607E-2</v>
      </c>
      <c r="M1936">
        <v>1.3325186024795701</v>
      </c>
      <c r="N1936">
        <v>11.0379605984426</v>
      </c>
      <c r="O1936">
        <v>76.862667901328194</v>
      </c>
      <c r="P1936">
        <v>17.456555428663499</v>
      </c>
      <c r="Q1936">
        <v>4.3427749218721097</v>
      </c>
      <c r="R1936">
        <v>33.003829442332503</v>
      </c>
      <c r="S1936">
        <v>174.69472452784399</v>
      </c>
      <c r="T1936">
        <v>0</v>
      </c>
      <c r="U1936">
        <v>0</v>
      </c>
      <c r="V1936">
        <v>51.541895313809498</v>
      </c>
      <c r="W1936">
        <v>196.76449751358001</v>
      </c>
    </row>
    <row r="1937" spans="1:23" x14ac:dyDescent="0.3">
      <c r="A1937" t="s">
        <v>300</v>
      </c>
      <c r="B1937" t="s">
        <v>16</v>
      </c>
      <c r="C1937" t="s">
        <v>29</v>
      </c>
      <c r="D1937" t="s">
        <v>262</v>
      </c>
      <c r="E1937" t="s">
        <v>196</v>
      </c>
      <c r="F1937">
        <v>14.2117317374501</v>
      </c>
      <c r="G1937">
        <v>13.906219875175699</v>
      </c>
      <c r="H1937">
        <v>3.0329849729463101</v>
      </c>
      <c r="I1937">
        <v>0.49417843302272502</v>
      </c>
      <c r="J1937">
        <v>0.95999043096085601</v>
      </c>
      <c r="K1937">
        <v>42.250945005492397</v>
      </c>
      <c r="L1937">
        <v>5.15209560341547E-2</v>
      </c>
      <c r="M1937">
        <v>1.1604946323397001</v>
      </c>
      <c r="N1937">
        <v>9.8475559787634701</v>
      </c>
      <c r="O1937">
        <v>68.421835379807007</v>
      </c>
      <c r="P1937">
        <v>15.534753900988299</v>
      </c>
      <c r="Q1937">
        <v>3.8541010409635201</v>
      </c>
      <c r="R1937">
        <v>29.377426457543802</v>
      </c>
      <c r="S1937">
        <v>147.674845456463</v>
      </c>
      <c r="T1937">
        <v>0</v>
      </c>
      <c r="U1937">
        <v>0</v>
      </c>
      <c r="V1937">
        <v>42.001658148541601</v>
      </c>
      <c r="W1937">
        <v>181.54954921301601</v>
      </c>
    </row>
    <row r="1938" spans="1:23" x14ac:dyDescent="0.3">
      <c r="A1938" t="s">
        <v>300</v>
      </c>
      <c r="B1938" t="s">
        <v>16</v>
      </c>
      <c r="C1938" t="s">
        <v>29</v>
      </c>
      <c r="D1938" t="s">
        <v>262</v>
      </c>
      <c r="E1938" t="s">
        <v>197</v>
      </c>
      <c r="F1938">
        <v>15.9146510174919</v>
      </c>
      <c r="G1938">
        <v>15.587767672518799</v>
      </c>
      <c r="H1938">
        <v>3.7112839368321202</v>
      </c>
      <c r="I1938">
        <v>0.55919546443016899</v>
      </c>
      <c r="J1938">
        <v>1.1079179086679101</v>
      </c>
      <c r="K1938">
        <v>47.697243641509203</v>
      </c>
      <c r="L1938">
        <v>4.9035186610814699E-2</v>
      </c>
      <c r="M1938">
        <v>1.35243767368066</v>
      </c>
      <c r="N1938">
        <v>11.4473489298885</v>
      </c>
      <c r="O1938">
        <v>80.051095835018202</v>
      </c>
      <c r="P1938">
        <v>17.5631347582835</v>
      </c>
      <c r="Q1938">
        <v>4.3588901270543197</v>
      </c>
      <c r="R1938">
        <v>33.211401655156102</v>
      </c>
      <c r="S1938">
        <v>147.674845456463</v>
      </c>
      <c r="T1938">
        <v>0</v>
      </c>
      <c r="U1938">
        <v>0</v>
      </c>
      <c r="V1938">
        <v>51.350935542021602</v>
      </c>
      <c r="W1938">
        <v>209.007803191607</v>
      </c>
    </row>
    <row r="1939" spans="1:23" x14ac:dyDescent="0.3">
      <c r="A1939" t="s">
        <v>300</v>
      </c>
      <c r="B1939" t="s">
        <v>16</v>
      </c>
      <c r="C1939" t="s">
        <v>29</v>
      </c>
      <c r="D1939" t="s">
        <v>262</v>
      </c>
      <c r="E1939" t="s">
        <v>198</v>
      </c>
      <c r="F1939">
        <v>16.345856944654901</v>
      </c>
      <c r="G1939">
        <v>16.0167046285354</v>
      </c>
      <c r="H1939">
        <v>3.4362595247826402</v>
      </c>
      <c r="I1939">
        <v>0.56176884908151403</v>
      </c>
      <c r="J1939">
        <v>1.1645973448753599</v>
      </c>
      <c r="K1939">
        <v>48.0594219161297</v>
      </c>
      <c r="L1939">
        <v>5.2227826602676303E-2</v>
      </c>
      <c r="M1939">
        <v>1.43911384403695</v>
      </c>
      <c r="N1939">
        <v>12.0209504118877</v>
      </c>
      <c r="O1939">
        <v>85.1319110377123</v>
      </c>
      <c r="P1939">
        <v>17.575193721311699</v>
      </c>
      <c r="Q1939">
        <v>4.3708989241112297</v>
      </c>
      <c r="R1939">
        <v>33.2235107841557</v>
      </c>
      <c r="S1939">
        <v>147.674845456463</v>
      </c>
      <c r="T1939">
        <v>0</v>
      </c>
      <c r="U1939">
        <v>0</v>
      </c>
      <c r="V1939">
        <v>47.544894850222299</v>
      </c>
      <c r="W1939">
        <v>215.71233353833</v>
      </c>
    </row>
    <row r="1940" spans="1:23" x14ac:dyDescent="0.3">
      <c r="A1940" t="s">
        <v>300</v>
      </c>
      <c r="B1940" t="s">
        <v>16</v>
      </c>
      <c r="C1940" t="s">
        <v>29</v>
      </c>
      <c r="D1940" t="s">
        <v>262</v>
      </c>
      <c r="E1940" t="s">
        <v>200</v>
      </c>
      <c r="F1940">
        <v>15.215511088940801</v>
      </c>
      <c r="G1940">
        <v>14.896480603085701</v>
      </c>
      <c r="H1940">
        <v>3.5735974159265802</v>
      </c>
      <c r="I1940">
        <v>0.53674176478797697</v>
      </c>
      <c r="J1940">
        <v>1.03996688320716</v>
      </c>
      <c r="K1940">
        <v>45.7696782798632</v>
      </c>
      <c r="L1940">
        <v>5.23839808521257E-2</v>
      </c>
      <c r="M1940">
        <v>1.2597761920471799</v>
      </c>
      <c r="N1940">
        <v>10.723310652834201</v>
      </c>
      <c r="O1940">
        <v>74.485554670507696</v>
      </c>
      <c r="P1940">
        <v>16.883207600073899</v>
      </c>
      <c r="Q1940">
        <v>4.1868436145699199</v>
      </c>
      <c r="R1940">
        <v>31.929592994850299</v>
      </c>
      <c r="S1940">
        <v>147.674845456463</v>
      </c>
      <c r="T1940">
        <v>0</v>
      </c>
      <c r="U1940">
        <v>0</v>
      </c>
      <c r="V1940">
        <v>49.445460338747701</v>
      </c>
      <c r="W1940">
        <v>197.62020841650201</v>
      </c>
    </row>
    <row r="1941" spans="1:23" x14ac:dyDescent="0.3">
      <c r="A1941" t="s">
        <v>300</v>
      </c>
      <c r="B1941" t="s">
        <v>16</v>
      </c>
      <c r="C1941" t="s">
        <v>29</v>
      </c>
      <c r="D1941" t="s">
        <v>263</v>
      </c>
      <c r="E1941" t="s">
        <v>202</v>
      </c>
      <c r="F1941">
        <v>13.8151503051182</v>
      </c>
      <c r="G1941">
        <v>13.532501941975701</v>
      </c>
      <c r="H1941">
        <v>3.50371630624984</v>
      </c>
      <c r="I1941">
        <v>0.49392609791554798</v>
      </c>
      <c r="J1941">
        <v>0.98164941625447599</v>
      </c>
      <c r="K1941">
        <v>38.513671611603399</v>
      </c>
      <c r="L1941">
        <v>5.05969879597334E-2</v>
      </c>
      <c r="M1941">
        <v>1.1360958900157601</v>
      </c>
      <c r="N1941">
        <v>10.1082624974146</v>
      </c>
      <c r="O1941">
        <v>69.001761786369201</v>
      </c>
      <c r="P1941">
        <v>15.3606653850011</v>
      </c>
      <c r="Q1941">
        <v>3.7710623992562602</v>
      </c>
      <c r="R1941">
        <v>29.1017410314663</v>
      </c>
      <c r="S1941">
        <v>124.27176353979</v>
      </c>
      <c r="T1941">
        <v>0</v>
      </c>
      <c r="U1941">
        <v>0</v>
      </c>
      <c r="V1941">
        <v>48.575075152196902</v>
      </c>
      <c r="W1941">
        <v>176.96530053629601</v>
      </c>
    </row>
    <row r="1942" spans="1:23" x14ac:dyDescent="0.3">
      <c r="A1942" t="s">
        <v>300</v>
      </c>
      <c r="B1942" t="s">
        <v>16</v>
      </c>
      <c r="C1942" t="s">
        <v>29</v>
      </c>
      <c r="D1942" t="s">
        <v>263</v>
      </c>
      <c r="E1942" t="s">
        <v>204</v>
      </c>
      <c r="F1942">
        <v>13.882260072270199</v>
      </c>
      <c r="G1942">
        <v>13.5988318610551</v>
      </c>
      <c r="H1942">
        <v>3.4703260783834202</v>
      </c>
      <c r="I1942">
        <v>0.49368820117140999</v>
      </c>
      <c r="J1942">
        <v>1.0117526558879499</v>
      </c>
      <c r="K1942">
        <v>38.477576901076702</v>
      </c>
      <c r="L1942">
        <v>4.4405928105376101E-2</v>
      </c>
      <c r="M1942">
        <v>1.1868437080148699</v>
      </c>
      <c r="N1942">
        <v>10.527046326009501</v>
      </c>
      <c r="O1942">
        <v>72.626851790798199</v>
      </c>
      <c r="P1942">
        <v>15.3239750473735</v>
      </c>
      <c r="Q1942">
        <v>3.76650891735525</v>
      </c>
      <c r="R1942">
        <v>29.026940718092899</v>
      </c>
      <c r="S1942">
        <v>124.27176353979</v>
      </c>
      <c r="T1942">
        <v>0</v>
      </c>
      <c r="U1942">
        <v>0</v>
      </c>
      <c r="V1942">
        <v>48.1148864913892</v>
      </c>
      <c r="W1942">
        <v>181.76887443830501</v>
      </c>
    </row>
    <row r="1943" spans="1:23" x14ac:dyDescent="0.3">
      <c r="A1943" t="s">
        <v>300</v>
      </c>
      <c r="B1943" t="s">
        <v>16</v>
      </c>
      <c r="C1943" t="s">
        <v>29</v>
      </c>
      <c r="D1943" t="s">
        <v>263</v>
      </c>
      <c r="E1943" t="s">
        <v>205</v>
      </c>
      <c r="F1943">
        <v>15.173700777295201</v>
      </c>
      <c r="G1943">
        <v>14.878960269752</v>
      </c>
      <c r="H1943">
        <v>3.4401614215829599</v>
      </c>
      <c r="I1943">
        <v>0.52349990423257098</v>
      </c>
      <c r="J1943">
        <v>1.13361676363728</v>
      </c>
      <c r="K1943">
        <v>40.977961591292399</v>
      </c>
      <c r="L1943">
        <v>4.9416156653624102E-2</v>
      </c>
      <c r="M1943">
        <v>1.3503836514852701</v>
      </c>
      <c r="N1943">
        <v>11.828363508360299</v>
      </c>
      <c r="O1943">
        <v>82.949342591714995</v>
      </c>
      <c r="P1943">
        <v>16.177173565996799</v>
      </c>
      <c r="Q1943">
        <v>3.9874647317743399</v>
      </c>
      <c r="R1943">
        <v>30.629738233509698</v>
      </c>
      <c r="S1943">
        <v>124.27176353979</v>
      </c>
      <c r="T1943">
        <v>0</v>
      </c>
      <c r="U1943">
        <v>0</v>
      </c>
      <c r="V1943">
        <v>47.687827633891999</v>
      </c>
      <c r="W1943">
        <v>200.215658050439</v>
      </c>
    </row>
    <row r="1944" spans="1:23" x14ac:dyDescent="0.3">
      <c r="A1944" t="s">
        <v>300</v>
      </c>
      <c r="B1944" t="s">
        <v>16</v>
      </c>
      <c r="C1944" t="s">
        <v>29</v>
      </c>
      <c r="D1944" t="s">
        <v>263</v>
      </c>
      <c r="E1944" t="s">
        <v>207</v>
      </c>
      <c r="F1944">
        <v>14.1713390827338</v>
      </c>
      <c r="G1944">
        <v>13.8792083142151</v>
      </c>
      <c r="H1944">
        <v>2.7774845391615699</v>
      </c>
      <c r="I1944">
        <v>0.52966235898172798</v>
      </c>
      <c r="J1944">
        <v>0.98208856602869998</v>
      </c>
      <c r="K1944">
        <v>40.981813397219298</v>
      </c>
      <c r="L1944">
        <v>4.9499312701485998E-2</v>
      </c>
      <c r="M1944">
        <v>1.1262641396422</v>
      </c>
      <c r="N1944">
        <v>10.308800566361899</v>
      </c>
      <c r="O1944">
        <v>68.935173782087702</v>
      </c>
      <c r="P1944">
        <v>16.550943468918799</v>
      </c>
      <c r="Q1944">
        <v>4.0500834863992203</v>
      </c>
      <c r="R1944">
        <v>31.372449634057801</v>
      </c>
      <c r="S1944">
        <v>124.27176353979</v>
      </c>
      <c r="T1944">
        <v>0</v>
      </c>
      <c r="U1944">
        <v>0</v>
      </c>
      <c r="V1944">
        <v>38.5769577315505</v>
      </c>
      <c r="W1944">
        <v>183.95476384917399</v>
      </c>
    </row>
    <row r="1945" spans="1:23" x14ac:dyDescent="0.3">
      <c r="A1945" t="s">
        <v>300</v>
      </c>
      <c r="B1945" t="s">
        <v>16</v>
      </c>
      <c r="C1945" t="s">
        <v>29</v>
      </c>
      <c r="D1945" t="s">
        <v>264</v>
      </c>
      <c r="E1945" t="s">
        <v>208</v>
      </c>
      <c r="F1945">
        <v>12.856067616829</v>
      </c>
      <c r="G1945">
        <v>12.606073877838201</v>
      </c>
      <c r="H1945">
        <v>3.0243123609439602</v>
      </c>
      <c r="I1945">
        <v>0.46063419000056799</v>
      </c>
      <c r="J1945">
        <v>0.89054638733300995</v>
      </c>
      <c r="K1945">
        <v>33.096711183180801</v>
      </c>
      <c r="L1945">
        <v>4.8451013416072601E-2</v>
      </c>
      <c r="M1945">
        <v>1.01941334301704</v>
      </c>
      <c r="N1945">
        <v>9.2275454165218207</v>
      </c>
      <c r="O1945">
        <v>61.730388981848897</v>
      </c>
      <c r="P1945">
        <v>14.3076509806733</v>
      </c>
      <c r="Q1945">
        <v>3.4701801351427002</v>
      </c>
      <c r="R1945">
        <v>27.149268158796399</v>
      </c>
      <c r="S1945">
        <v>102.990379795314</v>
      </c>
      <c r="T1945">
        <v>0</v>
      </c>
      <c r="U1945">
        <v>0</v>
      </c>
      <c r="V1945">
        <v>42.220517364290302</v>
      </c>
      <c r="W1945">
        <v>164.18814995736199</v>
      </c>
    </row>
    <row r="1946" spans="1:23" x14ac:dyDescent="0.3">
      <c r="A1946" t="s">
        <v>300</v>
      </c>
      <c r="B1946" t="s">
        <v>16</v>
      </c>
      <c r="C1946" t="s">
        <v>29</v>
      </c>
      <c r="D1946" t="s">
        <v>264</v>
      </c>
      <c r="E1946" t="s">
        <v>209</v>
      </c>
      <c r="F1946">
        <v>14.7690339402284</v>
      </c>
      <c r="G1946">
        <v>14.495794510549</v>
      </c>
      <c r="H1946">
        <v>3.0712522986703701</v>
      </c>
      <c r="I1946">
        <v>0.53084355465903099</v>
      </c>
      <c r="J1946">
        <v>1.0562681392671001</v>
      </c>
      <c r="K1946">
        <v>38.056147793444701</v>
      </c>
      <c r="L1946">
        <v>4.6626575771205402E-2</v>
      </c>
      <c r="M1946">
        <v>1.2229282002172801</v>
      </c>
      <c r="N1946">
        <v>11.0351158151086</v>
      </c>
      <c r="O1946">
        <v>74.615304717772403</v>
      </c>
      <c r="P1946">
        <v>16.465125452210899</v>
      </c>
      <c r="Q1946">
        <v>3.99719369638344</v>
      </c>
      <c r="R1946">
        <v>31.2387139340928</v>
      </c>
      <c r="S1946">
        <v>102.990379795314</v>
      </c>
      <c r="T1946">
        <v>0</v>
      </c>
      <c r="U1946">
        <v>0</v>
      </c>
      <c r="V1946">
        <v>42.856855924706302</v>
      </c>
      <c r="W1946">
        <v>194.20231875041301</v>
      </c>
    </row>
    <row r="1947" spans="1:23" x14ac:dyDescent="0.3">
      <c r="A1947" t="s">
        <v>300</v>
      </c>
      <c r="B1947" t="s">
        <v>16</v>
      </c>
      <c r="C1947" t="s">
        <v>29</v>
      </c>
      <c r="D1947" t="s">
        <v>264</v>
      </c>
      <c r="E1947" t="s">
        <v>212</v>
      </c>
      <c r="F1947">
        <v>15.281717084717201</v>
      </c>
      <c r="G1947">
        <v>15.008983103748699</v>
      </c>
      <c r="H1947">
        <v>3.55872657027516</v>
      </c>
      <c r="I1947">
        <v>0.52095875261969404</v>
      </c>
      <c r="J1947">
        <v>1.1317689903213699</v>
      </c>
      <c r="K1947">
        <v>37.656547713914797</v>
      </c>
      <c r="L1947">
        <v>5.0030893317425898E-2</v>
      </c>
      <c r="M1947">
        <v>1.33642680663558</v>
      </c>
      <c r="N1947">
        <v>11.7870704894178</v>
      </c>
      <c r="O1947">
        <v>81.885259967387995</v>
      </c>
      <c r="P1947">
        <v>16.0423928383325</v>
      </c>
      <c r="Q1947">
        <v>3.9129887321302501</v>
      </c>
      <c r="R1947">
        <v>30.414834443758298</v>
      </c>
      <c r="S1947">
        <v>102.990379795314</v>
      </c>
      <c r="T1947">
        <v>0</v>
      </c>
      <c r="U1947">
        <v>0</v>
      </c>
      <c r="V1947">
        <v>49.592127478074602</v>
      </c>
      <c r="W1947">
        <v>201.984972418251</v>
      </c>
    </row>
    <row r="1948" spans="1:23" x14ac:dyDescent="0.3">
      <c r="A1948" t="s">
        <v>300</v>
      </c>
      <c r="B1948" t="s">
        <v>16</v>
      </c>
      <c r="C1948" t="s">
        <v>29</v>
      </c>
      <c r="D1948" t="s">
        <v>264</v>
      </c>
      <c r="E1948" t="s">
        <v>214</v>
      </c>
      <c r="F1948">
        <v>13.890171727731801</v>
      </c>
      <c r="G1948">
        <v>13.627846496420601</v>
      </c>
      <c r="H1948">
        <v>3.5473654771265299</v>
      </c>
      <c r="I1948">
        <v>0.49762632385470401</v>
      </c>
      <c r="J1948">
        <v>0.98085270337154096</v>
      </c>
      <c r="K1948">
        <v>35.714460138261401</v>
      </c>
      <c r="L1948">
        <v>4.9517872010065599E-2</v>
      </c>
      <c r="M1948">
        <v>1.1317330686162801</v>
      </c>
      <c r="N1948">
        <v>10.223542382300501</v>
      </c>
      <c r="O1948">
        <v>68.893406912206302</v>
      </c>
      <c r="P1948">
        <v>15.439137183493299</v>
      </c>
      <c r="Q1948">
        <v>3.7473045389209401</v>
      </c>
      <c r="R1948">
        <v>29.293106896595098</v>
      </c>
      <c r="S1948">
        <v>102.990379795314</v>
      </c>
      <c r="T1948">
        <v>0</v>
      </c>
      <c r="U1948">
        <v>0</v>
      </c>
      <c r="V1948">
        <v>49.448432219845003</v>
      </c>
      <c r="W1948">
        <v>180.52202728141901</v>
      </c>
    </row>
    <row r="1949" spans="1:23" x14ac:dyDescent="0.3">
      <c r="A1949" t="s">
        <v>300</v>
      </c>
      <c r="B1949" t="s">
        <v>16</v>
      </c>
      <c r="C1949" t="s">
        <v>29</v>
      </c>
      <c r="D1949" t="s">
        <v>265</v>
      </c>
      <c r="E1949" t="s">
        <v>215</v>
      </c>
      <c r="F1949">
        <v>12.1851279676556</v>
      </c>
      <c r="G1949">
        <v>11.947210975943801</v>
      </c>
      <c r="H1949">
        <v>3.3075623174112398</v>
      </c>
      <c r="I1949">
        <v>0.43171964336116597</v>
      </c>
      <c r="J1949">
        <v>0.86511628434682797</v>
      </c>
      <c r="K1949">
        <v>31.041971319387901</v>
      </c>
      <c r="L1949">
        <v>2.9799978277724602E-2</v>
      </c>
      <c r="M1949">
        <v>1.00209489423565</v>
      </c>
      <c r="N1949">
        <v>8.9987347272698202</v>
      </c>
      <c r="O1949">
        <v>60.980324346613898</v>
      </c>
      <c r="P1949">
        <v>13.3794715079444</v>
      </c>
      <c r="Q1949">
        <v>3.2492436691647502</v>
      </c>
      <c r="R1949">
        <v>25.3830511009681</v>
      </c>
      <c r="S1949">
        <v>102.990379795314</v>
      </c>
      <c r="T1949">
        <v>0</v>
      </c>
      <c r="U1949">
        <v>0</v>
      </c>
      <c r="V1949">
        <v>46.147912421426099</v>
      </c>
      <c r="W1949">
        <v>158.186371482721</v>
      </c>
    </row>
    <row r="1950" spans="1:23" x14ac:dyDescent="0.3">
      <c r="A1950" t="s">
        <v>300</v>
      </c>
      <c r="B1950" t="s">
        <v>16</v>
      </c>
      <c r="C1950" t="s">
        <v>29</v>
      </c>
      <c r="D1950" t="s">
        <v>265</v>
      </c>
      <c r="E1950" t="s">
        <v>216</v>
      </c>
      <c r="F1950">
        <v>12.8415393083142</v>
      </c>
      <c r="G1950">
        <v>12.6004023070575</v>
      </c>
      <c r="H1950">
        <v>3.8776599252623698</v>
      </c>
      <c r="I1950">
        <v>0.43308040530462499</v>
      </c>
      <c r="J1950">
        <v>0.96723798541803296</v>
      </c>
      <c r="K1950">
        <v>31.363683793524402</v>
      </c>
      <c r="L1950">
        <v>3.1437210191065497E-2</v>
      </c>
      <c r="M1950">
        <v>1.14313512720879</v>
      </c>
      <c r="N1950">
        <v>9.9650178686226205</v>
      </c>
      <c r="O1950">
        <v>69.743585105843806</v>
      </c>
      <c r="P1950">
        <v>13.315424242941299</v>
      </c>
      <c r="Q1950">
        <v>3.2513910858142201</v>
      </c>
      <c r="R1950">
        <v>25.240552017727701</v>
      </c>
      <c r="S1950">
        <v>102.990379795314</v>
      </c>
      <c r="T1950">
        <v>0</v>
      </c>
      <c r="U1950">
        <v>0</v>
      </c>
      <c r="V1950">
        <v>54.034239648379</v>
      </c>
      <c r="W1950">
        <v>169.92565426073699</v>
      </c>
    </row>
    <row r="1951" spans="1:23" x14ac:dyDescent="0.3">
      <c r="A1951" t="s">
        <v>300</v>
      </c>
      <c r="B1951" t="s">
        <v>16</v>
      </c>
      <c r="C1951" t="s">
        <v>29</v>
      </c>
      <c r="D1951" t="s">
        <v>265</v>
      </c>
      <c r="E1951" t="s">
        <v>217</v>
      </c>
      <c r="F1951">
        <v>13.232885081885</v>
      </c>
      <c r="G1951">
        <v>12.9898266405709</v>
      </c>
      <c r="H1951">
        <v>3.9407677092416802</v>
      </c>
      <c r="I1951">
        <v>0.43572527708211001</v>
      </c>
      <c r="J1951">
        <v>1.01082902242922</v>
      </c>
      <c r="K1951">
        <v>31.671945261443199</v>
      </c>
      <c r="L1951">
        <v>3.2790092845953099E-2</v>
      </c>
      <c r="M1951">
        <v>1.2055200304504701</v>
      </c>
      <c r="N1951">
        <v>10.430234814096099</v>
      </c>
      <c r="O1951">
        <v>73.786243154863996</v>
      </c>
      <c r="P1951">
        <v>13.3493447411948</v>
      </c>
      <c r="Q1951">
        <v>3.2672108196140299</v>
      </c>
      <c r="R1951">
        <v>25.295913613718799</v>
      </c>
      <c r="S1951">
        <v>102.990379795314</v>
      </c>
      <c r="T1951">
        <v>0</v>
      </c>
      <c r="U1951">
        <v>0</v>
      </c>
      <c r="V1951">
        <v>54.879294067615902</v>
      </c>
      <c r="W1951">
        <v>175.78535325650901</v>
      </c>
    </row>
    <row r="1952" spans="1:23" x14ac:dyDescent="0.3">
      <c r="A1952" t="s">
        <v>300</v>
      </c>
      <c r="B1952" t="s">
        <v>16</v>
      </c>
      <c r="C1952" t="s">
        <v>29</v>
      </c>
      <c r="D1952" t="s">
        <v>265</v>
      </c>
      <c r="E1952" t="s">
        <v>226</v>
      </c>
      <c r="F1952">
        <v>12.736818449796701</v>
      </c>
      <c r="G1952">
        <v>12.493894979044001</v>
      </c>
      <c r="H1952">
        <v>3.5848919347093302</v>
      </c>
      <c r="I1952">
        <v>0.44333243149898099</v>
      </c>
      <c r="J1952">
        <v>0.93401236236241003</v>
      </c>
      <c r="K1952">
        <v>31.9524566425528</v>
      </c>
      <c r="L1952">
        <v>3.14332304526041E-2</v>
      </c>
      <c r="M1952">
        <v>1.09054783658486</v>
      </c>
      <c r="N1952">
        <v>9.6441669278823401</v>
      </c>
      <c r="O1952">
        <v>66.350952205872801</v>
      </c>
      <c r="P1952">
        <v>13.694081084817</v>
      </c>
      <c r="Q1952">
        <v>3.3333079405040502</v>
      </c>
      <c r="R1952">
        <v>25.9708331490394</v>
      </c>
      <c r="S1952">
        <v>102.990379795314</v>
      </c>
      <c r="T1952">
        <v>0</v>
      </c>
      <c r="U1952">
        <v>0</v>
      </c>
      <c r="V1952">
        <v>49.9598630529158</v>
      </c>
      <c r="W1952">
        <v>167.28984046353401</v>
      </c>
    </row>
    <row r="1953" spans="1:23" x14ac:dyDescent="0.3">
      <c r="A1953" t="s">
        <v>300</v>
      </c>
      <c r="B1953" t="s">
        <v>16</v>
      </c>
      <c r="C1953" t="s">
        <v>29</v>
      </c>
      <c r="D1953" t="s">
        <v>266</v>
      </c>
      <c r="E1953" t="s">
        <v>227</v>
      </c>
      <c r="F1953">
        <v>12.286131015797499</v>
      </c>
      <c r="G1953">
        <v>12.049638175884199</v>
      </c>
      <c r="H1953">
        <v>3.6018088633617502</v>
      </c>
      <c r="I1953">
        <v>0.42419634324635203</v>
      </c>
      <c r="J1953">
        <v>0.88545638191855802</v>
      </c>
      <c r="K1953">
        <v>30.6284377697758</v>
      </c>
      <c r="L1953">
        <v>3.0190442678981601E-2</v>
      </c>
      <c r="M1953">
        <v>1.03517398117366</v>
      </c>
      <c r="N1953">
        <v>9.1942173582785696</v>
      </c>
      <c r="O1953">
        <v>63.110014091358003</v>
      </c>
      <c r="P1953">
        <v>13.102647685589501</v>
      </c>
      <c r="Q1953">
        <v>3.1890331820384699</v>
      </c>
      <c r="R1953">
        <v>24.8495502893091</v>
      </c>
      <c r="S1953">
        <v>102.990379795314</v>
      </c>
      <c r="T1953">
        <v>0</v>
      </c>
      <c r="U1953">
        <v>0</v>
      </c>
      <c r="V1953">
        <v>50.2185684394628</v>
      </c>
      <c r="W1953">
        <v>159.61365850307999</v>
      </c>
    </row>
    <row r="1954" spans="1:23" x14ac:dyDescent="0.3">
      <c r="A1954" t="s">
        <v>301</v>
      </c>
      <c r="B1954" t="s">
        <v>17</v>
      </c>
      <c r="C1954" t="s">
        <v>29</v>
      </c>
      <c r="D1954" t="s">
        <v>251</v>
      </c>
      <c r="E1954" t="s">
        <v>51</v>
      </c>
      <c r="F1954">
        <v>39.817625833491498</v>
      </c>
      <c r="G1954">
        <v>13.078068816303899</v>
      </c>
      <c r="H1954">
        <v>7.1356334326226206E-2</v>
      </c>
      <c r="I1954">
        <v>99.446836680640601</v>
      </c>
      <c r="J1954">
        <v>1.5357047537394199</v>
      </c>
      <c r="K1954">
        <v>35.950064213691299</v>
      </c>
      <c r="L1954">
        <v>0.10636477395590301</v>
      </c>
      <c r="M1954">
        <v>3.0712781420689401</v>
      </c>
      <c r="N1954">
        <v>23.135097939598602</v>
      </c>
      <c r="O1954">
        <v>127.881245184031</v>
      </c>
      <c r="P1954">
        <v>12.7514056222481</v>
      </c>
      <c r="Q1954">
        <v>3.5447177764606099</v>
      </c>
      <c r="R1954">
        <v>23.635288223972498</v>
      </c>
      <c r="S1954">
        <v>343.14556371318503</v>
      </c>
      <c r="T1954">
        <v>0</v>
      </c>
      <c r="U1954">
        <v>0</v>
      </c>
      <c r="V1954">
        <v>1.0368164563537301</v>
      </c>
      <c r="W1954">
        <v>177.851560253212</v>
      </c>
    </row>
    <row r="1955" spans="1:23" x14ac:dyDescent="0.3">
      <c r="A1955" t="s">
        <v>301</v>
      </c>
      <c r="B1955" t="s">
        <v>17</v>
      </c>
      <c r="C1955" t="s">
        <v>29</v>
      </c>
      <c r="D1955" t="s">
        <v>251</v>
      </c>
      <c r="E1955" t="s">
        <v>52</v>
      </c>
      <c r="F1955">
        <v>41.463623734584303</v>
      </c>
      <c r="G1955">
        <v>14.712751240711</v>
      </c>
      <c r="H1955">
        <v>0.19698506716577599</v>
      </c>
      <c r="I1955">
        <v>99.473672533709802</v>
      </c>
      <c r="J1955">
        <v>1.68584674025325</v>
      </c>
      <c r="K1955">
        <v>40.2515273063499</v>
      </c>
      <c r="L1955">
        <v>9.70125128829738E-2</v>
      </c>
      <c r="M1955">
        <v>3.5166116325962999</v>
      </c>
      <c r="N1955">
        <v>26.317327176958798</v>
      </c>
      <c r="O1955">
        <v>146.27727082439401</v>
      </c>
      <c r="P1955">
        <v>14.101043033123799</v>
      </c>
      <c r="Q1955">
        <v>3.9203103922704998</v>
      </c>
      <c r="R1955">
        <v>26.136409492615702</v>
      </c>
      <c r="S1955">
        <v>343.14556371318503</v>
      </c>
      <c r="T1955">
        <v>0</v>
      </c>
      <c r="U1955">
        <v>0</v>
      </c>
      <c r="V1955">
        <v>2.7026355843135699</v>
      </c>
      <c r="W1955">
        <v>201.475288472166</v>
      </c>
    </row>
    <row r="1956" spans="1:23" x14ac:dyDescent="0.3">
      <c r="A1956" t="s">
        <v>301</v>
      </c>
      <c r="B1956" t="s">
        <v>17</v>
      </c>
      <c r="C1956" t="s">
        <v>29</v>
      </c>
      <c r="D1956" t="s">
        <v>251</v>
      </c>
      <c r="E1956" t="s">
        <v>53</v>
      </c>
      <c r="F1956">
        <v>41.5953628346222</v>
      </c>
      <c r="G1956">
        <v>14.8432344121893</v>
      </c>
      <c r="H1956">
        <v>0.203541934125683</v>
      </c>
      <c r="I1956">
        <v>99.473296982254993</v>
      </c>
      <c r="J1956">
        <v>1.73425565793546</v>
      </c>
      <c r="K1956">
        <v>39.827706490956103</v>
      </c>
      <c r="L1956">
        <v>9.8434404680603604E-2</v>
      </c>
      <c r="M1956">
        <v>3.6256564589674301</v>
      </c>
      <c r="N1956">
        <v>26.768330175926501</v>
      </c>
      <c r="O1956">
        <v>150.40237070251001</v>
      </c>
      <c r="P1956">
        <v>13.542188525600301</v>
      </c>
      <c r="Q1956">
        <v>3.7741564083422099</v>
      </c>
      <c r="R1956">
        <v>25.0896642522249</v>
      </c>
      <c r="S1956">
        <v>343.14556371318503</v>
      </c>
      <c r="T1956">
        <v>0</v>
      </c>
      <c r="U1956">
        <v>0</v>
      </c>
      <c r="V1956">
        <v>2.7957493474047399</v>
      </c>
      <c r="W1956">
        <v>203.231094950044</v>
      </c>
    </row>
    <row r="1957" spans="1:23" x14ac:dyDescent="0.3">
      <c r="A1957" t="s">
        <v>301</v>
      </c>
      <c r="B1957" t="s">
        <v>17</v>
      </c>
      <c r="C1957" t="s">
        <v>29</v>
      </c>
      <c r="D1957" t="s">
        <v>251</v>
      </c>
      <c r="E1957" t="s">
        <v>54</v>
      </c>
      <c r="F1957">
        <v>40.5326715787333</v>
      </c>
      <c r="G1957">
        <v>13.7876870328239</v>
      </c>
      <c r="H1957">
        <v>0.21363570459564199</v>
      </c>
      <c r="I1957">
        <v>99.460496307558699</v>
      </c>
      <c r="J1957">
        <v>1.60026645332693</v>
      </c>
      <c r="K1957">
        <v>38.351435820488099</v>
      </c>
      <c r="L1957">
        <v>0.109613158897717</v>
      </c>
      <c r="M1957">
        <v>3.19504591597804</v>
      </c>
      <c r="N1957">
        <v>24.264308881120002</v>
      </c>
      <c r="O1957">
        <v>133.205173984737</v>
      </c>
      <c r="P1957">
        <v>13.8358276818491</v>
      </c>
      <c r="Q1957">
        <v>3.8404220790108301</v>
      </c>
      <c r="R1957">
        <v>25.652114402489399</v>
      </c>
      <c r="S1957">
        <v>343.14556371318503</v>
      </c>
      <c r="T1957">
        <v>0</v>
      </c>
      <c r="U1957">
        <v>0</v>
      </c>
      <c r="V1957">
        <v>2.9453179466749102</v>
      </c>
      <c r="W1957">
        <v>187.579149921083</v>
      </c>
    </row>
    <row r="1958" spans="1:23" x14ac:dyDescent="0.3">
      <c r="A1958" t="s">
        <v>301</v>
      </c>
      <c r="B1958" t="s">
        <v>17</v>
      </c>
      <c r="C1958" t="s">
        <v>29</v>
      </c>
      <c r="D1958" t="s">
        <v>252</v>
      </c>
      <c r="E1958" t="s">
        <v>55</v>
      </c>
      <c r="F1958">
        <v>36.828770004112499</v>
      </c>
      <c r="G1958">
        <v>13.1926409243174</v>
      </c>
      <c r="H1958">
        <v>0.21586508113203501</v>
      </c>
      <c r="I1958">
        <v>87.716596724381901</v>
      </c>
      <c r="J1958">
        <v>1.30453722295154</v>
      </c>
      <c r="K1958">
        <v>35.622881587831102</v>
      </c>
      <c r="L1958">
        <v>0.13049007613538599</v>
      </c>
      <c r="M1958">
        <v>2.7321520579030398</v>
      </c>
      <c r="N1958">
        <v>20.571368741079599</v>
      </c>
      <c r="O1958">
        <v>113.608932726291</v>
      </c>
      <c r="P1958">
        <v>12.8916464224195</v>
      </c>
      <c r="Q1958">
        <v>3.5392813592207699</v>
      </c>
      <c r="R1958">
        <v>23.946687647908099</v>
      </c>
      <c r="S1958">
        <v>354.70390559116498</v>
      </c>
      <c r="T1958">
        <v>0</v>
      </c>
      <c r="U1958">
        <v>0</v>
      </c>
      <c r="V1958">
        <v>2.9745804632667898</v>
      </c>
      <c r="W1958">
        <v>178.48320870122899</v>
      </c>
    </row>
    <row r="1959" spans="1:23" x14ac:dyDescent="0.3">
      <c r="A1959" t="s">
        <v>301</v>
      </c>
      <c r="B1959" t="s">
        <v>17</v>
      </c>
      <c r="C1959" t="s">
        <v>29</v>
      </c>
      <c r="D1959" t="s">
        <v>252</v>
      </c>
      <c r="E1959" t="s">
        <v>56</v>
      </c>
      <c r="F1959">
        <v>38.549813414622101</v>
      </c>
      <c r="G1959">
        <v>14.902052144687101</v>
      </c>
      <c r="H1959">
        <v>0.25661658105673002</v>
      </c>
      <c r="I1959">
        <v>87.741659958010203</v>
      </c>
      <c r="J1959">
        <v>1.4827669811117401</v>
      </c>
      <c r="K1959">
        <v>39.563103659008</v>
      </c>
      <c r="L1959">
        <v>9.8988582355004698E-2</v>
      </c>
      <c r="M1959">
        <v>3.2206764567408501</v>
      </c>
      <c r="N1959">
        <v>23.825599292872798</v>
      </c>
      <c r="O1959">
        <v>133.48488689058999</v>
      </c>
      <c r="P1959">
        <v>13.8935122390497</v>
      </c>
      <c r="Q1959">
        <v>3.8190362554692698</v>
      </c>
      <c r="R1959">
        <v>25.802119869869099</v>
      </c>
      <c r="S1959">
        <v>354.70390559116498</v>
      </c>
      <c r="T1959">
        <v>0</v>
      </c>
      <c r="U1959">
        <v>0</v>
      </c>
      <c r="V1959">
        <v>3.5188766022882798</v>
      </c>
      <c r="W1959">
        <v>204.101925470103</v>
      </c>
    </row>
    <row r="1960" spans="1:23" x14ac:dyDescent="0.3">
      <c r="A1960" t="s">
        <v>301</v>
      </c>
      <c r="B1960" t="s">
        <v>17</v>
      </c>
      <c r="C1960" t="s">
        <v>29</v>
      </c>
      <c r="D1960" t="s">
        <v>252</v>
      </c>
      <c r="E1960" t="s">
        <v>57</v>
      </c>
      <c r="F1960">
        <v>38.910514597617897</v>
      </c>
      <c r="G1960">
        <v>15.260202298356299</v>
      </c>
      <c r="H1960">
        <v>0.24249366576209799</v>
      </c>
      <c r="I1960">
        <v>87.745732771244604</v>
      </c>
      <c r="J1960">
        <v>1.5353289032353501</v>
      </c>
      <c r="K1960">
        <v>40.067890288474203</v>
      </c>
      <c r="L1960">
        <v>0.100059646216368</v>
      </c>
      <c r="M1960">
        <v>3.3428441639546298</v>
      </c>
      <c r="N1960">
        <v>24.5403153052467</v>
      </c>
      <c r="O1960">
        <v>138.31655839803699</v>
      </c>
      <c r="P1960">
        <v>13.8619636094401</v>
      </c>
      <c r="Q1960">
        <v>3.8149373506874</v>
      </c>
      <c r="R1960">
        <v>25.738119061546801</v>
      </c>
      <c r="S1960">
        <v>354.70390559116498</v>
      </c>
      <c r="T1960">
        <v>0</v>
      </c>
      <c r="U1960">
        <v>0</v>
      </c>
      <c r="V1960">
        <v>3.3401477742762502</v>
      </c>
      <c r="W1960">
        <v>209.069506612331</v>
      </c>
    </row>
    <row r="1961" spans="1:23" x14ac:dyDescent="0.3">
      <c r="A1961" t="s">
        <v>301</v>
      </c>
      <c r="B1961" t="s">
        <v>17</v>
      </c>
      <c r="C1961" t="s">
        <v>29</v>
      </c>
      <c r="D1961" t="s">
        <v>252</v>
      </c>
      <c r="E1961" t="s">
        <v>58</v>
      </c>
      <c r="F1961">
        <v>37.610242081693897</v>
      </c>
      <c r="G1961">
        <v>13.9686626485059</v>
      </c>
      <c r="H1961">
        <v>0.24444936753299601</v>
      </c>
      <c r="I1961">
        <v>87.731626421012393</v>
      </c>
      <c r="J1961">
        <v>1.35694735815891</v>
      </c>
      <c r="K1961">
        <v>38.333532352650401</v>
      </c>
      <c r="L1961">
        <v>0.129438126867891</v>
      </c>
      <c r="M1961">
        <v>2.8469920169734899</v>
      </c>
      <c r="N1961">
        <v>21.653913582851899</v>
      </c>
      <c r="O1961">
        <v>118.583612297214</v>
      </c>
      <c r="P1961">
        <v>14.1278059817387</v>
      </c>
      <c r="Q1961">
        <v>3.8720858933011</v>
      </c>
      <c r="R1961">
        <v>26.250671376958099</v>
      </c>
      <c r="S1961">
        <v>354.70390559116498</v>
      </c>
      <c r="T1961">
        <v>0</v>
      </c>
      <c r="U1961">
        <v>0</v>
      </c>
      <c r="V1961">
        <v>3.3869456761543901</v>
      </c>
      <c r="W1961">
        <v>189.405399425296</v>
      </c>
    </row>
    <row r="1962" spans="1:23" x14ac:dyDescent="0.3">
      <c r="A1962" t="s">
        <v>301</v>
      </c>
      <c r="B1962" t="s">
        <v>17</v>
      </c>
      <c r="C1962" t="s">
        <v>29</v>
      </c>
      <c r="D1962" t="s">
        <v>253</v>
      </c>
      <c r="E1962" t="s">
        <v>59</v>
      </c>
      <c r="F1962">
        <v>39.726693529041803</v>
      </c>
      <c r="G1962">
        <v>12.559508258748</v>
      </c>
      <c r="H1962">
        <v>0.27541601610933197</v>
      </c>
      <c r="I1962">
        <v>101.222856641248</v>
      </c>
      <c r="J1962">
        <v>1.0649752318110399</v>
      </c>
      <c r="K1962">
        <v>34.687194748484899</v>
      </c>
      <c r="L1962">
        <v>0.168395895369468</v>
      </c>
      <c r="M1962">
        <v>2.28741807685934</v>
      </c>
      <c r="N1962">
        <v>17.303785112650701</v>
      </c>
      <c r="O1962">
        <v>95.614253829983099</v>
      </c>
      <c r="P1962">
        <v>11.721510023929</v>
      </c>
      <c r="Q1962">
        <v>3.25803023122727</v>
      </c>
      <c r="R1962">
        <v>21.706790477652898</v>
      </c>
      <c r="S1962">
        <v>313.30895387242998</v>
      </c>
      <c r="T1962">
        <v>0</v>
      </c>
      <c r="U1962">
        <v>0</v>
      </c>
      <c r="V1962">
        <v>3.9439222526086399</v>
      </c>
      <c r="W1962">
        <v>168.25858366291101</v>
      </c>
    </row>
    <row r="1963" spans="1:23" x14ac:dyDescent="0.3">
      <c r="A1963" t="s">
        <v>301</v>
      </c>
      <c r="B1963" t="s">
        <v>17</v>
      </c>
      <c r="C1963" t="s">
        <v>29</v>
      </c>
      <c r="D1963" t="s">
        <v>253</v>
      </c>
      <c r="E1963" t="s">
        <v>60</v>
      </c>
      <c r="F1963">
        <v>40.9695005224456</v>
      </c>
      <c r="G1963">
        <v>13.793263478077799</v>
      </c>
      <c r="H1963">
        <v>0.29876178285363097</v>
      </c>
      <c r="I1963">
        <v>101.241942693515</v>
      </c>
      <c r="J1963">
        <v>1.2076170254926299</v>
      </c>
      <c r="K1963">
        <v>37.780840502236401</v>
      </c>
      <c r="L1963">
        <v>9.1108585863522898E-2</v>
      </c>
      <c r="M1963">
        <v>2.6570693198171802</v>
      </c>
      <c r="N1963">
        <v>19.741279500717098</v>
      </c>
      <c r="O1963">
        <v>110.65757251147301</v>
      </c>
      <c r="P1963">
        <v>12.4773875973255</v>
      </c>
      <c r="Q1963">
        <v>3.46804021288232</v>
      </c>
      <c r="R1963">
        <v>23.107158755165901</v>
      </c>
      <c r="S1963">
        <v>313.30895387242998</v>
      </c>
      <c r="T1963">
        <v>0</v>
      </c>
      <c r="U1963">
        <v>0</v>
      </c>
      <c r="V1963">
        <v>4.2904228181991702</v>
      </c>
      <c r="W1963">
        <v>188.92705035910299</v>
      </c>
    </row>
    <row r="1964" spans="1:23" x14ac:dyDescent="0.3">
      <c r="A1964" t="s">
        <v>301</v>
      </c>
      <c r="B1964" t="s">
        <v>17</v>
      </c>
      <c r="C1964" t="s">
        <v>29</v>
      </c>
      <c r="D1964" t="s">
        <v>253</v>
      </c>
      <c r="E1964" t="s">
        <v>61</v>
      </c>
      <c r="F1964">
        <v>41.533129885407398</v>
      </c>
      <c r="G1964">
        <v>14.3531189427339</v>
      </c>
      <c r="H1964">
        <v>0.30852203978863302</v>
      </c>
      <c r="I1964">
        <v>101.248672552293</v>
      </c>
      <c r="J1964">
        <v>1.2787058015539099</v>
      </c>
      <c r="K1964">
        <v>38.7090271601881</v>
      </c>
      <c r="L1964">
        <v>9.8346960098471894E-2</v>
      </c>
      <c r="M1964">
        <v>2.8199413129752098</v>
      </c>
      <c r="N1964">
        <v>20.728487079555599</v>
      </c>
      <c r="O1964">
        <v>117.131314274494</v>
      </c>
      <c r="P1964">
        <v>12.564615988080501</v>
      </c>
      <c r="Q1964">
        <v>3.4977905065804502</v>
      </c>
      <c r="R1964">
        <v>23.262167449826102</v>
      </c>
      <c r="S1964">
        <v>313.30895387242998</v>
      </c>
      <c r="T1964">
        <v>0</v>
      </c>
      <c r="U1964">
        <v>0</v>
      </c>
      <c r="V1964">
        <v>4.4310309505482701</v>
      </c>
      <c r="W1964">
        <v>196.45204364216599</v>
      </c>
    </row>
    <row r="1965" spans="1:23" x14ac:dyDescent="0.3">
      <c r="A1965" t="s">
        <v>301</v>
      </c>
      <c r="B1965" t="s">
        <v>17</v>
      </c>
      <c r="C1965" t="s">
        <v>29</v>
      </c>
      <c r="D1965" t="s">
        <v>253</v>
      </c>
      <c r="E1965" t="s">
        <v>62</v>
      </c>
      <c r="F1965">
        <v>40.759293231819001</v>
      </c>
      <c r="G1965">
        <v>13.5848917168362</v>
      </c>
      <c r="H1965">
        <v>0.33737212285739598</v>
      </c>
      <c r="I1965">
        <v>101.243934874071</v>
      </c>
      <c r="J1965">
        <v>1.1232078386269999</v>
      </c>
      <c r="K1965">
        <v>38.450677428697801</v>
      </c>
      <c r="L1965">
        <v>0.165086561309463</v>
      </c>
      <c r="M1965">
        <v>2.4050259280001001</v>
      </c>
      <c r="N1965">
        <v>18.494671088113201</v>
      </c>
      <c r="O1965">
        <v>100.869782218944</v>
      </c>
      <c r="P1965">
        <v>13.301560569039699</v>
      </c>
      <c r="Q1965">
        <v>3.68853927018746</v>
      </c>
      <c r="R1965">
        <v>24.643225152868801</v>
      </c>
      <c r="S1965">
        <v>313.30895387242998</v>
      </c>
      <c r="T1965">
        <v>0</v>
      </c>
      <c r="U1965">
        <v>0</v>
      </c>
      <c r="V1965">
        <v>4.8740745616346404</v>
      </c>
      <c r="W1965">
        <v>182.75050712094799</v>
      </c>
    </row>
    <row r="1966" spans="1:23" x14ac:dyDescent="0.3">
      <c r="A1966" t="s">
        <v>301</v>
      </c>
      <c r="B1966" t="s">
        <v>17</v>
      </c>
      <c r="C1966" t="s">
        <v>29</v>
      </c>
      <c r="D1966" t="s">
        <v>254</v>
      </c>
      <c r="E1966" t="s">
        <v>63</v>
      </c>
      <c r="F1966">
        <v>34.283225143823501</v>
      </c>
      <c r="G1966">
        <v>12.875811170364299</v>
      </c>
      <c r="H1966">
        <v>0.36326364673924799</v>
      </c>
      <c r="I1966">
        <v>79.484739487467493</v>
      </c>
      <c r="J1966">
        <v>1.09181640581213</v>
      </c>
      <c r="K1966">
        <v>36.6695470477692</v>
      </c>
      <c r="L1966">
        <v>7.4395069736171202E-2</v>
      </c>
      <c r="M1966">
        <v>2.05525410249939</v>
      </c>
      <c r="N1966">
        <v>15.830583714344099</v>
      </c>
      <c r="O1966">
        <v>87.835161885679099</v>
      </c>
      <c r="P1966">
        <v>14.2952583729498</v>
      </c>
      <c r="Q1966">
        <v>3.7256457677817201</v>
      </c>
      <c r="R1966">
        <v>26.858220217073299</v>
      </c>
      <c r="S1966">
        <v>313.38714991751198</v>
      </c>
      <c r="T1966">
        <v>0</v>
      </c>
      <c r="U1966">
        <v>0</v>
      </c>
      <c r="V1966">
        <v>5.1932848488359102</v>
      </c>
      <c r="W1966">
        <v>176.37184690442899</v>
      </c>
    </row>
    <row r="1967" spans="1:23" x14ac:dyDescent="0.3">
      <c r="A1967" t="s">
        <v>301</v>
      </c>
      <c r="B1967" t="s">
        <v>17</v>
      </c>
      <c r="C1967" t="s">
        <v>29</v>
      </c>
      <c r="D1967" t="s">
        <v>254</v>
      </c>
      <c r="E1967" t="s">
        <v>64</v>
      </c>
      <c r="F1967">
        <v>35.872073478211199</v>
      </c>
      <c r="G1967">
        <v>14.4565614865501</v>
      </c>
      <c r="H1967">
        <v>0.404023518673231</v>
      </c>
      <c r="I1967">
        <v>79.504978885704602</v>
      </c>
      <c r="J1967">
        <v>1.1894798939981299</v>
      </c>
      <c r="K1967">
        <v>40.152368645604</v>
      </c>
      <c r="L1967">
        <v>6.3484621754571993E-2</v>
      </c>
      <c r="M1967">
        <v>2.4160683248852401</v>
      </c>
      <c r="N1967">
        <v>18.249191262823199</v>
      </c>
      <c r="O1967">
        <v>102.759518586179</v>
      </c>
      <c r="P1967">
        <v>15.3478963162268</v>
      </c>
      <c r="Q1967">
        <v>4.0052980724570997</v>
      </c>
      <c r="R1967">
        <v>28.829610005449702</v>
      </c>
      <c r="S1967">
        <v>313.38714991751198</v>
      </c>
      <c r="T1967">
        <v>0</v>
      </c>
      <c r="U1967">
        <v>0</v>
      </c>
      <c r="V1967">
        <v>5.7532537610155998</v>
      </c>
      <c r="W1967">
        <v>199.45583571964201</v>
      </c>
    </row>
    <row r="1968" spans="1:23" x14ac:dyDescent="0.3">
      <c r="A1968" t="s">
        <v>301</v>
      </c>
      <c r="B1968" t="s">
        <v>17</v>
      </c>
      <c r="C1968" t="s">
        <v>29</v>
      </c>
      <c r="D1968" t="s">
        <v>254</v>
      </c>
      <c r="E1968" t="s">
        <v>65</v>
      </c>
      <c r="F1968">
        <v>36.054971554143798</v>
      </c>
      <c r="G1968">
        <v>14.638116066412501</v>
      </c>
      <c r="H1968">
        <v>0.42715342274129903</v>
      </c>
      <c r="I1968">
        <v>79.506491955104806</v>
      </c>
      <c r="J1968">
        <v>1.2231417753938501</v>
      </c>
      <c r="K1968">
        <v>40.3412900196398</v>
      </c>
      <c r="L1968">
        <v>6.6592544849242194E-2</v>
      </c>
      <c r="M1968">
        <v>2.4665005851181898</v>
      </c>
      <c r="N1968">
        <v>18.540288526402499</v>
      </c>
      <c r="O1968">
        <v>104.749961781358</v>
      </c>
      <c r="P1968">
        <v>15.3342240239324</v>
      </c>
      <c r="Q1968">
        <v>4.0040843872113001</v>
      </c>
      <c r="R1968">
        <v>28.801126332733901</v>
      </c>
      <c r="S1968">
        <v>313.38714991751198</v>
      </c>
      <c r="T1968">
        <v>0</v>
      </c>
      <c r="U1968">
        <v>0</v>
      </c>
      <c r="V1968">
        <v>6.0629461826225999</v>
      </c>
      <c r="W1968">
        <v>201.779309372341</v>
      </c>
    </row>
    <row r="1969" spans="1:23" x14ac:dyDescent="0.3">
      <c r="A1969" t="s">
        <v>301</v>
      </c>
      <c r="B1969" t="s">
        <v>17</v>
      </c>
      <c r="C1969" t="s">
        <v>29</v>
      </c>
      <c r="D1969" t="s">
        <v>254</v>
      </c>
      <c r="E1969" t="s">
        <v>66</v>
      </c>
      <c r="F1969">
        <v>34.840719691013803</v>
      </c>
      <c r="G1969">
        <v>13.429902247075001</v>
      </c>
      <c r="H1969">
        <v>0.43435531137852801</v>
      </c>
      <c r="I1969">
        <v>79.496962974637896</v>
      </c>
      <c r="J1969">
        <v>1.0976823479392099</v>
      </c>
      <c r="K1969">
        <v>38.904056895907701</v>
      </c>
      <c r="L1969">
        <v>7.01028699626563E-2</v>
      </c>
      <c r="M1969">
        <v>2.1063655995702999</v>
      </c>
      <c r="N1969">
        <v>16.3727031652429</v>
      </c>
      <c r="O1969">
        <v>90.147003738828801</v>
      </c>
      <c r="P1969">
        <v>15.3385240440975</v>
      </c>
      <c r="Q1969">
        <v>3.9928222344006401</v>
      </c>
      <c r="R1969">
        <v>28.823946014875801</v>
      </c>
      <c r="S1969">
        <v>313.38714991751198</v>
      </c>
      <c r="T1969">
        <v>0</v>
      </c>
      <c r="U1969">
        <v>0</v>
      </c>
      <c r="V1969">
        <v>6.1944278991399102</v>
      </c>
      <c r="W1969">
        <v>184.553494878474</v>
      </c>
    </row>
    <row r="1970" spans="1:23" x14ac:dyDescent="0.3">
      <c r="A1970" t="s">
        <v>301</v>
      </c>
      <c r="B1970" t="s">
        <v>17</v>
      </c>
      <c r="C1970" t="s">
        <v>29</v>
      </c>
      <c r="D1970" t="s">
        <v>255</v>
      </c>
      <c r="E1970" t="s">
        <v>67</v>
      </c>
      <c r="F1970">
        <v>33.700387426429202</v>
      </c>
      <c r="G1970">
        <v>12.779763897910801</v>
      </c>
      <c r="H1970">
        <v>0.391049501510287</v>
      </c>
      <c r="I1970">
        <v>77.689926975822601</v>
      </c>
      <c r="J1970">
        <v>0.78005239649842295</v>
      </c>
      <c r="K1970">
        <v>40.928951393637199</v>
      </c>
      <c r="L1970">
        <v>5.8989631222518601E-2</v>
      </c>
      <c r="M1970">
        <v>1.93964350014455</v>
      </c>
      <c r="N1970">
        <v>11.9072279501656</v>
      </c>
      <c r="O1970">
        <v>72.576496554024004</v>
      </c>
      <c r="P1970">
        <v>13.416622781554301</v>
      </c>
      <c r="Q1970">
        <v>3.4850927000787602</v>
      </c>
      <c r="R1970">
        <v>25.147133776154</v>
      </c>
      <c r="S1970">
        <v>310.95141282347498</v>
      </c>
      <c r="T1970">
        <v>0</v>
      </c>
      <c r="U1970">
        <v>0</v>
      </c>
      <c r="V1970">
        <v>5.5203574258333603</v>
      </c>
      <c r="W1970">
        <v>175.81765580184401</v>
      </c>
    </row>
    <row r="1971" spans="1:23" x14ac:dyDescent="0.3">
      <c r="A1971" t="s">
        <v>301</v>
      </c>
      <c r="B1971" t="s">
        <v>17</v>
      </c>
      <c r="C1971" t="s">
        <v>29</v>
      </c>
      <c r="D1971" t="s">
        <v>255</v>
      </c>
      <c r="E1971" t="s">
        <v>68</v>
      </c>
      <c r="F1971">
        <v>34.679881400681197</v>
      </c>
      <c r="G1971">
        <v>13.7536222792664</v>
      </c>
      <c r="H1971">
        <v>0.561070955800822</v>
      </c>
      <c r="I1971">
        <v>77.702663006266903</v>
      </c>
      <c r="J1971">
        <v>0.86078614037875301</v>
      </c>
      <c r="K1971">
        <v>42.857091477681799</v>
      </c>
      <c r="L1971">
        <v>5.1366666218871697E-2</v>
      </c>
      <c r="M1971">
        <v>2.1912274883760601</v>
      </c>
      <c r="N1971">
        <v>13.108770865262199</v>
      </c>
      <c r="O1971">
        <v>81.471818710573601</v>
      </c>
      <c r="P1971">
        <v>13.793894916985</v>
      </c>
      <c r="Q1971">
        <v>3.5896697168921601</v>
      </c>
      <c r="R1971">
        <v>25.8464833274416</v>
      </c>
      <c r="S1971">
        <v>310.95141282347498</v>
      </c>
      <c r="T1971">
        <v>0</v>
      </c>
      <c r="U1971">
        <v>0</v>
      </c>
      <c r="V1971">
        <v>7.8160993804266603</v>
      </c>
      <c r="W1971">
        <v>189.79840340491299</v>
      </c>
    </row>
    <row r="1972" spans="1:23" x14ac:dyDescent="0.3">
      <c r="A1972" t="s">
        <v>301</v>
      </c>
      <c r="B1972" t="s">
        <v>17</v>
      </c>
      <c r="C1972" t="s">
        <v>29</v>
      </c>
      <c r="D1972" t="s">
        <v>255</v>
      </c>
      <c r="E1972" t="s">
        <v>69</v>
      </c>
      <c r="F1972">
        <v>34.9743458421014</v>
      </c>
      <c r="G1972">
        <v>14.046585671907099</v>
      </c>
      <c r="H1972">
        <v>0.64587789594756195</v>
      </c>
      <c r="I1972">
        <v>77.704887575698507</v>
      </c>
      <c r="J1972">
        <v>0.89334106466780305</v>
      </c>
      <c r="K1972">
        <v>43.113168766495697</v>
      </c>
      <c r="L1972">
        <v>5.7839341000815003E-2</v>
      </c>
      <c r="M1972">
        <v>2.2810731574638901</v>
      </c>
      <c r="N1972">
        <v>13.493923658605301</v>
      </c>
      <c r="O1972">
        <v>84.585494328553594</v>
      </c>
      <c r="P1972">
        <v>13.7448349873422</v>
      </c>
      <c r="Q1972">
        <v>3.58117901400498</v>
      </c>
      <c r="R1972">
        <v>25.749499007341399</v>
      </c>
      <c r="S1972">
        <v>310.95141282347498</v>
      </c>
      <c r="T1972">
        <v>0</v>
      </c>
      <c r="U1972">
        <v>0</v>
      </c>
      <c r="V1972">
        <v>8.9638712569858896</v>
      </c>
      <c r="W1972">
        <v>193.558121470548</v>
      </c>
    </row>
    <row r="1973" spans="1:23" x14ac:dyDescent="0.3">
      <c r="A1973" t="s">
        <v>301</v>
      </c>
      <c r="B1973" t="s">
        <v>17</v>
      </c>
      <c r="C1973" t="s">
        <v>29</v>
      </c>
      <c r="D1973" t="s">
        <v>255</v>
      </c>
      <c r="E1973" t="s">
        <v>70</v>
      </c>
      <c r="F1973">
        <v>34.076744710386201</v>
      </c>
      <c r="G1973">
        <v>13.153162498991399</v>
      </c>
      <c r="H1973">
        <v>0.66393068351155304</v>
      </c>
      <c r="I1973">
        <v>77.699620059138695</v>
      </c>
      <c r="J1973">
        <v>0.79398153212768996</v>
      </c>
      <c r="K1973">
        <v>42.5443180951969</v>
      </c>
      <c r="L1973">
        <v>6.3809124296338102E-2</v>
      </c>
      <c r="M1973">
        <v>1.9617228514529199</v>
      </c>
      <c r="N1973">
        <v>12.1668146273937</v>
      </c>
      <c r="O1973">
        <v>73.619975225921706</v>
      </c>
      <c r="P1973">
        <v>14.0325781992634</v>
      </c>
      <c r="Q1973">
        <v>3.6426001318621601</v>
      </c>
      <c r="R1973">
        <v>26.304584076394601</v>
      </c>
      <c r="S1973">
        <v>310.95141282347498</v>
      </c>
      <c r="T1973">
        <v>0</v>
      </c>
      <c r="U1973">
        <v>0</v>
      </c>
      <c r="V1973">
        <v>9.2288990089838396</v>
      </c>
      <c r="W1973">
        <v>180.78072996348899</v>
      </c>
    </row>
    <row r="1974" spans="1:23" x14ac:dyDescent="0.3">
      <c r="A1974" t="s">
        <v>301</v>
      </c>
      <c r="B1974" t="s">
        <v>17</v>
      </c>
      <c r="C1974" t="s">
        <v>29</v>
      </c>
      <c r="D1974" t="s">
        <v>256</v>
      </c>
      <c r="E1974" t="s">
        <v>71</v>
      </c>
      <c r="F1974">
        <v>29.271810784747</v>
      </c>
      <c r="G1974">
        <v>11.7920125079266</v>
      </c>
      <c r="H1974">
        <v>0.59911186969256902</v>
      </c>
      <c r="I1974">
        <v>64.799285066687503</v>
      </c>
      <c r="J1974">
        <v>0.67704816748540897</v>
      </c>
      <c r="K1974">
        <v>39.061247501115901</v>
      </c>
      <c r="L1974">
        <v>4.9421635297710799E-2</v>
      </c>
      <c r="M1974">
        <v>1.6531465355330801</v>
      </c>
      <c r="N1974">
        <v>10.2947102978753</v>
      </c>
      <c r="O1974">
        <v>64.384367526220103</v>
      </c>
      <c r="P1974">
        <v>14.6605481724933</v>
      </c>
      <c r="Q1974">
        <v>3.6364415923106699</v>
      </c>
      <c r="R1974">
        <v>27.7840520494046</v>
      </c>
      <c r="S1974">
        <v>289.03038545855702</v>
      </c>
      <c r="T1974">
        <v>0</v>
      </c>
      <c r="U1974">
        <v>0</v>
      </c>
      <c r="V1974">
        <v>8.3388821632283694</v>
      </c>
      <c r="W1974">
        <v>162.33065817305101</v>
      </c>
    </row>
    <row r="1975" spans="1:23" x14ac:dyDescent="0.3">
      <c r="A1975" t="s">
        <v>301</v>
      </c>
      <c r="B1975" t="s">
        <v>17</v>
      </c>
      <c r="C1975" t="s">
        <v>29</v>
      </c>
      <c r="D1975" t="s">
        <v>256</v>
      </c>
      <c r="E1975" t="s">
        <v>72</v>
      </c>
      <c r="F1975">
        <v>30.7065258108405</v>
      </c>
      <c r="G1975">
        <v>13.2176497882574</v>
      </c>
      <c r="H1975">
        <v>0.71489498304496601</v>
      </c>
      <c r="I1975">
        <v>64.822670447631396</v>
      </c>
      <c r="J1975">
        <v>0.77992744650867996</v>
      </c>
      <c r="K1975">
        <v>42.729300122880502</v>
      </c>
      <c r="L1975">
        <v>4.24571907289676E-2</v>
      </c>
      <c r="M1975">
        <v>1.93610128590497</v>
      </c>
      <c r="N1975">
        <v>11.7761430745427</v>
      </c>
      <c r="O1975">
        <v>74.963250095165705</v>
      </c>
      <c r="P1975">
        <v>15.8192212791299</v>
      </c>
      <c r="Q1975">
        <v>3.9289112598935301</v>
      </c>
      <c r="R1975">
        <v>29.973873169608598</v>
      </c>
      <c r="S1975">
        <v>289.03038545855702</v>
      </c>
      <c r="T1975">
        <v>0</v>
      </c>
      <c r="U1975">
        <v>0</v>
      </c>
      <c r="V1975">
        <v>9.9248263074429808</v>
      </c>
      <c r="W1975">
        <v>182.52334447346399</v>
      </c>
    </row>
    <row r="1976" spans="1:23" x14ac:dyDescent="0.3">
      <c r="A1976" t="s">
        <v>301</v>
      </c>
      <c r="B1976" t="s">
        <v>17</v>
      </c>
      <c r="C1976" t="s">
        <v>29</v>
      </c>
      <c r="D1976" t="s">
        <v>256</v>
      </c>
      <c r="E1976" t="s">
        <v>73</v>
      </c>
      <c r="F1976">
        <v>31.026120566659301</v>
      </c>
      <c r="G1976">
        <v>13.535767807994199</v>
      </c>
      <c r="H1976">
        <v>0.77498246918236802</v>
      </c>
      <c r="I1976">
        <v>64.825015388632707</v>
      </c>
      <c r="J1976">
        <v>0.81047482924715797</v>
      </c>
      <c r="K1976">
        <v>43.042039403869097</v>
      </c>
      <c r="L1976">
        <v>4.4902096101550999E-2</v>
      </c>
      <c r="M1976">
        <v>2.0292420122942798</v>
      </c>
      <c r="N1976">
        <v>12.179821123190001</v>
      </c>
      <c r="O1976">
        <v>78.3111847020906</v>
      </c>
      <c r="P1976">
        <v>15.7935450273462</v>
      </c>
      <c r="Q1976">
        <v>3.92657134251739</v>
      </c>
      <c r="R1976">
        <v>29.9204085717932</v>
      </c>
      <c r="S1976">
        <v>289.03038545855702</v>
      </c>
      <c r="T1976">
        <v>0</v>
      </c>
      <c r="U1976">
        <v>0</v>
      </c>
      <c r="V1976">
        <v>10.736490726398699</v>
      </c>
      <c r="W1976">
        <v>186.857587815454</v>
      </c>
    </row>
    <row r="1977" spans="1:23" x14ac:dyDescent="0.3">
      <c r="A1977" t="s">
        <v>301</v>
      </c>
      <c r="B1977" t="s">
        <v>17</v>
      </c>
      <c r="C1977" t="s">
        <v>29</v>
      </c>
      <c r="D1977" t="s">
        <v>256</v>
      </c>
      <c r="E1977" t="s">
        <v>74</v>
      </c>
      <c r="F1977">
        <v>29.835612854183999</v>
      </c>
      <c r="G1977">
        <v>12.351527691250499</v>
      </c>
      <c r="H1977">
        <v>0.788348415353049</v>
      </c>
      <c r="I1977">
        <v>64.812547646183802</v>
      </c>
      <c r="J1977">
        <v>0.704630401296096</v>
      </c>
      <c r="K1977">
        <v>41.210134618295299</v>
      </c>
      <c r="L1977">
        <v>4.5981904705239302E-2</v>
      </c>
      <c r="M1977">
        <v>1.7175916131250399</v>
      </c>
      <c r="N1977">
        <v>10.7593961996388</v>
      </c>
      <c r="O1977">
        <v>67.013199719802003</v>
      </c>
      <c r="P1977">
        <v>15.51802901049</v>
      </c>
      <c r="Q1977">
        <v>3.8471989248454701</v>
      </c>
      <c r="R1977">
        <v>29.411419011125901</v>
      </c>
      <c r="S1977">
        <v>289.03038545855702</v>
      </c>
      <c r="T1977">
        <v>0</v>
      </c>
      <c r="U1977">
        <v>0</v>
      </c>
      <c r="V1977">
        <v>10.936860117836799</v>
      </c>
      <c r="W1977">
        <v>170.27772159570199</v>
      </c>
    </row>
    <row r="1978" spans="1:23" x14ac:dyDescent="0.3">
      <c r="A1978" t="s">
        <v>301</v>
      </c>
      <c r="B1978" t="s">
        <v>17</v>
      </c>
      <c r="C1978" t="s">
        <v>29</v>
      </c>
      <c r="D1978" t="s">
        <v>257</v>
      </c>
      <c r="E1978" t="s">
        <v>75</v>
      </c>
      <c r="F1978">
        <v>30.399252050238399</v>
      </c>
      <c r="G1978">
        <v>11.054067737767101</v>
      </c>
      <c r="H1978">
        <v>0.907526356662405</v>
      </c>
      <c r="I1978">
        <v>71.950101445012805</v>
      </c>
      <c r="J1978">
        <v>0.63246661726195796</v>
      </c>
      <c r="K1978">
        <v>37.811018945017999</v>
      </c>
      <c r="L1978">
        <v>5.4576440716159198E-2</v>
      </c>
      <c r="M1978">
        <v>1.41825337469379</v>
      </c>
      <c r="N1978">
        <v>9.1828528945397103</v>
      </c>
      <c r="O1978">
        <v>58.640474153687002</v>
      </c>
      <c r="P1978">
        <v>12.8604688165751</v>
      </c>
      <c r="Q1978">
        <v>3.2105737153959701</v>
      </c>
      <c r="R1978">
        <v>24.2870693985248</v>
      </c>
      <c r="S1978">
        <v>260.69836425955202</v>
      </c>
      <c r="T1978">
        <v>0</v>
      </c>
      <c r="U1978">
        <v>0</v>
      </c>
      <c r="V1978">
        <v>12.540420054131699</v>
      </c>
      <c r="W1978">
        <v>151.60077799471199</v>
      </c>
    </row>
    <row r="1979" spans="1:23" x14ac:dyDescent="0.3">
      <c r="A1979" t="s">
        <v>301</v>
      </c>
      <c r="B1979" t="s">
        <v>17</v>
      </c>
      <c r="C1979" t="s">
        <v>29</v>
      </c>
      <c r="D1979" t="s">
        <v>257</v>
      </c>
      <c r="E1979" t="s">
        <v>76</v>
      </c>
      <c r="F1979">
        <v>31.875465448252999</v>
      </c>
      <c r="G1979">
        <v>12.520901035885601</v>
      </c>
      <c r="H1979">
        <v>1.0818772387108699</v>
      </c>
      <c r="I1979">
        <v>71.975265089360306</v>
      </c>
      <c r="J1979">
        <v>0.72931426526646603</v>
      </c>
      <c r="K1979">
        <v>41.701887991747</v>
      </c>
      <c r="L1979">
        <v>4.2831810680559301E-2</v>
      </c>
      <c r="M1979">
        <v>1.6914382755310899</v>
      </c>
      <c r="N1979">
        <v>10.660619521187</v>
      </c>
      <c r="O1979">
        <v>69.484011166935602</v>
      </c>
      <c r="P1979">
        <v>13.9968229660783</v>
      </c>
      <c r="Q1979">
        <v>3.4989107100331802</v>
      </c>
      <c r="R1979">
        <v>26.4275821316531</v>
      </c>
      <c r="S1979">
        <v>260.69836425955202</v>
      </c>
      <c r="T1979">
        <v>0</v>
      </c>
      <c r="U1979">
        <v>0</v>
      </c>
      <c r="V1979">
        <v>14.921022121652401</v>
      </c>
      <c r="W1979">
        <v>172.660005224614</v>
      </c>
    </row>
    <row r="1980" spans="1:23" x14ac:dyDescent="0.3">
      <c r="A1980" t="s">
        <v>301</v>
      </c>
      <c r="B1980" t="s">
        <v>17</v>
      </c>
      <c r="C1980" t="s">
        <v>29</v>
      </c>
      <c r="D1980" t="s">
        <v>257</v>
      </c>
      <c r="E1980" t="s">
        <v>77</v>
      </c>
      <c r="F1980">
        <v>32.114518637715697</v>
      </c>
      <c r="G1980">
        <v>12.758935564189599</v>
      </c>
      <c r="H1980">
        <v>1.11946332504714</v>
      </c>
      <c r="I1980">
        <v>71.976484079158197</v>
      </c>
      <c r="J1980">
        <v>0.75415815319961998</v>
      </c>
      <c r="K1980">
        <v>41.859411959346097</v>
      </c>
      <c r="L1980">
        <v>4.9062124237911897E-2</v>
      </c>
      <c r="M1980">
        <v>1.7557798564109901</v>
      </c>
      <c r="N1980">
        <v>10.9364990197829</v>
      </c>
      <c r="O1980">
        <v>71.898114549636603</v>
      </c>
      <c r="P1980">
        <v>13.9544232948197</v>
      </c>
      <c r="Q1980">
        <v>3.4918521976843899</v>
      </c>
      <c r="R1980">
        <v>26.343321370460799</v>
      </c>
      <c r="S1980">
        <v>260.69836425955202</v>
      </c>
      <c r="T1980">
        <v>0</v>
      </c>
      <c r="U1980">
        <v>0</v>
      </c>
      <c r="V1980">
        <v>15.426743883699601</v>
      </c>
      <c r="W1980">
        <v>175.700242808388</v>
      </c>
    </row>
    <row r="1981" spans="1:23" x14ac:dyDescent="0.3">
      <c r="A1981" t="s">
        <v>301</v>
      </c>
      <c r="B1981" t="s">
        <v>17</v>
      </c>
      <c r="C1981" t="s">
        <v>29</v>
      </c>
      <c r="D1981" t="s">
        <v>257</v>
      </c>
      <c r="E1981" t="s">
        <v>78</v>
      </c>
      <c r="F1981">
        <v>31.263659290796799</v>
      </c>
      <c r="G1981">
        <v>11.911460686463201</v>
      </c>
      <c r="H1981">
        <v>1.0655863961296801</v>
      </c>
      <c r="I1981">
        <v>71.972548122187504</v>
      </c>
      <c r="J1981">
        <v>0.67053527479934505</v>
      </c>
      <c r="K1981">
        <v>41.308607864354698</v>
      </c>
      <c r="L1981">
        <v>4.9634101485603703E-2</v>
      </c>
      <c r="M1981">
        <v>1.5046544747548001</v>
      </c>
      <c r="N1981">
        <v>9.8549495456688696</v>
      </c>
      <c r="O1981">
        <v>62.427955112225199</v>
      </c>
      <c r="P1981">
        <v>14.127194406329201</v>
      </c>
      <c r="Q1981">
        <v>3.5234990167854501</v>
      </c>
      <c r="R1981">
        <v>26.683222265664899</v>
      </c>
      <c r="S1981">
        <v>260.69836425955202</v>
      </c>
      <c r="T1981">
        <v>0</v>
      </c>
      <c r="U1981">
        <v>0</v>
      </c>
      <c r="V1981">
        <v>14.706758314359501</v>
      </c>
      <c r="W1981">
        <v>163.80958231612701</v>
      </c>
    </row>
    <row r="1982" spans="1:23" x14ac:dyDescent="0.3">
      <c r="A1982" t="s">
        <v>301</v>
      </c>
      <c r="B1982" t="s">
        <v>17</v>
      </c>
      <c r="C1982" t="s">
        <v>29</v>
      </c>
      <c r="D1982" t="s">
        <v>258</v>
      </c>
      <c r="E1982" t="s">
        <v>79</v>
      </c>
      <c r="F1982">
        <v>31.025854573597101</v>
      </c>
      <c r="G1982">
        <v>11.0596293598465</v>
      </c>
      <c r="H1982">
        <v>1.07375644300138</v>
      </c>
      <c r="I1982">
        <v>74.404523786724596</v>
      </c>
      <c r="J1982">
        <v>0.62015672107956499</v>
      </c>
      <c r="K1982">
        <v>38.012266483481397</v>
      </c>
      <c r="L1982">
        <v>4.4513756914293302E-2</v>
      </c>
      <c r="M1982">
        <v>1.24128251372902</v>
      </c>
      <c r="N1982">
        <v>8.3526913562772407</v>
      </c>
      <c r="O1982">
        <v>53.853966039519598</v>
      </c>
      <c r="P1982">
        <v>13.147282801560801</v>
      </c>
      <c r="Q1982">
        <v>3.2091767890322802</v>
      </c>
      <c r="R1982">
        <v>24.917074927645199</v>
      </c>
      <c r="S1982">
        <v>231.66202207844901</v>
      </c>
      <c r="T1982">
        <v>0</v>
      </c>
      <c r="U1982">
        <v>0</v>
      </c>
      <c r="V1982">
        <v>14.9676708256493</v>
      </c>
      <c r="W1982">
        <v>152.221326171953</v>
      </c>
    </row>
    <row r="1983" spans="1:23" x14ac:dyDescent="0.3">
      <c r="A1983" t="s">
        <v>301</v>
      </c>
      <c r="B1983" t="s">
        <v>17</v>
      </c>
      <c r="C1983" t="s">
        <v>29</v>
      </c>
      <c r="D1983" t="s">
        <v>258</v>
      </c>
      <c r="E1983" t="s">
        <v>80</v>
      </c>
      <c r="F1983">
        <v>32.270825025002601</v>
      </c>
      <c r="G1983">
        <v>12.297057156415899</v>
      </c>
      <c r="H1983">
        <v>1.36707837453184</v>
      </c>
      <c r="I1983">
        <v>74.423834953919695</v>
      </c>
      <c r="J1983">
        <v>0.706770847125619</v>
      </c>
      <c r="K1983">
        <v>40.794038217383701</v>
      </c>
      <c r="L1983">
        <v>4.2862782346405698E-2</v>
      </c>
      <c r="M1983">
        <v>1.46440285064308</v>
      </c>
      <c r="N1983">
        <v>9.5301310616414803</v>
      </c>
      <c r="O1983">
        <v>63.044161883068902</v>
      </c>
      <c r="P1983">
        <v>13.907290562058099</v>
      </c>
      <c r="Q1983">
        <v>3.4011600878955699</v>
      </c>
      <c r="R1983">
        <v>26.349790146317901</v>
      </c>
      <c r="S1983">
        <v>231.66202207844901</v>
      </c>
      <c r="T1983">
        <v>0</v>
      </c>
      <c r="U1983">
        <v>0</v>
      </c>
      <c r="V1983">
        <v>18.993731670407101</v>
      </c>
      <c r="W1983">
        <v>169.58903794011499</v>
      </c>
    </row>
    <row r="1984" spans="1:23" x14ac:dyDescent="0.3">
      <c r="A1984" t="s">
        <v>301</v>
      </c>
      <c r="B1984" t="s">
        <v>17</v>
      </c>
      <c r="C1984" t="s">
        <v>29</v>
      </c>
      <c r="D1984" t="s">
        <v>258</v>
      </c>
      <c r="E1984" t="s">
        <v>140</v>
      </c>
      <c r="F1984">
        <v>32.557960728320303</v>
      </c>
      <c r="G1984">
        <v>12.5836865665355</v>
      </c>
      <c r="H1984">
        <v>1.60405961425201</v>
      </c>
      <c r="I1984">
        <v>74.422544861440102</v>
      </c>
      <c r="J1984">
        <v>0.73706255088142203</v>
      </c>
      <c r="K1984">
        <v>40.635407811536098</v>
      </c>
      <c r="L1984">
        <v>4.7097009771682803E-2</v>
      </c>
      <c r="M1984">
        <v>1.5544098451316899</v>
      </c>
      <c r="N1984">
        <v>9.9042170694914304</v>
      </c>
      <c r="O1984">
        <v>66.603970451462899</v>
      </c>
      <c r="P1984">
        <v>13.700880350430801</v>
      </c>
      <c r="Q1984">
        <v>3.3560904933193498</v>
      </c>
      <c r="R1984">
        <v>25.952286269195501</v>
      </c>
      <c r="S1984">
        <v>231.66202207844901</v>
      </c>
      <c r="T1984">
        <v>0</v>
      </c>
      <c r="U1984">
        <v>0</v>
      </c>
      <c r="V1984">
        <v>22.246185422395499</v>
      </c>
      <c r="W1984">
        <v>173.38839741119401</v>
      </c>
    </row>
    <row r="1985" spans="1:23" x14ac:dyDescent="0.3">
      <c r="A1985" t="s">
        <v>301</v>
      </c>
      <c r="B1985" t="s">
        <v>17</v>
      </c>
      <c r="C1985" t="s">
        <v>29</v>
      </c>
      <c r="D1985" t="s">
        <v>258</v>
      </c>
      <c r="E1985" t="s">
        <v>141</v>
      </c>
      <c r="F1985">
        <v>31.846060126506899</v>
      </c>
      <c r="G1985">
        <v>11.873747100925099</v>
      </c>
      <c r="H1985">
        <v>1.4459357890479401</v>
      </c>
      <c r="I1985">
        <v>74.422215438490994</v>
      </c>
      <c r="J1985">
        <v>0.67013972511644404</v>
      </c>
      <c r="K1985">
        <v>40.516275960464597</v>
      </c>
      <c r="L1985">
        <v>4.7839791109481299E-2</v>
      </c>
      <c r="M1985">
        <v>1.3489295191159001</v>
      </c>
      <c r="N1985">
        <v>9.0111612258169291</v>
      </c>
      <c r="O1985">
        <v>58.414521313093999</v>
      </c>
      <c r="P1985">
        <v>13.9728420263197</v>
      </c>
      <c r="Q1985">
        <v>3.4121186441551998</v>
      </c>
      <c r="R1985">
        <v>26.480002577154501</v>
      </c>
      <c r="S1985">
        <v>231.66202207844901</v>
      </c>
      <c r="T1985">
        <v>0</v>
      </c>
      <c r="U1985">
        <v>0</v>
      </c>
      <c r="V1985">
        <v>20.073566125886899</v>
      </c>
      <c r="W1985">
        <v>163.439446365983</v>
      </c>
    </row>
    <row r="1986" spans="1:23" x14ac:dyDescent="0.3">
      <c r="A1986" t="s">
        <v>301</v>
      </c>
      <c r="B1986" t="s">
        <v>17</v>
      </c>
      <c r="C1986" t="s">
        <v>29</v>
      </c>
      <c r="D1986" t="s">
        <v>259</v>
      </c>
      <c r="E1986" t="s">
        <v>154</v>
      </c>
      <c r="F1986">
        <v>27.860056584358201</v>
      </c>
      <c r="G1986">
        <v>10.599184886578</v>
      </c>
      <c r="H1986">
        <v>1.7273943399429099</v>
      </c>
      <c r="I1986">
        <v>64.277832888527996</v>
      </c>
      <c r="J1986">
        <v>0.66108645444089398</v>
      </c>
      <c r="K1986">
        <v>36.716568515988698</v>
      </c>
      <c r="L1986">
        <v>5.4261152145849402E-2</v>
      </c>
      <c r="M1986">
        <v>1.17721285644546</v>
      </c>
      <c r="N1986">
        <v>8.2420834153082296</v>
      </c>
      <c r="O1986">
        <v>54.905958166885597</v>
      </c>
      <c r="P1986">
        <v>12.9575512476175</v>
      </c>
      <c r="Q1986">
        <v>3.12607619041697</v>
      </c>
      <c r="R1986">
        <v>24.6041340954683</v>
      </c>
      <c r="S1986">
        <v>208.73556159594699</v>
      </c>
      <c r="T1986">
        <v>0</v>
      </c>
      <c r="U1986">
        <v>0</v>
      </c>
      <c r="V1986">
        <v>24.073623351927299</v>
      </c>
      <c r="W1986">
        <v>145.91918419259</v>
      </c>
    </row>
    <row r="1987" spans="1:23" x14ac:dyDescent="0.3">
      <c r="A1987" t="s">
        <v>301</v>
      </c>
      <c r="B1987" t="s">
        <v>17</v>
      </c>
      <c r="C1987" t="s">
        <v>29</v>
      </c>
      <c r="D1987" t="s">
        <v>259</v>
      </c>
      <c r="E1987" t="s">
        <v>156</v>
      </c>
      <c r="F1987">
        <v>29.199472999687298</v>
      </c>
      <c r="G1987">
        <v>11.927870135082101</v>
      </c>
      <c r="H1987">
        <v>1.96031672847759</v>
      </c>
      <c r="I1987">
        <v>64.309436798218499</v>
      </c>
      <c r="J1987">
        <v>0.74523398147757203</v>
      </c>
      <c r="K1987">
        <v>40.687377296103897</v>
      </c>
      <c r="L1987">
        <v>4.9268894576603897E-2</v>
      </c>
      <c r="M1987">
        <v>1.36107730336379</v>
      </c>
      <c r="N1987">
        <v>9.4180900480858707</v>
      </c>
      <c r="O1987">
        <v>63.444268004469698</v>
      </c>
      <c r="P1987">
        <v>14.267922170879</v>
      </c>
      <c r="Q1987">
        <v>3.4440749942411601</v>
      </c>
      <c r="R1987">
        <v>27.090091758940499</v>
      </c>
      <c r="S1987">
        <v>208.73556159594699</v>
      </c>
      <c r="T1987">
        <v>0</v>
      </c>
      <c r="U1987">
        <v>0</v>
      </c>
      <c r="V1987">
        <v>27.306920886545399</v>
      </c>
      <c r="W1987">
        <v>164.71474567099699</v>
      </c>
    </row>
    <row r="1988" spans="1:23" x14ac:dyDescent="0.3">
      <c r="A1988" t="s">
        <v>301</v>
      </c>
      <c r="B1988" t="s">
        <v>17</v>
      </c>
      <c r="C1988" t="s">
        <v>29</v>
      </c>
      <c r="D1988" t="s">
        <v>259</v>
      </c>
      <c r="E1988" t="s">
        <v>157</v>
      </c>
      <c r="F1988">
        <v>29.5669516114415</v>
      </c>
      <c r="G1988">
        <v>12.292724818056101</v>
      </c>
      <c r="H1988">
        <v>1.9129897314826501</v>
      </c>
      <c r="I1988">
        <v>64.317248084258594</v>
      </c>
      <c r="J1988">
        <v>0.76501748074628895</v>
      </c>
      <c r="K1988">
        <v>41.665396984841898</v>
      </c>
      <c r="L1988">
        <v>5.20037957047478E-2</v>
      </c>
      <c r="M1988">
        <v>1.4114666569830501</v>
      </c>
      <c r="N1988">
        <v>9.7488772969345998</v>
      </c>
      <c r="O1988">
        <v>65.867732705824295</v>
      </c>
      <c r="P1988">
        <v>14.5771403818759</v>
      </c>
      <c r="Q1988">
        <v>3.5194273205032198</v>
      </c>
      <c r="R1988">
        <v>27.676348458592599</v>
      </c>
      <c r="S1988">
        <v>208.73556159594699</v>
      </c>
      <c r="T1988">
        <v>0</v>
      </c>
      <c r="U1988">
        <v>0</v>
      </c>
      <c r="V1988">
        <v>26.652321803966299</v>
      </c>
      <c r="W1988">
        <v>169.65605576677501</v>
      </c>
    </row>
    <row r="1989" spans="1:23" x14ac:dyDescent="0.3">
      <c r="A1989" t="s">
        <v>301</v>
      </c>
      <c r="B1989" t="s">
        <v>17</v>
      </c>
      <c r="C1989" t="s">
        <v>29</v>
      </c>
      <c r="D1989" t="s">
        <v>259</v>
      </c>
      <c r="E1989" t="s">
        <v>159</v>
      </c>
      <c r="F1989">
        <v>28.776480450324499</v>
      </c>
      <c r="G1989">
        <v>11.505164127229101</v>
      </c>
      <c r="H1989">
        <v>2.0887304974171501</v>
      </c>
      <c r="I1989">
        <v>64.3139994337932</v>
      </c>
      <c r="J1989">
        <v>0.69181826943545499</v>
      </c>
      <c r="K1989">
        <v>41.063178325667202</v>
      </c>
      <c r="L1989">
        <v>5.4485209314784497E-2</v>
      </c>
      <c r="M1989">
        <v>1.21844613484891</v>
      </c>
      <c r="N1989">
        <v>8.8054024943117799</v>
      </c>
      <c r="O1989">
        <v>57.356141697800503</v>
      </c>
      <c r="P1989">
        <v>14.658557671915601</v>
      </c>
      <c r="Q1989">
        <v>3.52934975682673</v>
      </c>
      <c r="R1989">
        <v>27.842480525282198</v>
      </c>
      <c r="S1989">
        <v>208.73556159594699</v>
      </c>
      <c r="T1989">
        <v>0</v>
      </c>
      <c r="U1989">
        <v>0</v>
      </c>
      <c r="V1989">
        <v>29.101727570668501</v>
      </c>
      <c r="W1989">
        <v>158.518665426025</v>
      </c>
    </row>
    <row r="1990" spans="1:23" x14ac:dyDescent="0.3">
      <c r="A1990" t="s">
        <v>301</v>
      </c>
      <c r="B1990" t="s">
        <v>17</v>
      </c>
      <c r="C1990" t="s">
        <v>29</v>
      </c>
      <c r="D1990" t="s">
        <v>260</v>
      </c>
      <c r="E1990" t="s">
        <v>160</v>
      </c>
      <c r="F1990">
        <v>36.577332675690897</v>
      </c>
      <c r="G1990">
        <v>10.310839975670399</v>
      </c>
      <c r="H1990">
        <v>1.9136508972113999</v>
      </c>
      <c r="I1990">
        <v>98.401214570630103</v>
      </c>
      <c r="J1990">
        <v>0.65789794750036101</v>
      </c>
      <c r="K1990">
        <v>34.413151232586202</v>
      </c>
      <c r="L1990">
        <v>4.5766725809187898E-2</v>
      </c>
      <c r="M1990">
        <v>1.1137386552499</v>
      </c>
      <c r="N1990">
        <v>7.8467759561352501</v>
      </c>
      <c r="O1990">
        <v>52.375274370140801</v>
      </c>
      <c r="P1990">
        <v>13.086277844457401</v>
      </c>
      <c r="Q1990">
        <v>3.1152202512451401</v>
      </c>
      <c r="R1990">
        <v>24.901743984803399</v>
      </c>
      <c r="S1990">
        <v>171.74969627351999</v>
      </c>
      <c r="T1990">
        <v>0</v>
      </c>
      <c r="U1990">
        <v>0</v>
      </c>
      <c r="V1990">
        <v>26.747335165228201</v>
      </c>
      <c r="W1990">
        <v>141.79446429977099</v>
      </c>
    </row>
    <row r="1991" spans="1:23" x14ac:dyDescent="0.3">
      <c r="A1991" t="s">
        <v>301</v>
      </c>
      <c r="B1991" t="s">
        <v>17</v>
      </c>
      <c r="C1991" t="s">
        <v>29</v>
      </c>
      <c r="D1991" t="s">
        <v>260</v>
      </c>
      <c r="E1991" t="s">
        <v>164</v>
      </c>
      <c r="F1991">
        <v>37.937673685317797</v>
      </c>
      <c r="G1991">
        <v>11.6605738149901</v>
      </c>
      <c r="H1991">
        <v>2.0708083400024901</v>
      </c>
      <c r="I1991">
        <v>98.431979234550894</v>
      </c>
      <c r="J1991">
        <v>0.74555988921958705</v>
      </c>
      <c r="K1991">
        <v>37.948803565986999</v>
      </c>
      <c r="L1991">
        <v>3.9021562638800397E-2</v>
      </c>
      <c r="M1991">
        <v>1.3054246623013599</v>
      </c>
      <c r="N1991">
        <v>9.0546512795096508</v>
      </c>
      <c r="O1991">
        <v>61.488215853278803</v>
      </c>
      <c r="P1991">
        <v>14.2924934834413</v>
      </c>
      <c r="Q1991">
        <v>3.4052651964599501</v>
      </c>
      <c r="R1991">
        <v>27.193588145823199</v>
      </c>
      <c r="S1991">
        <v>171.74969627351999</v>
      </c>
      <c r="T1991">
        <v>0</v>
      </c>
      <c r="U1991">
        <v>0</v>
      </c>
      <c r="V1991">
        <v>28.925027529698401</v>
      </c>
      <c r="W1991">
        <v>160.887377483265</v>
      </c>
    </row>
    <row r="1992" spans="1:23" x14ac:dyDescent="0.3">
      <c r="A1992" t="s">
        <v>301</v>
      </c>
      <c r="B1992" t="s">
        <v>17</v>
      </c>
      <c r="C1992" t="s">
        <v>29</v>
      </c>
      <c r="D1992" t="s">
        <v>260</v>
      </c>
      <c r="E1992" t="s">
        <v>167</v>
      </c>
      <c r="F1992">
        <v>38.147576887382201</v>
      </c>
      <c r="G1992">
        <v>11.8701497481466</v>
      </c>
      <c r="H1992">
        <v>2.1401849285191998</v>
      </c>
      <c r="I1992">
        <v>98.431935771157896</v>
      </c>
      <c r="J1992">
        <v>0.75765941447093499</v>
      </c>
      <c r="K1992">
        <v>38.013894986164701</v>
      </c>
      <c r="L1992">
        <v>4.1503678372572302E-2</v>
      </c>
      <c r="M1992">
        <v>1.3510793976823801</v>
      </c>
      <c r="N1992">
        <v>9.3000367240725303</v>
      </c>
      <c r="O1992">
        <v>63.7129190833517</v>
      </c>
      <c r="P1992">
        <v>14.2324540945578</v>
      </c>
      <c r="Q1992">
        <v>3.3933521753921698</v>
      </c>
      <c r="R1992">
        <v>27.076513245940902</v>
      </c>
      <c r="S1992">
        <v>171.74969627351999</v>
      </c>
      <c r="T1992">
        <v>0</v>
      </c>
      <c r="U1992">
        <v>0</v>
      </c>
      <c r="V1992">
        <v>29.885660070727301</v>
      </c>
      <c r="W1992">
        <v>163.69646542271201</v>
      </c>
    </row>
    <row r="1993" spans="1:23" x14ac:dyDescent="0.3">
      <c r="A1993" t="s">
        <v>301</v>
      </c>
      <c r="B1993" t="s">
        <v>17</v>
      </c>
      <c r="C1993" t="s">
        <v>29</v>
      </c>
      <c r="D1993" t="s">
        <v>260</v>
      </c>
      <c r="E1993" t="s">
        <v>168</v>
      </c>
      <c r="F1993">
        <v>37.260605727534802</v>
      </c>
      <c r="G1993">
        <v>10.9876232499207</v>
      </c>
      <c r="H1993">
        <v>2.34647554501908</v>
      </c>
      <c r="I1993">
        <v>98.422899215175406</v>
      </c>
      <c r="J1993">
        <v>0.68444604710981005</v>
      </c>
      <c r="K1993">
        <v>36.783905314100402</v>
      </c>
      <c r="L1993">
        <v>4.4360812854553303E-2</v>
      </c>
      <c r="M1993">
        <v>1.1725713707096701</v>
      </c>
      <c r="N1993">
        <v>8.3631336667121996</v>
      </c>
      <c r="O1993">
        <v>55.511885630097296</v>
      </c>
      <c r="P1993">
        <v>14.0144130716671</v>
      </c>
      <c r="Q1993">
        <v>3.33372621866791</v>
      </c>
      <c r="R1993">
        <v>26.670773976509398</v>
      </c>
      <c r="S1993">
        <v>171.74969627351999</v>
      </c>
      <c r="T1993">
        <v>0</v>
      </c>
      <c r="U1993">
        <v>0</v>
      </c>
      <c r="V1993">
        <v>32.766451663836001</v>
      </c>
      <c r="W1993">
        <v>151.24832258065399</v>
      </c>
    </row>
    <row r="1994" spans="1:23" x14ac:dyDescent="0.3">
      <c r="A1994" t="s">
        <v>301</v>
      </c>
      <c r="B1994" t="s">
        <v>17</v>
      </c>
      <c r="C1994" t="s">
        <v>29</v>
      </c>
      <c r="D1994" t="s">
        <v>261</v>
      </c>
      <c r="E1994" t="s">
        <v>185</v>
      </c>
      <c r="F1994">
        <v>29.596044919065399</v>
      </c>
      <c r="G1994">
        <v>9.6633005884200394</v>
      </c>
      <c r="H1994">
        <v>1.93043092692993</v>
      </c>
      <c r="I1994">
        <v>74.629353949869994</v>
      </c>
      <c r="J1994">
        <v>0.63732236074686099</v>
      </c>
      <c r="K1994">
        <v>30.751036187236501</v>
      </c>
      <c r="L1994">
        <v>5.3020700913946797E-2</v>
      </c>
      <c r="M1994">
        <v>1.0334796447111401</v>
      </c>
      <c r="N1994">
        <v>7.3443950642489</v>
      </c>
      <c r="O1994">
        <v>49.6190683080439</v>
      </c>
      <c r="P1994">
        <v>12.4757262863902</v>
      </c>
      <c r="Q1994">
        <v>2.9401753214201301</v>
      </c>
      <c r="R1994">
        <v>23.7813715177242</v>
      </c>
      <c r="S1994">
        <v>138.12050782887499</v>
      </c>
      <c r="T1994">
        <v>0</v>
      </c>
      <c r="U1994">
        <v>0</v>
      </c>
      <c r="V1994">
        <v>27.013215300849701</v>
      </c>
      <c r="W1994">
        <v>132.719360929007</v>
      </c>
    </row>
    <row r="1995" spans="1:23" x14ac:dyDescent="0.3">
      <c r="A1995" t="s">
        <v>301</v>
      </c>
      <c r="B1995" t="s">
        <v>17</v>
      </c>
      <c r="C1995" t="s">
        <v>29</v>
      </c>
      <c r="D1995" t="s">
        <v>261</v>
      </c>
      <c r="E1995" t="s">
        <v>189</v>
      </c>
      <c r="F1995">
        <v>31.059861496091401</v>
      </c>
      <c r="G1995">
        <v>11.113502276075399</v>
      </c>
      <c r="H1995">
        <v>2.3502219316040698</v>
      </c>
      <c r="I1995">
        <v>74.670530096403198</v>
      </c>
      <c r="J1995">
        <v>0.73386559429310305</v>
      </c>
      <c r="K1995">
        <v>34.924830110518997</v>
      </c>
      <c r="L1995">
        <v>4.7914981564920203E-2</v>
      </c>
      <c r="M1995">
        <v>1.2109028395957599</v>
      </c>
      <c r="N1995">
        <v>8.53800962056971</v>
      </c>
      <c r="O1995">
        <v>58.234982623669701</v>
      </c>
      <c r="P1995">
        <v>14.104193480866799</v>
      </c>
      <c r="Q1995">
        <v>3.3248429493089602</v>
      </c>
      <c r="R1995">
        <v>26.884520139618498</v>
      </c>
      <c r="S1995">
        <v>138.12050782887499</v>
      </c>
      <c r="T1995">
        <v>0</v>
      </c>
      <c r="U1995">
        <v>0</v>
      </c>
      <c r="V1995">
        <v>32.814773032166997</v>
      </c>
      <c r="W1995">
        <v>153.21043492885099</v>
      </c>
    </row>
    <row r="1996" spans="1:23" x14ac:dyDescent="0.3">
      <c r="A1996" t="s">
        <v>301</v>
      </c>
      <c r="B1996" t="s">
        <v>17</v>
      </c>
      <c r="C1996" t="s">
        <v>29</v>
      </c>
      <c r="D1996" t="s">
        <v>261</v>
      </c>
      <c r="E1996" t="s">
        <v>190</v>
      </c>
      <c r="F1996">
        <v>31.475739105916698</v>
      </c>
      <c r="G1996">
        <v>11.5278875691981</v>
      </c>
      <c r="H1996">
        <v>2.1790537900408098</v>
      </c>
      <c r="I1996">
        <v>74.672651432991699</v>
      </c>
      <c r="J1996">
        <v>0.76708568381661002</v>
      </c>
      <c r="K1996">
        <v>35.278000093972402</v>
      </c>
      <c r="L1996">
        <v>5.1203973942832999E-2</v>
      </c>
      <c r="M1996">
        <v>1.29285057422508</v>
      </c>
      <c r="N1996">
        <v>8.9614435123949203</v>
      </c>
      <c r="O1996">
        <v>62.153128791478302</v>
      </c>
      <c r="P1996">
        <v>14.1101681855697</v>
      </c>
      <c r="Q1996">
        <v>3.3307609511960501</v>
      </c>
      <c r="R1996">
        <v>26.890551547137299</v>
      </c>
      <c r="S1996">
        <v>138.12050782887499</v>
      </c>
      <c r="T1996">
        <v>0</v>
      </c>
      <c r="U1996">
        <v>0</v>
      </c>
      <c r="V1996">
        <v>30.435853950745098</v>
      </c>
      <c r="W1996">
        <v>158.876412637165</v>
      </c>
    </row>
    <row r="1997" spans="1:23" x14ac:dyDescent="0.3">
      <c r="A1997" t="s">
        <v>301</v>
      </c>
      <c r="B1997" t="s">
        <v>17</v>
      </c>
      <c r="C1997" t="s">
        <v>29</v>
      </c>
      <c r="D1997" t="s">
        <v>261</v>
      </c>
      <c r="E1997" t="s">
        <v>195</v>
      </c>
      <c r="F1997">
        <v>30.446745563201599</v>
      </c>
      <c r="G1997">
        <v>10.5053832535531</v>
      </c>
      <c r="H1997">
        <v>2.2694266783905999</v>
      </c>
      <c r="I1997">
        <v>74.656205950839507</v>
      </c>
      <c r="J1997">
        <v>0.69097231597037401</v>
      </c>
      <c r="K1997">
        <v>33.424871209119999</v>
      </c>
      <c r="L1997">
        <v>5.3035090978463602E-2</v>
      </c>
      <c r="M1997">
        <v>1.1246264444413701</v>
      </c>
      <c r="N1997">
        <v>8.0000769592892595</v>
      </c>
      <c r="O1997">
        <v>54.062379903032699</v>
      </c>
      <c r="P1997">
        <v>13.559921258524399</v>
      </c>
      <c r="Q1997">
        <v>3.1951894834344299</v>
      </c>
      <c r="R1997">
        <v>25.848668540531499</v>
      </c>
      <c r="S1997">
        <v>138.12050782887499</v>
      </c>
      <c r="T1997">
        <v>0</v>
      </c>
      <c r="U1997">
        <v>0</v>
      </c>
      <c r="V1997">
        <v>31.711507335488701</v>
      </c>
      <c r="W1997">
        <v>144.49141769279899</v>
      </c>
    </row>
    <row r="1998" spans="1:23" x14ac:dyDescent="0.3">
      <c r="A1998" t="s">
        <v>301</v>
      </c>
      <c r="B1998" t="s">
        <v>17</v>
      </c>
      <c r="C1998" t="s">
        <v>29</v>
      </c>
      <c r="D1998" t="s">
        <v>262</v>
      </c>
      <c r="E1998" t="s">
        <v>196</v>
      </c>
      <c r="F1998">
        <v>28.1084073103405</v>
      </c>
      <c r="G1998">
        <v>9.2534274229811402</v>
      </c>
      <c r="H1998">
        <v>1.72731074973615</v>
      </c>
      <c r="I1998">
        <v>70.670626681434598</v>
      </c>
      <c r="J1998">
        <v>0.58591186425574004</v>
      </c>
      <c r="K1998">
        <v>26.1890564636969</v>
      </c>
      <c r="L1998">
        <v>4.00466397433379E-2</v>
      </c>
      <c r="M1998">
        <v>0.94236263941439402</v>
      </c>
      <c r="N1998">
        <v>6.8865659929853003</v>
      </c>
      <c r="O1998">
        <v>46.566241433559902</v>
      </c>
      <c r="P1998">
        <v>11.4735732565284</v>
      </c>
      <c r="Q1998">
        <v>2.7073613822739402</v>
      </c>
      <c r="R1998">
        <v>21.862795427796399</v>
      </c>
      <c r="S1998">
        <v>110.858284580079</v>
      </c>
      <c r="T1998">
        <v>0</v>
      </c>
      <c r="U1998">
        <v>0</v>
      </c>
      <c r="V1998">
        <v>24.197422636335101</v>
      </c>
      <c r="W1998">
        <v>127.54747580408301</v>
      </c>
    </row>
    <row r="1999" spans="1:23" x14ac:dyDescent="0.3">
      <c r="A1999" t="s">
        <v>301</v>
      </c>
      <c r="B1999" t="s">
        <v>17</v>
      </c>
      <c r="C1999" t="s">
        <v>29</v>
      </c>
      <c r="D1999" t="s">
        <v>262</v>
      </c>
      <c r="E1999" t="s">
        <v>197</v>
      </c>
      <c r="F1999">
        <v>29.5250152195296</v>
      </c>
      <c r="G1999">
        <v>10.6570846357475</v>
      </c>
      <c r="H1999">
        <v>2.10286525800508</v>
      </c>
      <c r="I1999">
        <v>70.710075007931593</v>
      </c>
      <c r="J1999">
        <v>0.67508650357760902</v>
      </c>
      <c r="K1999">
        <v>29.758383767681899</v>
      </c>
      <c r="L1999">
        <v>3.7546947459562899E-2</v>
      </c>
      <c r="M1999">
        <v>1.10398895666759</v>
      </c>
      <c r="N1999">
        <v>8.0025527675274208</v>
      </c>
      <c r="O1999">
        <v>54.673019589129702</v>
      </c>
      <c r="P1999">
        <v>12.9716591326673</v>
      </c>
      <c r="Q1999">
        <v>3.0619980551230799</v>
      </c>
      <c r="R1999">
        <v>24.716027502487702</v>
      </c>
      <c r="S1999">
        <v>110.858284580079</v>
      </c>
      <c r="T1999">
        <v>0</v>
      </c>
      <c r="U1999">
        <v>0</v>
      </c>
      <c r="V1999">
        <v>29.3933149787884</v>
      </c>
      <c r="W1999">
        <v>147.265341589044</v>
      </c>
    </row>
    <row r="2000" spans="1:23" x14ac:dyDescent="0.3">
      <c r="A2000" t="s">
        <v>301</v>
      </c>
      <c r="B2000" t="s">
        <v>17</v>
      </c>
      <c r="C2000" t="s">
        <v>29</v>
      </c>
      <c r="D2000" t="s">
        <v>262</v>
      </c>
      <c r="E2000" t="s">
        <v>198</v>
      </c>
      <c r="F2000">
        <v>29.9254652972872</v>
      </c>
      <c r="G2000">
        <v>11.0561459408856</v>
      </c>
      <c r="H2000">
        <v>1.9468920602894499</v>
      </c>
      <c r="I2000">
        <v>70.712116846727298</v>
      </c>
      <c r="J2000">
        <v>0.70536097995823199</v>
      </c>
      <c r="K2000">
        <v>30.076966378991798</v>
      </c>
      <c r="L2000">
        <v>4.0184698210462798E-2</v>
      </c>
      <c r="M2000">
        <v>1.17805576743396</v>
      </c>
      <c r="N2000">
        <v>8.3922187540037303</v>
      </c>
      <c r="O2000">
        <v>58.374519508047499</v>
      </c>
      <c r="P2000">
        <v>12.977061829444899</v>
      </c>
      <c r="Q2000">
        <v>3.0673472093698799</v>
      </c>
      <c r="R2000">
        <v>24.721483741796199</v>
      </c>
      <c r="S2000">
        <v>110.858284580079</v>
      </c>
      <c r="T2000">
        <v>0</v>
      </c>
      <c r="U2000">
        <v>0</v>
      </c>
      <c r="V2000">
        <v>27.212128972083399</v>
      </c>
      <c r="W2000">
        <v>152.74872620716599</v>
      </c>
    </row>
    <row r="2001" spans="1:23" x14ac:dyDescent="0.3">
      <c r="A2001" t="s">
        <v>301</v>
      </c>
      <c r="B2001" t="s">
        <v>17</v>
      </c>
      <c r="C2001" t="s">
        <v>29</v>
      </c>
      <c r="D2001" t="s">
        <v>262</v>
      </c>
      <c r="E2001" t="s">
        <v>200</v>
      </c>
      <c r="F2001">
        <v>28.928227540980199</v>
      </c>
      <c r="G2001">
        <v>10.065051091884801</v>
      </c>
      <c r="H2001">
        <v>2.0246926115210599</v>
      </c>
      <c r="I2001">
        <v>70.696316641189398</v>
      </c>
      <c r="J2001">
        <v>0.63550909286105495</v>
      </c>
      <c r="K2001">
        <v>28.468387825523902</v>
      </c>
      <c r="L2001">
        <v>4.0487942773980899E-2</v>
      </c>
      <c r="M2001">
        <v>1.0255440612532101</v>
      </c>
      <c r="N2001">
        <v>7.5013853974074403</v>
      </c>
      <c r="O2001">
        <v>50.740511315398003</v>
      </c>
      <c r="P2001">
        <v>12.4708547168048</v>
      </c>
      <c r="Q2001">
        <v>2.9423612212008399</v>
      </c>
      <c r="R2001">
        <v>23.763489839597501</v>
      </c>
      <c r="S2001">
        <v>110.858284580079</v>
      </c>
      <c r="T2001">
        <v>0</v>
      </c>
      <c r="U2001">
        <v>0</v>
      </c>
      <c r="V2001">
        <v>28.300101887093099</v>
      </c>
      <c r="W2001">
        <v>138.864924788016</v>
      </c>
    </row>
    <row r="2002" spans="1:23" x14ac:dyDescent="0.3">
      <c r="A2002" t="s">
        <v>301</v>
      </c>
      <c r="B2002" t="s">
        <v>17</v>
      </c>
      <c r="C2002" t="s">
        <v>29</v>
      </c>
      <c r="D2002" t="s">
        <v>263</v>
      </c>
      <c r="E2002" t="s">
        <v>202</v>
      </c>
      <c r="F2002">
        <v>27.017902974475099</v>
      </c>
      <c r="G2002">
        <v>8.9438732820122802</v>
      </c>
      <c r="H2002">
        <v>1.95319643419655</v>
      </c>
      <c r="I2002">
        <v>67.794763556961499</v>
      </c>
      <c r="J2002">
        <v>0.56970770855131803</v>
      </c>
      <c r="K2002">
        <v>24.077010043800598</v>
      </c>
      <c r="L2002">
        <v>3.8587923251811901E-2</v>
      </c>
      <c r="M2002">
        <v>0.885956031102893</v>
      </c>
      <c r="N2002">
        <v>6.7999547151577104</v>
      </c>
      <c r="O2002">
        <v>45.446970496469703</v>
      </c>
      <c r="P2002">
        <v>11.258380382355</v>
      </c>
      <c r="Q2002">
        <v>2.6370513302360301</v>
      </c>
      <c r="R2002">
        <v>21.480532202695699</v>
      </c>
      <c r="S2002">
        <v>92.465534028649998</v>
      </c>
      <c r="T2002">
        <v>0</v>
      </c>
      <c r="U2002">
        <v>0</v>
      </c>
      <c r="V2002">
        <v>27.235611889426401</v>
      </c>
      <c r="W2002">
        <v>122.95702126736801</v>
      </c>
    </row>
    <row r="2003" spans="1:23" x14ac:dyDescent="0.3">
      <c r="A2003" t="s">
        <v>301</v>
      </c>
      <c r="B2003" t="s">
        <v>17</v>
      </c>
      <c r="C2003" t="s">
        <v>29</v>
      </c>
      <c r="D2003" t="s">
        <v>263</v>
      </c>
      <c r="E2003" t="s">
        <v>204</v>
      </c>
      <c r="F2003">
        <v>27.2759920540312</v>
      </c>
      <c r="G2003">
        <v>9.2015209904237398</v>
      </c>
      <c r="H2003">
        <v>1.9348670397585399</v>
      </c>
      <c r="I2003">
        <v>67.795042539454997</v>
      </c>
      <c r="J2003">
        <v>0.58283059368932799</v>
      </c>
      <c r="K2003">
        <v>24.199373919417699</v>
      </c>
      <c r="L2003">
        <v>3.33710787054508E-2</v>
      </c>
      <c r="M2003">
        <v>0.93048000468868697</v>
      </c>
      <c r="N2003">
        <v>7.0711902410608696</v>
      </c>
      <c r="O2003">
        <v>48.015015793746599</v>
      </c>
      <c r="P2003">
        <v>11.2295093646973</v>
      </c>
      <c r="Q2003">
        <v>2.63207372378647</v>
      </c>
      <c r="R2003">
        <v>21.4233234196445</v>
      </c>
      <c r="S2003">
        <v>92.465534028649998</v>
      </c>
      <c r="T2003">
        <v>0</v>
      </c>
      <c r="U2003">
        <v>0</v>
      </c>
      <c r="V2003">
        <v>26.982470241701499</v>
      </c>
      <c r="W2003">
        <v>126.773617742749</v>
      </c>
    </row>
    <row r="2004" spans="1:23" x14ac:dyDescent="0.3">
      <c r="A2004" t="s">
        <v>301</v>
      </c>
      <c r="B2004" t="s">
        <v>17</v>
      </c>
      <c r="C2004" t="s">
        <v>29</v>
      </c>
      <c r="D2004" t="s">
        <v>263</v>
      </c>
      <c r="E2004" t="s">
        <v>205</v>
      </c>
      <c r="F2004">
        <v>28.267970125102199</v>
      </c>
      <c r="G2004">
        <v>10.1869139127965</v>
      </c>
      <c r="H2004">
        <v>1.91734167077128</v>
      </c>
      <c r="I2004">
        <v>67.813268905892002</v>
      </c>
      <c r="J2004">
        <v>0.64551493627266299</v>
      </c>
      <c r="K2004">
        <v>25.860545446273701</v>
      </c>
      <c r="L2004">
        <v>3.7253069683648297E-2</v>
      </c>
      <c r="M2004">
        <v>1.0622283996214701</v>
      </c>
      <c r="N2004">
        <v>7.92581003738644</v>
      </c>
      <c r="O2004">
        <v>55.053741495079102</v>
      </c>
      <c r="P2004">
        <v>11.849500640504299</v>
      </c>
      <c r="Q2004">
        <v>2.78172823260351</v>
      </c>
      <c r="R2004">
        <v>22.600971477518101</v>
      </c>
      <c r="S2004">
        <v>92.465534028649998</v>
      </c>
      <c r="T2004">
        <v>0</v>
      </c>
      <c r="U2004">
        <v>0</v>
      </c>
      <c r="V2004">
        <v>26.7301332903263</v>
      </c>
      <c r="W2004">
        <v>140.38913734346599</v>
      </c>
    </row>
    <row r="2005" spans="1:23" x14ac:dyDescent="0.3">
      <c r="A2005" t="s">
        <v>301</v>
      </c>
      <c r="B2005" t="s">
        <v>17</v>
      </c>
      <c r="C2005" t="s">
        <v>29</v>
      </c>
      <c r="D2005" t="s">
        <v>263</v>
      </c>
      <c r="E2005" t="s">
        <v>207</v>
      </c>
      <c r="F2005">
        <v>27.3245974584698</v>
      </c>
      <c r="G2005">
        <v>9.2448695696523</v>
      </c>
      <c r="H2005">
        <v>1.5547697339662401</v>
      </c>
      <c r="I2005">
        <v>67.815972644362702</v>
      </c>
      <c r="J2005">
        <v>0.57248585831129695</v>
      </c>
      <c r="K2005">
        <v>25.655981085404498</v>
      </c>
      <c r="L2005">
        <v>3.7431902400919301E-2</v>
      </c>
      <c r="M2005">
        <v>0.87658639199891397</v>
      </c>
      <c r="N2005">
        <v>6.9546000920033197</v>
      </c>
      <c r="O2005">
        <v>45.232903424749097</v>
      </c>
      <c r="P2005">
        <v>12.136852584791299</v>
      </c>
      <c r="Q2005">
        <v>2.8376697905941501</v>
      </c>
      <c r="R2005">
        <v>23.162733242246301</v>
      </c>
      <c r="S2005">
        <v>92.465534028649998</v>
      </c>
      <c r="T2005">
        <v>0</v>
      </c>
      <c r="U2005">
        <v>0</v>
      </c>
      <c r="V2005">
        <v>21.742959332525</v>
      </c>
      <c r="W2005">
        <v>127.17665074592701</v>
      </c>
    </row>
    <row r="2006" spans="1:23" x14ac:dyDescent="0.3">
      <c r="A2006" t="s">
        <v>301</v>
      </c>
      <c r="B2006" t="s">
        <v>17</v>
      </c>
      <c r="C2006" t="s">
        <v>29</v>
      </c>
      <c r="D2006" t="s">
        <v>264</v>
      </c>
      <c r="E2006" t="s">
        <v>208</v>
      </c>
      <c r="F2006">
        <v>25.3026829228154</v>
      </c>
      <c r="G2006">
        <v>8.01960501258303</v>
      </c>
      <c r="H2006">
        <v>1.65987383968743</v>
      </c>
      <c r="I2006">
        <v>64.891620877674001</v>
      </c>
      <c r="J2006">
        <v>0.48323645939240401</v>
      </c>
      <c r="K2006">
        <v>20.168918779517501</v>
      </c>
      <c r="L2006">
        <v>3.6339544831192699E-2</v>
      </c>
      <c r="M2006">
        <v>0.76453766634137899</v>
      </c>
      <c r="N2006">
        <v>5.9675151873584404</v>
      </c>
      <c r="O2006">
        <v>39.423862626998897</v>
      </c>
      <c r="P2006">
        <v>10.048605751679</v>
      </c>
      <c r="Q2006">
        <v>2.33988298492946</v>
      </c>
      <c r="R2006">
        <v>19.183086014918899</v>
      </c>
      <c r="S2006">
        <v>73.267756785812296</v>
      </c>
      <c r="T2006">
        <v>0</v>
      </c>
      <c r="U2006">
        <v>0</v>
      </c>
      <c r="V2006">
        <v>23.294813086903002</v>
      </c>
      <c r="W2006">
        <v>110.142410548314</v>
      </c>
    </row>
    <row r="2007" spans="1:23" x14ac:dyDescent="0.3">
      <c r="A2007" t="s">
        <v>301</v>
      </c>
      <c r="B2007" t="s">
        <v>17</v>
      </c>
      <c r="C2007" t="s">
        <v>29</v>
      </c>
      <c r="D2007" t="s">
        <v>264</v>
      </c>
      <c r="E2007" t="s">
        <v>209</v>
      </c>
      <c r="F2007">
        <v>26.783096130166999</v>
      </c>
      <c r="G2007">
        <v>9.4866585108539692</v>
      </c>
      <c r="H2007">
        <v>1.68449029523006</v>
      </c>
      <c r="I2007">
        <v>64.932747506421705</v>
      </c>
      <c r="J2007">
        <v>0.57113476162316501</v>
      </c>
      <c r="K2007">
        <v>23.373093665512702</v>
      </c>
      <c r="L2007">
        <v>3.41246135262036E-2</v>
      </c>
      <c r="M2007">
        <v>0.92392165724164599</v>
      </c>
      <c r="N2007">
        <v>7.1246129824153996</v>
      </c>
      <c r="O2007">
        <v>47.8282909029585</v>
      </c>
      <c r="P2007">
        <v>11.562388858178</v>
      </c>
      <c r="Q2007">
        <v>2.6939019522938499</v>
      </c>
      <c r="R2007">
        <v>22.071128927239702</v>
      </c>
      <c r="S2007">
        <v>73.267756785812296</v>
      </c>
      <c r="T2007">
        <v>0</v>
      </c>
      <c r="U2007">
        <v>0</v>
      </c>
      <c r="V2007">
        <v>23.625615302013902</v>
      </c>
      <c r="W2007">
        <v>130.734963778398</v>
      </c>
    </row>
    <row r="2008" spans="1:23" x14ac:dyDescent="0.3">
      <c r="A2008" t="s">
        <v>301</v>
      </c>
      <c r="B2008" t="s">
        <v>17</v>
      </c>
      <c r="C2008" t="s">
        <v>29</v>
      </c>
      <c r="D2008" t="s">
        <v>264</v>
      </c>
      <c r="E2008" t="s">
        <v>212</v>
      </c>
      <c r="F2008">
        <v>27.2426996868716</v>
      </c>
      <c r="G2008">
        <v>9.9467707764838504</v>
      </c>
      <c r="H2008">
        <v>1.9479512958016001</v>
      </c>
      <c r="I2008">
        <v>64.927529197728106</v>
      </c>
      <c r="J2008">
        <v>0.60235415014256499</v>
      </c>
      <c r="K2008">
        <v>23.215949615525801</v>
      </c>
      <c r="L2008">
        <v>3.6882746153401001E-2</v>
      </c>
      <c r="M2008">
        <v>1.0147005249265</v>
      </c>
      <c r="N2008">
        <v>7.5734984265864096</v>
      </c>
      <c r="O2008">
        <v>52.731680081283002</v>
      </c>
      <c r="P2008">
        <v>11.2568684234346</v>
      </c>
      <c r="Q2008">
        <v>2.6291460608229298</v>
      </c>
      <c r="R2008">
        <v>21.480296387687702</v>
      </c>
      <c r="S2008">
        <v>73.267756785812296</v>
      </c>
      <c r="T2008">
        <v>0</v>
      </c>
      <c r="U2008">
        <v>0</v>
      </c>
      <c r="V2008">
        <v>27.268847541285002</v>
      </c>
      <c r="W2008">
        <v>137.07151842344501</v>
      </c>
    </row>
    <row r="2009" spans="1:23" x14ac:dyDescent="0.3">
      <c r="A2009" t="s">
        <v>301</v>
      </c>
      <c r="B2009" t="s">
        <v>17</v>
      </c>
      <c r="C2009" t="s">
        <v>29</v>
      </c>
      <c r="D2009" t="s">
        <v>264</v>
      </c>
      <c r="E2009" t="s">
        <v>214</v>
      </c>
      <c r="F2009">
        <v>26.1163411774127</v>
      </c>
      <c r="G2009">
        <v>8.8261850859736892</v>
      </c>
      <c r="H2009">
        <v>1.94278346964963</v>
      </c>
      <c r="I2009">
        <v>64.913338149827297</v>
      </c>
      <c r="J2009">
        <v>0.53049017675008503</v>
      </c>
      <c r="K2009">
        <v>21.870924022133501</v>
      </c>
      <c r="L2009">
        <v>3.6853952809375902E-2</v>
      </c>
      <c r="M2009">
        <v>0.85263723300795702</v>
      </c>
      <c r="N2009">
        <v>6.6040787290876999</v>
      </c>
      <c r="O2009">
        <v>44.1036457200033</v>
      </c>
      <c r="P2009">
        <v>10.8422861078636</v>
      </c>
      <c r="Q2009">
        <v>2.5258452638963802</v>
      </c>
      <c r="R2009">
        <v>20.696879672399898</v>
      </c>
      <c r="S2009">
        <v>73.267756785812296</v>
      </c>
      <c r="T2009">
        <v>0</v>
      </c>
      <c r="U2009">
        <v>0</v>
      </c>
      <c r="V2009">
        <v>27.207840342149101</v>
      </c>
      <c r="W2009">
        <v>121.391807010522</v>
      </c>
    </row>
    <row r="2010" spans="1:23" x14ac:dyDescent="0.3">
      <c r="A2010" t="s">
        <v>301</v>
      </c>
      <c r="B2010" t="s">
        <v>17</v>
      </c>
      <c r="C2010" t="s">
        <v>29</v>
      </c>
      <c r="D2010" t="s">
        <v>265</v>
      </c>
      <c r="E2010" t="s">
        <v>215</v>
      </c>
      <c r="F2010">
        <v>25.036528541857798</v>
      </c>
      <c r="G2010">
        <v>7.7605634956769904</v>
      </c>
      <c r="H2010">
        <v>1.8136554384399499</v>
      </c>
      <c r="I2010">
        <v>64.876365584544402</v>
      </c>
      <c r="J2010">
        <v>0.46765269112638402</v>
      </c>
      <c r="K2010">
        <v>19.025518315286199</v>
      </c>
      <c r="L2010">
        <v>3.6520980456617898E-2</v>
      </c>
      <c r="M2010">
        <v>0.75572431850493105</v>
      </c>
      <c r="N2010">
        <v>5.8102943410864096</v>
      </c>
      <c r="O2010">
        <v>39.078463797915603</v>
      </c>
      <c r="P2010">
        <v>9.3959242886664693</v>
      </c>
      <c r="Q2010">
        <v>2.19025405440643</v>
      </c>
      <c r="R2010">
        <v>17.934304247631001</v>
      </c>
      <c r="S2010">
        <v>73.267756785812296</v>
      </c>
      <c r="T2010">
        <v>0</v>
      </c>
      <c r="U2010">
        <v>0</v>
      </c>
      <c r="V2010">
        <v>25.432209355258198</v>
      </c>
      <c r="W2010">
        <v>106.52318232532301</v>
      </c>
    </row>
    <row r="2011" spans="1:23" x14ac:dyDescent="0.3">
      <c r="A2011" t="s">
        <v>301</v>
      </c>
      <c r="B2011" t="s">
        <v>17</v>
      </c>
      <c r="C2011" t="s">
        <v>29</v>
      </c>
      <c r="D2011" t="s">
        <v>265</v>
      </c>
      <c r="E2011" t="s">
        <v>216</v>
      </c>
      <c r="F2011">
        <v>25.666211261106799</v>
      </c>
      <c r="G2011">
        <v>8.3885777673236408</v>
      </c>
      <c r="H2011">
        <v>2.1220741001218699</v>
      </c>
      <c r="I2011">
        <v>64.877383292895203</v>
      </c>
      <c r="J2011">
        <v>0.51760822289073005</v>
      </c>
      <c r="K2011">
        <v>19.368935286606501</v>
      </c>
      <c r="L2011">
        <v>3.2364650218808598E-2</v>
      </c>
      <c r="M2011">
        <v>0.87003919883926895</v>
      </c>
      <c r="N2011">
        <v>6.3986141655552098</v>
      </c>
      <c r="O2011">
        <v>44.982964413223101</v>
      </c>
      <c r="P2011">
        <v>9.3426833155116302</v>
      </c>
      <c r="Q2011">
        <v>2.1840668924799398</v>
      </c>
      <c r="R2011">
        <v>17.825289688605199</v>
      </c>
      <c r="S2011">
        <v>73.267756785812296</v>
      </c>
      <c r="T2011">
        <v>0</v>
      </c>
      <c r="U2011">
        <v>0</v>
      </c>
      <c r="V2011">
        <v>29.7045499342913</v>
      </c>
      <c r="W2011">
        <v>115.501714392891</v>
      </c>
    </row>
    <row r="2012" spans="1:23" x14ac:dyDescent="0.3">
      <c r="A2012" t="s">
        <v>301</v>
      </c>
      <c r="B2012" t="s">
        <v>17</v>
      </c>
      <c r="C2012" t="s">
        <v>29</v>
      </c>
      <c r="D2012" t="s">
        <v>265</v>
      </c>
      <c r="E2012" t="s">
        <v>217</v>
      </c>
      <c r="F2012">
        <v>25.989409039054799</v>
      </c>
      <c r="G2012">
        <v>8.7107537176243905</v>
      </c>
      <c r="H2012">
        <v>2.1547788870059899</v>
      </c>
      <c r="I2012">
        <v>64.879241825027805</v>
      </c>
      <c r="J2012">
        <v>0.53651238832471804</v>
      </c>
      <c r="K2012">
        <v>19.604369827285002</v>
      </c>
      <c r="L2012">
        <v>3.4665634230782602E-2</v>
      </c>
      <c r="M2012">
        <v>0.919384649047572</v>
      </c>
      <c r="N2012">
        <v>6.6836259000127196</v>
      </c>
      <c r="O2012">
        <v>47.678031687018297</v>
      </c>
      <c r="P2012">
        <v>9.3629462193806603</v>
      </c>
      <c r="Q2012">
        <v>2.1914412053613699</v>
      </c>
      <c r="R2012">
        <v>17.860817509552799</v>
      </c>
      <c r="S2012">
        <v>73.267756785812296</v>
      </c>
      <c r="T2012">
        <v>0</v>
      </c>
      <c r="U2012">
        <v>0</v>
      </c>
      <c r="V2012">
        <v>30.135696563811301</v>
      </c>
      <c r="W2012">
        <v>119.914636289103</v>
      </c>
    </row>
    <row r="2013" spans="1:23" x14ac:dyDescent="0.3">
      <c r="A2013" t="s">
        <v>301</v>
      </c>
      <c r="B2013" t="s">
        <v>17</v>
      </c>
      <c r="C2013" t="s">
        <v>29</v>
      </c>
      <c r="D2013" t="s">
        <v>265</v>
      </c>
      <c r="E2013" t="s">
        <v>226</v>
      </c>
      <c r="F2013">
        <v>25.509639485444598</v>
      </c>
      <c r="G2013">
        <v>8.2308007062762307</v>
      </c>
      <c r="H2013">
        <v>1.9626073865611999</v>
      </c>
      <c r="I2013">
        <v>64.883329075480802</v>
      </c>
      <c r="J2013">
        <v>0.50438154432025795</v>
      </c>
      <c r="K2013">
        <v>19.667764942723501</v>
      </c>
      <c r="L2013">
        <v>3.63711104179789E-2</v>
      </c>
      <c r="M2013">
        <v>0.82683575150780297</v>
      </c>
      <c r="N2013">
        <v>6.2124077601202501</v>
      </c>
      <c r="O2013">
        <v>42.6635804753899</v>
      </c>
      <c r="P2013">
        <v>9.6136882087741995</v>
      </c>
      <c r="Q2013">
        <v>2.2440169897810001</v>
      </c>
      <c r="R2013">
        <v>18.346394283932199</v>
      </c>
      <c r="S2013">
        <v>73.267756785812296</v>
      </c>
      <c r="T2013">
        <v>0</v>
      </c>
      <c r="U2013">
        <v>0</v>
      </c>
      <c r="V2013">
        <v>27.476419835572301</v>
      </c>
      <c r="W2013">
        <v>113.11688764917901</v>
      </c>
    </row>
    <row r="2014" spans="1:23" x14ac:dyDescent="0.3">
      <c r="A2014" t="s">
        <v>301</v>
      </c>
      <c r="B2014" t="s">
        <v>17</v>
      </c>
      <c r="C2014" t="s">
        <v>29</v>
      </c>
      <c r="D2014" t="s">
        <v>266</v>
      </c>
      <c r="E2014" t="s">
        <v>227</v>
      </c>
      <c r="F2014">
        <v>25.133660711318601</v>
      </c>
      <c r="G2014">
        <v>7.8586084139434202</v>
      </c>
      <c r="H2014">
        <v>1.9728321104039099</v>
      </c>
      <c r="I2014">
        <v>64.872161881757194</v>
      </c>
      <c r="J2014">
        <v>0.47483956373249497</v>
      </c>
      <c r="K2014">
        <v>18.794097728149598</v>
      </c>
      <c r="L2014">
        <v>3.6852303279690003E-2</v>
      </c>
      <c r="M2014">
        <v>0.78223393085886095</v>
      </c>
      <c r="N2014">
        <v>5.9226340636852202</v>
      </c>
      <c r="O2014">
        <v>40.527315580174303</v>
      </c>
      <c r="P2014">
        <v>9.1980841861697602</v>
      </c>
      <c r="Q2014">
        <v>2.1464802679627399</v>
      </c>
      <c r="R2014">
        <v>17.553896389737201</v>
      </c>
      <c r="S2014">
        <v>73.267756785812296</v>
      </c>
      <c r="T2014">
        <v>0</v>
      </c>
      <c r="U2014">
        <v>0</v>
      </c>
      <c r="V2014">
        <v>27.6373890182218</v>
      </c>
      <c r="W2014">
        <v>107.887564043149</v>
      </c>
    </row>
    <row r="2015" spans="1:23" x14ac:dyDescent="0.3">
      <c r="A2015" t="s">
        <v>302</v>
      </c>
      <c r="B2015" t="s">
        <v>18</v>
      </c>
      <c r="C2015" t="s">
        <v>29</v>
      </c>
      <c r="D2015" t="s">
        <v>251</v>
      </c>
      <c r="E2015" t="s">
        <v>51</v>
      </c>
      <c r="F2015">
        <v>6.7850302901950998</v>
      </c>
      <c r="G2015">
        <v>6.5954781774437201</v>
      </c>
      <c r="H2015">
        <v>5.3117973672668697E-2</v>
      </c>
      <c r="I2015">
        <v>0.143467328394733</v>
      </c>
      <c r="J2015">
        <v>0.89519373209096398</v>
      </c>
      <c r="K2015">
        <v>24.946507311670299</v>
      </c>
      <c r="L2015">
        <v>0.185882242234989</v>
      </c>
      <c r="M2015">
        <v>1.04413118871216</v>
      </c>
      <c r="N2015">
        <v>10.035264611386999</v>
      </c>
      <c r="O2015">
        <v>57.326680838566404</v>
      </c>
      <c r="P2015">
        <v>5.57012212187957</v>
      </c>
      <c r="Q2015">
        <v>2.1372069906236701</v>
      </c>
      <c r="R2015">
        <v>9.6211749501330406</v>
      </c>
      <c r="S2015">
        <v>126.46784622822599</v>
      </c>
      <c r="T2015">
        <v>0</v>
      </c>
      <c r="U2015">
        <v>0</v>
      </c>
      <c r="V2015">
        <v>0.76949945319855395</v>
      </c>
      <c r="W2015">
        <v>84.050394393742906</v>
      </c>
    </row>
    <row r="2016" spans="1:23" x14ac:dyDescent="0.3">
      <c r="A2016" t="s">
        <v>302</v>
      </c>
      <c r="B2016" t="s">
        <v>18</v>
      </c>
      <c r="C2016" t="s">
        <v>29</v>
      </c>
      <c r="D2016" t="s">
        <v>251</v>
      </c>
      <c r="E2016" t="s">
        <v>52</v>
      </c>
      <c r="F2016">
        <v>7.3966417764222303</v>
      </c>
      <c r="G2016">
        <v>7.2043392761196099</v>
      </c>
      <c r="H2016">
        <v>0.147809565752306</v>
      </c>
      <c r="I2016">
        <v>0.15675569025056199</v>
      </c>
      <c r="J2016">
        <v>0.86765700564311199</v>
      </c>
      <c r="K2016">
        <v>27.598764277193801</v>
      </c>
      <c r="L2016">
        <v>0.15868847753985199</v>
      </c>
      <c r="M2016">
        <v>1.1919880626938899</v>
      </c>
      <c r="N2016">
        <v>11.3553155952744</v>
      </c>
      <c r="O2016">
        <v>65.337476791501203</v>
      </c>
      <c r="P2016">
        <v>6.1507365301858199</v>
      </c>
      <c r="Q2016">
        <v>2.35459398069426</v>
      </c>
      <c r="R2016">
        <v>10.630412744070799</v>
      </c>
      <c r="S2016">
        <v>126.46784622822599</v>
      </c>
      <c r="T2016">
        <v>0</v>
      </c>
      <c r="U2016">
        <v>0</v>
      </c>
      <c r="V2016">
        <v>2.0249730410600701</v>
      </c>
      <c r="W2016">
        <v>94.5542870623825</v>
      </c>
    </row>
    <row r="2017" spans="1:23" x14ac:dyDescent="0.3">
      <c r="A2017" t="s">
        <v>302</v>
      </c>
      <c r="B2017" t="s">
        <v>18</v>
      </c>
      <c r="C2017" t="s">
        <v>29</v>
      </c>
      <c r="D2017" t="s">
        <v>251</v>
      </c>
      <c r="E2017" t="s">
        <v>53</v>
      </c>
      <c r="F2017">
        <v>7.3724299644003501</v>
      </c>
      <c r="G2017">
        <v>7.1801914469927102</v>
      </c>
      <c r="H2017">
        <v>0.15270870060445699</v>
      </c>
      <c r="I2017">
        <v>0.154136090970104</v>
      </c>
      <c r="J2017">
        <v>0.89016453829776199</v>
      </c>
      <c r="K2017">
        <v>26.913668253263001</v>
      </c>
      <c r="L2017">
        <v>0.160792885689855</v>
      </c>
      <c r="M2017">
        <v>1.2285719490976901</v>
      </c>
      <c r="N2017">
        <v>11.4593218014155</v>
      </c>
      <c r="O2017">
        <v>66.874547428646693</v>
      </c>
      <c r="P2017">
        <v>5.9087435323716804</v>
      </c>
      <c r="Q2017">
        <v>2.26641832539209</v>
      </c>
      <c r="R2017">
        <v>10.206890712760901</v>
      </c>
      <c r="S2017">
        <v>126.46784622822599</v>
      </c>
      <c r="T2017">
        <v>0</v>
      </c>
      <c r="U2017">
        <v>0</v>
      </c>
      <c r="V2017">
        <v>2.0943744376726099</v>
      </c>
      <c r="W2017">
        <v>94.079646960237099</v>
      </c>
    </row>
    <row r="2018" spans="1:23" x14ac:dyDescent="0.3">
      <c r="A2018" t="s">
        <v>302</v>
      </c>
      <c r="B2018" t="s">
        <v>18</v>
      </c>
      <c r="C2018" t="s">
        <v>29</v>
      </c>
      <c r="D2018" t="s">
        <v>251</v>
      </c>
      <c r="E2018" t="s">
        <v>54</v>
      </c>
      <c r="F2018">
        <v>7.1955214189474104</v>
      </c>
      <c r="G2018">
        <v>7.0022080507394602</v>
      </c>
      <c r="H2018">
        <v>0.16018662426003799</v>
      </c>
      <c r="I2018">
        <v>0.15352797854557801</v>
      </c>
      <c r="J2018">
        <v>0.93430741661219496</v>
      </c>
      <c r="K2018">
        <v>26.830988898469101</v>
      </c>
      <c r="L2018">
        <v>0.19062798263381001</v>
      </c>
      <c r="M2018">
        <v>1.0871611422193199</v>
      </c>
      <c r="N2018">
        <v>10.577403651525101</v>
      </c>
      <c r="O2018">
        <v>59.895902519774801</v>
      </c>
      <c r="P2018">
        <v>6.0410862188305199</v>
      </c>
      <c r="Q2018">
        <v>2.3141188465428799</v>
      </c>
      <c r="R2018">
        <v>10.4391475452819</v>
      </c>
      <c r="S2018">
        <v>126.46784622822599</v>
      </c>
      <c r="T2018">
        <v>0</v>
      </c>
      <c r="U2018">
        <v>0</v>
      </c>
      <c r="V2018">
        <v>2.20480644740916</v>
      </c>
      <c r="W2018">
        <v>89.412735826233799</v>
      </c>
    </row>
    <row r="2019" spans="1:23" x14ac:dyDescent="0.3">
      <c r="A2019" t="s">
        <v>302</v>
      </c>
      <c r="B2019" t="s">
        <v>18</v>
      </c>
      <c r="C2019" t="s">
        <v>29</v>
      </c>
      <c r="D2019" t="s">
        <v>252</v>
      </c>
      <c r="E2019" t="s">
        <v>55</v>
      </c>
      <c r="F2019">
        <v>7.0459782511496796</v>
      </c>
      <c r="G2019">
        <v>6.8520845773994798</v>
      </c>
      <c r="H2019">
        <v>0.15314092709555599</v>
      </c>
      <c r="I2019">
        <v>0.14225295850865699</v>
      </c>
      <c r="J2019">
        <v>0.65686237596889796</v>
      </c>
      <c r="K2019">
        <v>24.167076443315601</v>
      </c>
      <c r="L2019">
        <v>0.18682063284428399</v>
      </c>
      <c r="M2019">
        <v>1.0178407560601701</v>
      </c>
      <c r="N2019">
        <v>9.6446197491121204</v>
      </c>
      <c r="O2019">
        <v>55.182216863022298</v>
      </c>
      <c r="P2019">
        <v>5.8157028582703099</v>
      </c>
      <c r="Q2019">
        <v>2.1434093042427298</v>
      </c>
      <c r="R2019">
        <v>10.1494958262052</v>
      </c>
      <c r="S2019">
        <v>137.804493218266</v>
      </c>
      <c r="T2019">
        <v>0</v>
      </c>
      <c r="U2019">
        <v>0</v>
      </c>
      <c r="V2019">
        <v>2.1144262636113602</v>
      </c>
      <c r="W2019">
        <v>87.533163844816698</v>
      </c>
    </row>
    <row r="2020" spans="1:23" x14ac:dyDescent="0.3">
      <c r="A2020" t="s">
        <v>302</v>
      </c>
      <c r="B2020" t="s">
        <v>18</v>
      </c>
      <c r="C2020" t="s">
        <v>29</v>
      </c>
      <c r="D2020" t="s">
        <v>252</v>
      </c>
      <c r="E2020" t="s">
        <v>56</v>
      </c>
      <c r="F2020">
        <v>7.6211086441776299</v>
      </c>
      <c r="G2020">
        <v>7.4233358315694202</v>
      </c>
      <c r="H2020">
        <v>0.181917383293971</v>
      </c>
      <c r="I2020">
        <v>0.154003309233852</v>
      </c>
      <c r="J2020">
        <v>0.68419437296320995</v>
      </c>
      <c r="K2020">
        <v>26.316003016759598</v>
      </c>
      <c r="L2020">
        <v>0.12821988447518901</v>
      </c>
      <c r="M2020">
        <v>1.19502278844808</v>
      </c>
      <c r="N2020">
        <v>11.044642399572</v>
      </c>
      <c r="O2020">
        <v>64.385253752801702</v>
      </c>
      <c r="P2020">
        <v>6.2596501659004797</v>
      </c>
      <c r="Q2020">
        <v>2.3037232192283099</v>
      </c>
      <c r="R2020">
        <v>10.9281477331924</v>
      </c>
      <c r="S2020">
        <v>137.804493218266</v>
      </c>
      <c r="T2020">
        <v>0</v>
      </c>
      <c r="U2020">
        <v>0</v>
      </c>
      <c r="V2020">
        <v>2.49898938190187</v>
      </c>
      <c r="W2020">
        <v>98.656805813641</v>
      </c>
    </row>
    <row r="2021" spans="1:23" x14ac:dyDescent="0.3">
      <c r="A2021" t="s">
        <v>302</v>
      </c>
      <c r="B2021" t="s">
        <v>18</v>
      </c>
      <c r="C2021" t="s">
        <v>29</v>
      </c>
      <c r="D2021" t="s">
        <v>252</v>
      </c>
      <c r="E2021" t="s">
        <v>57</v>
      </c>
      <c r="F2021">
        <v>7.7511502998707797</v>
      </c>
      <c r="G2021">
        <v>7.5524166087344398</v>
      </c>
      <c r="H2021">
        <v>0.17205186632568001</v>
      </c>
      <c r="I2021">
        <v>0.15538702792287401</v>
      </c>
      <c r="J2021">
        <v>0.70541555423256297</v>
      </c>
      <c r="K2021">
        <v>26.4746401574419</v>
      </c>
      <c r="L2021">
        <v>0.12887630204071601</v>
      </c>
      <c r="M2021">
        <v>1.24008683450979</v>
      </c>
      <c r="N2021">
        <v>11.3292989327421</v>
      </c>
      <c r="O2021">
        <v>66.564297471770601</v>
      </c>
      <c r="P2021">
        <v>6.2457012138747103</v>
      </c>
      <c r="Q2021">
        <v>2.3005112176883902</v>
      </c>
      <c r="R2021">
        <v>10.9015183487749</v>
      </c>
      <c r="S2021">
        <v>137.804493218266</v>
      </c>
      <c r="T2021">
        <v>0</v>
      </c>
      <c r="U2021">
        <v>0</v>
      </c>
      <c r="V2021">
        <v>2.3745107900836699</v>
      </c>
      <c r="W2021">
        <v>100.434589389316</v>
      </c>
    </row>
    <row r="2022" spans="1:23" x14ac:dyDescent="0.3">
      <c r="A2022" t="s">
        <v>302</v>
      </c>
      <c r="B2022" t="s">
        <v>18</v>
      </c>
      <c r="C2022" t="s">
        <v>29</v>
      </c>
      <c r="D2022" t="s">
        <v>252</v>
      </c>
      <c r="E2022" t="s">
        <v>58</v>
      </c>
      <c r="F2022">
        <v>7.4740905554920802</v>
      </c>
      <c r="G2022">
        <v>7.2767109865352202</v>
      </c>
      <c r="H2022">
        <v>0.173590540539975</v>
      </c>
      <c r="I2022">
        <v>0.15317730113922301</v>
      </c>
      <c r="J2022">
        <v>0.67796753345331096</v>
      </c>
      <c r="K2022">
        <v>26.189541418522001</v>
      </c>
      <c r="L2022">
        <v>0.183141846361875</v>
      </c>
      <c r="M2022">
        <v>1.0614888783766601</v>
      </c>
      <c r="N2022">
        <v>10.207006203033</v>
      </c>
      <c r="O2022">
        <v>57.780603927313997</v>
      </c>
      <c r="P2022">
        <v>6.3705542958795096</v>
      </c>
      <c r="Q2022">
        <v>2.3435981476876999</v>
      </c>
      <c r="R2022">
        <v>11.122907059981401</v>
      </c>
      <c r="S2022">
        <v>137.804493218266</v>
      </c>
      <c r="T2022">
        <v>0</v>
      </c>
      <c r="U2022">
        <v>0</v>
      </c>
      <c r="V2022">
        <v>2.4104311485064498</v>
      </c>
      <c r="W2022">
        <v>93.674987535393498</v>
      </c>
    </row>
    <row r="2023" spans="1:23" x14ac:dyDescent="0.3">
      <c r="A2023" t="s">
        <v>302</v>
      </c>
      <c r="B2023" t="s">
        <v>18</v>
      </c>
      <c r="C2023" t="s">
        <v>29</v>
      </c>
      <c r="D2023" t="s">
        <v>253</v>
      </c>
      <c r="E2023" t="s">
        <v>59</v>
      </c>
      <c r="F2023">
        <v>7.5854775953679798</v>
      </c>
      <c r="G2023">
        <v>7.3928992671086604</v>
      </c>
      <c r="H2023">
        <v>0.20296289204448101</v>
      </c>
      <c r="I2023">
        <v>0.15288302415795799</v>
      </c>
      <c r="J2023">
        <v>0.54513833040852899</v>
      </c>
      <c r="K2023">
        <v>25.296538098877399</v>
      </c>
      <c r="L2023">
        <v>0.24250538018017201</v>
      </c>
      <c r="M2023">
        <v>0.95679822727922104</v>
      </c>
      <c r="N2023">
        <v>9.2168358476193006</v>
      </c>
      <c r="O2023">
        <v>52.719786842818799</v>
      </c>
      <c r="P2023">
        <v>5.9501294742418196</v>
      </c>
      <c r="Q2023">
        <v>2.21306822656899</v>
      </c>
      <c r="R2023">
        <v>10.3508664618899</v>
      </c>
      <c r="S2023">
        <v>136.80045360602</v>
      </c>
      <c r="T2023">
        <v>0</v>
      </c>
      <c r="U2023">
        <v>0</v>
      </c>
      <c r="V2023">
        <v>2.9042451738775501</v>
      </c>
      <c r="W2023">
        <v>93.000461163135796</v>
      </c>
    </row>
    <row r="2024" spans="1:23" x14ac:dyDescent="0.3">
      <c r="A2024" t="s">
        <v>302</v>
      </c>
      <c r="B2024" t="s">
        <v>18</v>
      </c>
      <c r="C2024" t="s">
        <v>29</v>
      </c>
      <c r="D2024" t="s">
        <v>253</v>
      </c>
      <c r="E2024" t="s">
        <v>60</v>
      </c>
      <c r="F2024">
        <v>7.9008481105392203</v>
      </c>
      <c r="G2024">
        <v>7.7046169871263404</v>
      </c>
      <c r="H2024">
        <v>0.220202393462748</v>
      </c>
      <c r="I2024">
        <v>0.16215097451315799</v>
      </c>
      <c r="J2024">
        <v>0.58788077003106498</v>
      </c>
      <c r="K2024">
        <v>27.052986310088102</v>
      </c>
      <c r="L2024">
        <v>0.113527268290032</v>
      </c>
      <c r="M2024">
        <v>1.1048503480804199</v>
      </c>
      <c r="N2024">
        <v>10.381863619402001</v>
      </c>
      <c r="O2024">
        <v>60.542443055893898</v>
      </c>
      <c r="P2024">
        <v>6.3216772852633198</v>
      </c>
      <c r="Q2024">
        <v>2.3439784805154402</v>
      </c>
      <c r="R2024">
        <v>11.006545151376599</v>
      </c>
      <c r="S2024">
        <v>136.80045360602</v>
      </c>
      <c r="T2024">
        <v>0</v>
      </c>
      <c r="U2024">
        <v>0</v>
      </c>
      <c r="V2024">
        <v>3.1598362982357102</v>
      </c>
      <c r="W2024">
        <v>103.04620958749599</v>
      </c>
    </row>
    <row r="2025" spans="1:23" x14ac:dyDescent="0.3">
      <c r="A2025" t="s">
        <v>302</v>
      </c>
      <c r="B2025" t="s">
        <v>18</v>
      </c>
      <c r="C2025" t="s">
        <v>29</v>
      </c>
      <c r="D2025" t="s">
        <v>253</v>
      </c>
      <c r="E2025" t="s">
        <v>61</v>
      </c>
      <c r="F2025">
        <v>8.1679748769748599</v>
      </c>
      <c r="G2025">
        <v>7.9698878127498203</v>
      </c>
      <c r="H2025">
        <v>0.227389091818643</v>
      </c>
      <c r="I2025">
        <v>0.165605805340583</v>
      </c>
      <c r="J2025">
        <v>0.62146686442033106</v>
      </c>
      <c r="K2025">
        <v>27.5280895559473</v>
      </c>
      <c r="L2025">
        <v>0.12353728322765301</v>
      </c>
      <c r="M2025">
        <v>1.1723058638707999</v>
      </c>
      <c r="N2025">
        <v>10.838928312408701</v>
      </c>
      <c r="O2025">
        <v>63.894383707829803</v>
      </c>
      <c r="P2025">
        <v>6.3669480536926297</v>
      </c>
      <c r="Q2025">
        <v>2.3637864134840201</v>
      </c>
      <c r="R2025">
        <v>11.0817459880844</v>
      </c>
      <c r="S2025">
        <v>136.80045360602</v>
      </c>
      <c r="T2025">
        <v>0</v>
      </c>
      <c r="U2025">
        <v>0</v>
      </c>
      <c r="V2025">
        <v>3.2632894118331501</v>
      </c>
      <c r="W2025">
        <v>106.32176147480401</v>
      </c>
    </row>
    <row r="2026" spans="1:23" x14ac:dyDescent="0.3">
      <c r="A2026" t="s">
        <v>302</v>
      </c>
      <c r="B2026" t="s">
        <v>18</v>
      </c>
      <c r="C2026" t="s">
        <v>29</v>
      </c>
      <c r="D2026" t="s">
        <v>253</v>
      </c>
      <c r="E2026" t="s">
        <v>62</v>
      </c>
      <c r="F2026">
        <v>8.2252367105813793</v>
      </c>
      <c r="G2026">
        <v>8.0273755005277003</v>
      </c>
      <c r="H2026">
        <v>0.248517319265673</v>
      </c>
      <c r="I2026">
        <v>0.16968700890696101</v>
      </c>
      <c r="J2026">
        <v>0.57477496740402201</v>
      </c>
      <c r="K2026">
        <v>28.275378771568501</v>
      </c>
      <c r="L2026">
        <v>0.234988298932611</v>
      </c>
      <c r="M2026">
        <v>1.00703963502409</v>
      </c>
      <c r="N2026">
        <v>9.9377854135559396</v>
      </c>
      <c r="O2026">
        <v>55.887912279460799</v>
      </c>
      <c r="P2026">
        <v>6.7483042336529202</v>
      </c>
      <c r="Q2026">
        <v>2.50387386076273</v>
      </c>
      <c r="R2026">
        <v>11.7467533747123</v>
      </c>
      <c r="S2026">
        <v>136.80045360602</v>
      </c>
      <c r="T2026">
        <v>0</v>
      </c>
      <c r="U2026">
        <v>0</v>
      </c>
      <c r="V2026">
        <v>3.58750911178443</v>
      </c>
      <c r="W2026">
        <v>102.206793415037</v>
      </c>
    </row>
    <row r="2027" spans="1:23" x14ac:dyDescent="0.3">
      <c r="A2027" t="s">
        <v>302</v>
      </c>
      <c r="B2027" t="s">
        <v>18</v>
      </c>
      <c r="C2027" t="s">
        <v>29</v>
      </c>
      <c r="D2027" t="s">
        <v>254</v>
      </c>
      <c r="E2027" t="s">
        <v>63</v>
      </c>
      <c r="F2027">
        <v>7.8679353084634398</v>
      </c>
      <c r="G2027">
        <v>7.6571196259286296</v>
      </c>
      <c r="H2027">
        <v>0.25628413024735203</v>
      </c>
      <c r="I2027">
        <v>0.165729840785444</v>
      </c>
      <c r="J2027">
        <v>0.71448595377818502</v>
      </c>
      <c r="K2027">
        <v>27.4153704406103</v>
      </c>
      <c r="L2027">
        <v>0.10429340221709101</v>
      </c>
      <c r="M2027">
        <v>0.90166553855639697</v>
      </c>
      <c r="N2027">
        <v>8.8914709864964401</v>
      </c>
      <c r="O2027">
        <v>51.273549542377502</v>
      </c>
      <c r="P2027">
        <v>7.5244825628886502</v>
      </c>
      <c r="Q2027">
        <v>2.5298841275696402</v>
      </c>
      <c r="R2027">
        <v>13.453409016237099</v>
      </c>
      <c r="S2027">
        <v>146.89166802087701</v>
      </c>
      <c r="T2027">
        <v>0</v>
      </c>
      <c r="U2027">
        <v>0</v>
      </c>
      <c r="V2027">
        <v>3.6179215094516701</v>
      </c>
      <c r="W2027">
        <v>101.99972559620301</v>
      </c>
    </row>
    <row r="2028" spans="1:23" x14ac:dyDescent="0.3">
      <c r="A2028" t="s">
        <v>302</v>
      </c>
      <c r="B2028" t="s">
        <v>18</v>
      </c>
      <c r="C2028" t="s">
        <v>29</v>
      </c>
      <c r="D2028" t="s">
        <v>254</v>
      </c>
      <c r="E2028" t="s">
        <v>64</v>
      </c>
      <c r="F2028">
        <v>8.5702653966196607</v>
      </c>
      <c r="G2028">
        <v>8.3576209116317504</v>
      </c>
      <c r="H2028">
        <v>0.28587756262786101</v>
      </c>
      <c r="I2028">
        <v>0.17729622615606699</v>
      </c>
      <c r="J2028">
        <v>0.67033275127385505</v>
      </c>
      <c r="K2028">
        <v>29.6512005923014</v>
      </c>
      <c r="L2028">
        <v>7.8329103986118601E-2</v>
      </c>
      <c r="M2028">
        <v>1.0565271293074601</v>
      </c>
      <c r="N2028">
        <v>10.129123360873299</v>
      </c>
      <c r="O2028">
        <v>59.574236471854398</v>
      </c>
      <c r="P2028">
        <v>8.07463192387916</v>
      </c>
      <c r="Q2028">
        <v>2.7146655045853798</v>
      </c>
      <c r="R2028">
        <v>14.4372502896698</v>
      </c>
      <c r="S2028">
        <v>146.89166802087701</v>
      </c>
      <c r="T2028">
        <v>0</v>
      </c>
      <c r="U2028">
        <v>0</v>
      </c>
      <c r="V2028">
        <v>4.02172986296112</v>
      </c>
      <c r="W2028">
        <v>113.884604258287</v>
      </c>
    </row>
    <row r="2029" spans="1:23" x14ac:dyDescent="0.3">
      <c r="A2029" t="s">
        <v>302</v>
      </c>
      <c r="B2029" t="s">
        <v>18</v>
      </c>
      <c r="C2029" t="s">
        <v>29</v>
      </c>
      <c r="D2029" t="s">
        <v>254</v>
      </c>
      <c r="E2029" t="s">
        <v>65</v>
      </c>
      <c r="F2029">
        <v>8.6705401253526109</v>
      </c>
      <c r="G2029">
        <v>8.4567209680682804</v>
      </c>
      <c r="H2029">
        <v>0.30289076007344901</v>
      </c>
      <c r="I2029">
        <v>0.17830532934439</v>
      </c>
      <c r="J2029">
        <v>0.70273489239932296</v>
      </c>
      <c r="K2029">
        <v>29.741339826871901</v>
      </c>
      <c r="L2029">
        <v>8.3589497323334497E-2</v>
      </c>
      <c r="M2029">
        <v>1.07879329997281</v>
      </c>
      <c r="N2029">
        <v>10.267465576604501</v>
      </c>
      <c r="O2029">
        <v>60.658463054880002</v>
      </c>
      <c r="P2029">
        <v>8.0682472191774597</v>
      </c>
      <c r="Q2029">
        <v>2.71414399040389</v>
      </c>
      <c r="R2029">
        <v>14.4238995961828</v>
      </c>
      <c r="S2029">
        <v>146.89166802087701</v>
      </c>
      <c r="T2029">
        <v>0</v>
      </c>
      <c r="U2029">
        <v>0</v>
      </c>
      <c r="V2029">
        <v>4.2489705973841598</v>
      </c>
      <c r="W2029">
        <v>114.872470162596</v>
      </c>
    </row>
    <row r="2030" spans="1:23" x14ac:dyDescent="0.3">
      <c r="A2030" t="s">
        <v>302</v>
      </c>
      <c r="B2030" t="s">
        <v>18</v>
      </c>
      <c r="C2030" t="s">
        <v>29</v>
      </c>
      <c r="D2030" t="s">
        <v>254</v>
      </c>
      <c r="E2030" t="s">
        <v>66</v>
      </c>
      <c r="F2030">
        <v>8.1996239795002399</v>
      </c>
      <c r="G2030">
        <v>7.98717170099179</v>
      </c>
      <c r="H2030">
        <v>0.30694949642854902</v>
      </c>
      <c r="I2030">
        <v>0.17506749948727501</v>
      </c>
      <c r="J2030">
        <v>0.68456154012253201</v>
      </c>
      <c r="K2030">
        <v>29.169720020699501</v>
      </c>
      <c r="L2030">
        <v>9.4385800329966907E-2</v>
      </c>
      <c r="M2030">
        <v>0.92439779234459696</v>
      </c>
      <c r="N2030">
        <v>9.2448778804090601</v>
      </c>
      <c r="O2030">
        <v>52.7711011094759</v>
      </c>
      <c r="P2030">
        <v>8.0708568120829298</v>
      </c>
      <c r="Q2030">
        <v>2.7095708043834699</v>
      </c>
      <c r="R2030">
        <v>14.4350782102153</v>
      </c>
      <c r="S2030">
        <v>146.89166802087701</v>
      </c>
      <c r="T2030">
        <v>0</v>
      </c>
      <c r="U2030">
        <v>0</v>
      </c>
      <c r="V2030">
        <v>4.3237926959344302</v>
      </c>
      <c r="W2030">
        <v>107.446042517734</v>
      </c>
    </row>
    <row r="2031" spans="1:23" x14ac:dyDescent="0.3">
      <c r="A2031" t="s">
        <v>302</v>
      </c>
      <c r="B2031" t="s">
        <v>18</v>
      </c>
      <c r="C2031" t="s">
        <v>29</v>
      </c>
      <c r="D2031" t="s">
        <v>255</v>
      </c>
      <c r="E2031" t="s">
        <v>67</v>
      </c>
      <c r="F2031">
        <v>7.6769129611672797</v>
      </c>
      <c r="G2031">
        <v>7.4744293676291997</v>
      </c>
      <c r="H2031">
        <v>0.26267388490054899</v>
      </c>
      <c r="I2031">
        <v>0.175455493358637</v>
      </c>
      <c r="J2031">
        <v>0.44052983567779902</v>
      </c>
      <c r="K2031">
        <v>28.006872254052102</v>
      </c>
      <c r="L2031">
        <v>9.6656837551317307E-2</v>
      </c>
      <c r="M2031">
        <v>0.89215207058617996</v>
      </c>
      <c r="N2031">
        <v>7.21315428343686</v>
      </c>
      <c r="O2031">
        <v>45.183350586006902</v>
      </c>
      <c r="P2031">
        <v>6.9758121156206796</v>
      </c>
      <c r="Q2031">
        <v>2.3484108140525999</v>
      </c>
      <c r="R2031">
        <v>12.4343049920149</v>
      </c>
      <c r="S2031">
        <v>143.65305239905399</v>
      </c>
      <c r="T2031">
        <v>0</v>
      </c>
      <c r="U2031">
        <v>0</v>
      </c>
      <c r="V2031">
        <v>3.7181270441119301</v>
      </c>
      <c r="W2031">
        <v>100.32526447690999</v>
      </c>
    </row>
    <row r="2032" spans="1:23" x14ac:dyDescent="0.3">
      <c r="A2032" t="s">
        <v>302</v>
      </c>
      <c r="B2032" t="s">
        <v>18</v>
      </c>
      <c r="C2032" t="s">
        <v>29</v>
      </c>
      <c r="D2032" t="s">
        <v>255</v>
      </c>
      <c r="E2032" t="s">
        <v>68</v>
      </c>
      <c r="F2032">
        <v>8.0917647343811208</v>
      </c>
      <c r="G2032">
        <v>7.8867295198563898</v>
      </c>
      <c r="H2032">
        <v>0.37596013787712701</v>
      </c>
      <c r="I2032">
        <v>0.18221720380658901</v>
      </c>
      <c r="J2032">
        <v>0.46766439703331902</v>
      </c>
      <c r="K2032">
        <v>29.086145401910098</v>
      </c>
      <c r="L2032">
        <v>7.3355917802712001E-2</v>
      </c>
      <c r="M2032">
        <v>1.00532562679994</v>
      </c>
      <c r="N2032">
        <v>7.8449540713848904</v>
      </c>
      <c r="O2032">
        <v>50.4168558022307</v>
      </c>
      <c r="P2032">
        <v>7.1701458845342696</v>
      </c>
      <c r="Q2032">
        <v>2.4155827242667498</v>
      </c>
      <c r="R2032">
        <v>12.778614208633901</v>
      </c>
      <c r="S2032">
        <v>143.65305239905399</v>
      </c>
      <c r="T2032">
        <v>0</v>
      </c>
      <c r="U2032">
        <v>0</v>
      </c>
      <c r="V2032">
        <v>5.2491166485952503</v>
      </c>
      <c r="W2032">
        <v>107.231749586926</v>
      </c>
    </row>
    <row r="2033" spans="1:23" x14ac:dyDescent="0.3">
      <c r="A2033" t="s">
        <v>302</v>
      </c>
      <c r="B2033" t="s">
        <v>18</v>
      </c>
      <c r="C2033" t="s">
        <v>29</v>
      </c>
      <c r="D2033" t="s">
        <v>255</v>
      </c>
      <c r="E2033" t="s">
        <v>69</v>
      </c>
      <c r="F2033">
        <v>8.2623186035519893</v>
      </c>
      <c r="G2033">
        <v>8.0563169759688495</v>
      </c>
      <c r="H2033">
        <v>0.43243096903209099</v>
      </c>
      <c r="I2033">
        <v>0.183458348900852</v>
      </c>
      <c r="J2033">
        <v>0.49043259733418398</v>
      </c>
      <c r="K2033">
        <v>29.195191515396299</v>
      </c>
      <c r="L2033">
        <v>8.8388901212166401E-2</v>
      </c>
      <c r="M2033">
        <v>1.0464048712490299</v>
      </c>
      <c r="N2033">
        <v>8.0370797769838092</v>
      </c>
      <c r="O2033">
        <v>52.235830868411803</v>
      </c>
      <c r="P2033">
        <v>7.1465761945424999</v>
      </c>
      <c r="Q2033">
        <v>2.4108638080949598</v>
      </c>
      <c r="R2033">
        <v>12.732795812948901</v>
      </c>
      <c r="S2033">
        <v>143.65305239905399</v>
      </c>
      <c r="T2033">
        <v>0</v>
      </c>
      <c r="U2033">
        <v>0</v>
      </c>
      <c r="V2033">
        <v>6.0141157833080099</v>
      </c>
      <c r="W2033">
        <v>108.845831819471</v>
      </c>
    </row>
    <row r="2034" spans="1:23" x14ac:dyDescent="0.3">
      <c r="A2034" t="s">
        <v>302</v>
      </c>
      <c r="B2034" t="s">
        <v>18</v>
      </c>
      <c r="C2034" t="s">
        <v>29</v>
      </c>
      <c r="D2034" t="s">
        <v>255</v>
      </c>
      <c r="E2034" t="s">
        <v>70</v>
      </c>
      <c r="F2034">
        <v>7.9453725305770799</v>
      </c>
      <c r="G2034">
        <v>7.7405653129997898</v>
      </c>
      <c r="H2034">
        <v>0.444536245299403</v>
      </c>
      <c r="I2034">
        <v>0.18284862933923601</v>
      </c>
      <c r="J2034">
        <v>0.45354565726194601</v>
      </c>
      <c r="K2034">
        <v>29.188629299117402</v>
      </c>
      <c r="L2034">
        <v>0.107492386840044</v>
      </c>
      <c r="M2034">
        <v>0.90266722278594502</v>
      </c>
      <c r="N2034">
        <v>7.4019028403760903</v>
      </c>
      <c r="O2034">
        <v>45.930702314270803</v>
      </c>
      <c r="P2034">
        <v>7.2963365499943302</v>
      </c>
      <c r="Q2034">
        <v>2.4553651755139598</v>
      </c>
      <c r="R2034">
        <v>13.0067654294678</v>
      </c>
      <c r="S2034">
        <v>143.65305239905399</v>
      </c>
      <c r="T2034">
        <v>0</v>
      </c>
      <c r="U2034">
        <v>0</v>
      </c>
      <c r="V2034">
        <v>6.1925639509896104</v>
      </c>
      <c r="W2034">
        <v>103.496575944174</v>
      </c>
    </row>
    <row r="2035" spans="1:23" x14ac:dyDescent="0.3">
      <c r="A2035" t="s">
        <v>302</v>
      </c>
      <c r="B2035" t="s">
        <v>18</v>
      </c>
      <c r="C2035" t="s">
        <v>29</v>
      </c>
      <c r="D2035" t="s">
        <v>256</v>
      </c>
      <c r="E2035" t="s">
        <v>71</v>
      </c>
      <c r="F2035">
        <v>7.5438552889218702</v>
      </c>
      <c r="G2035">
        <v>7.3413290089899101</v>
      </c>
      <c r="H2035">
        <v>0.42332243485051901</v>
      </c>
      <c r="I2035">
        <v>0.178417304773062</v>
      </c>
      <c r="J2035">
        <v>0.385399764912632</v>
      </c>
      <c r="K2035">
        <v>28.171825571751501</v>
      </c>
      <c r="L2035">
        <v>7.7824721780363898E-2</v>
      </c>
      <c r="M2035">
        <v>0.81894124798312895</v>
      </c>
      <c r="N2035">
        <v>6.7161890664465602</v>
      </c>
      <c r="O2035">
        <v>43.231618625271103</v>
      </c>
      <c r="P2035">
        <v>8.0523525250515195</v>
      </c>
      <c r="Q2035">
        <v>2.5060926498762401</v>
      </c>
      <c r="R2035">
        <v>14.6478702071275</v>
      </c>
      <c r="S2035">
        <v>144.45450074954499</v>
      </c>
      <c r="T2035">
        <v>0</v>
      </c>
      <c r="U2035">
        <v>0</v>
      </c>
      <c r="V2035">
        <v>5.9192324443044004</v>
      </c>
      <c r="W2035">
        <v>99.254139542636096</v>
      </c>
    </row>
    <row r="2036" spans="1:23" x14ac:dyDescent="0.3">
      <c r="A2036" t="s">
        <v>302</v>
      </c>
      <c r="B2036" t="s">
        <v>18</v>
      </c>
      <c r="C2036" t="s">
        <v>29</v>
      </c>
      <c r="D2036" t="s">
        <v>256</v>
      </c>
      <c r="E2036" t="s">
        <v>72</v>
      </c>
      <c r="F2036">
        <v>8.2986715572460703</v>
      </c>
      <c r="G2036">
        <v>8.0905202073646105</v>
      </c>
      <c r="H2036">
        <v>0.50437683512442</v>
      </c>
      <c r="I2036">
        <v>0.19396782643209801</v>
      </c>
      <c r="J2036">
        <v>0.43912054026466102</v>
      </c>
      <c r="K2036">
        <v>30.633256741974499</v>
      </c>
      <c r="L2036">
        <v>5.4317004509307897E-2</v>
      </c>
      <c r="M2036">
        <v>0.95660813663569699</v>
      </c>
      <c r="N2036">
        <v>7.6036975812113203</v>
      </c>
      <c r="O2036">
        <v>50.0733980434537</v>
      </c>
      <c r="P2036">
        <v>8.6868539474837796</v>
      </c>
      <c r="Q2036">
        <v>2.7047123452797699</v>
      </c>
      <c r="R2036">
        <v>15.800691007996299</v>
      </c>
      <c r="S2036">
        <v>144.45450074954499</v>
      </c>
      <c r="T2036">
        <v>0</v>
      </c>
      <c r="U2036">
        <v>0</v>
      </c>
      <c r="V2036">
        <v>7.0317597915125303</v>
      </c>
      <c r="W2036">
        <v>110.681853333966</v>
      </c>
    </row>
    <row r="2037" spans="1:23" x14ac:dyDescent="0.3">
      <c r="A2037" t="s">
        <v>302</v>
      </c>
      <c r="B2037" t="s">
        <v>18</v>
      </c>
      <c r="C2037" t="s">
        <v>29</v>
      </c>
      <c r="D2037" t="s">
        <v>256</v>
      </c>
      <c r="E2037" t="s">
        <v>73</v>
      </c>
      <c r="F2037">
        <v>8.4621085283076596</v>
      </c>
      <c r="G2037">
        <v>8.2532112949975307</v>
      </c>
      <c r="H2037">
        <v>0.54606155650490396</v>
      </c>
      <c r="I2037">
        <v>0.195116324799504</v>
      </c>
      <c r="J2037">
        <v>0.45488951745439998</v>
      </c>
      <c r="K2037">
        <v>30.776334937780199</v>
      </c>
      <c r="L2037">
        <v>5.8955333417370998E-2</v>
      </c>
      <c r="M2037">
        <v>1.00190629900538</v>
      </c>
      <c r="N2037">
        <v>7.8215184154066497</v>
      </c>
      <c r="O2037">
        <v>52.177294780570797</v>
      </c>
      <c r="P2037">
        <v>8.6737460527389807</v>
      </c>
      <c r="Q2037">
        <v>2.7032869604092098</v>
      </c>
      <c r="R2037">
        <v>15.7736755324198</v>
      </c>
      <c r="S2037">
        <v>144.45450074954499</v>
      </c>
      <c r="T2037">
        <v>0</v>
      </c>
      <c r="U2037">
        <v>0</v>
      </c>
      <c r="V2037">
        <v>7.5945581435456901</v>
      </c>
      <c r="W2037">
        <v>112.753008315255</v>
      </c>
    </row>
    <row r="2038" spans="1:23" x14ac:dyDescent="0.3">
      <c r="A2038" t="s">
        <v>302</v>
      </c>
      <c r="B2038" t="s">
        <v>18</v>
      </c>
      <c r="C2038" t="s">
        <v>29</v>
      </c>
      <c r="D2038" t="s">
        <v>256</v>
      </c>
      <c r="E2038" t="s">
        <v>74</v>
      </c>
      <c r="F2038">
        <v>7.8760852139743998</v>
      </c>
      <c r="G2038">
        <v>7.6705838725569997</v>
      </c>
      <c r="H2038">
        <v>0.55584963508597995</v>
      </c>
      <c r="I2038">
        <v>0.18805368272072101</v>
      </c>
      <c r="J2038">
        <v>0.400450526673781</v>
      </c>
      <c r="K2038">
        <v>29.7285545239966</v>
      </c>
      <c r="L2038">
        <v>6.7137287964849801E-2</v>
      </c>
      <c r="M2038">
        <v>0.85036540855920895</v>
      </c>
      <c r="N2038">
        <v>7.0316554100912798</v>
      </c>
      <c r="O2038">
        <v>45.029449580847398</v>
      </c>
      <c r="P2038">
        <v>8.5216753116565105</v>
      </c>
      <c r="Q2038">
        <v>2.6500657821364602</v>
      </c>
      <c r="R2038">
        <v>15.5040980949342</v>
      </c>
      <c r="S2038">
        <v>144.45450074954499</v>
      </c>
      <c r="T2038">
        <v>0</v>
      </c>
      <c r="U2038">
        <v>0</v>
      </c>
      <c r="V2038">
        <v>7.74310332060276</v>
      </c>
      <c r="W2038">
        <v>104.287921229156</v>
      </c>
    </row>
    <row r="2039" spans="1:23" x14ac:dyDescent="0.3">
      <c r="A2039" t="s">
        <v>302</v>
      </c>
      <c r="B2039" t="s">
        <v>18</v>
      </c>
      <c r="C2039" t="s">
        <v>29</v>
      </c>
      <c r="D2039" t="s">
        <v>257</v>
      </c>
      <c r="E2039" t="s">
        <v>75</v>
      </c>
      <c r="F2039">
        <v>7.4122024313886801</v>
      </c>
      <c r="G2039">
        <v>7.1990645858162301</v>
      </c>
      <c r="H2039">
        <v>2.0041441495507999</v>
      </c>
      <c r="I2039">
        <v>0.23400024530584199</v>
      </c>
      <c r="J2039">
        <v>0.48021749017954002</v>
      </c>
      <c r="K2039">
        <v>28.581461216747599</v>
      </c>
      <c r="L2039">
        <v>0.21636754252024401</v>
      </c>
      <c r="M2039">
        <v>0.79253277078661699</v>
      </c>
      <c r="N2039">
        <v>6.6414156029807403</v>
      </c>
      <c r="O2039">
        <v>45.959843170049602</v>
      </c>
      <c r="P2039">
        <v>8.0567956934971008</v>
      </c>
      <c r="Q2039">
        <v>2.8978398137296999</v>
      </c>
      <c r="R2039">
        <v>14.138835298788299</v>
      </c>
      <c r="S2039">
        <v>137.68169084137801</v>
      </c>
      <c r="T2039">
        <v>0</v>
      </c>
      <c r="U2039">
        <v>0</v>
      </c>
      <c r="V2039">
        <v>9.1756257713244</v>
      </c>
      <c r="W2039">
        <v>96.783251199047001</v>
      </c>
    </row>
    <row r="2040" spans="1:23" x14ac:dyDescent="0.3">
      <c r="A2040" t="s">
        <v>302</v>
      </c>
      <c r="B2040" t="s">
        <v>18</v>
      </c>
      <c r="C2040" t="s">
        <v>29</v>
      </c>
      <c r="D2040" t="s">
        <v>257</v>
      </c>
      <c r="E2040" t="s">
        <v>76</v>
      </c>
      <c r="F2040">
        <v>8.1928397818662599</v>
      </c>
      <c r="G2040">
        <v>7.9830784238453401</v>
      </c>
      <c r="H2040">
        <v>1.35689133437976</v>
      </c>
      <c r="I2040">
        <v>0.22191192580222899</v>
      </c>
      <c r="J2040">
        <v>0.474035958640665</v>
      </c>
      <c r="K2040">
        <v>30.7360375386091</v>
      </c>
      <c r="L2040">
        <v>0.109212948432743</v>
      </c>
      <c r="M2040">
        <v>0.91212528099436796</v>
      </c>
      <c r="N2040">
        <v>7.3898057507951398</v>
      </c>
      <c r="O2040">
        <v>50.704172879825499</v>
      </c>
      <c r="P2040">
        <v>8.3772651035938406</v>
      </c>
      <c r="Q2040">
        <v>2.78345433872913</v>
      </c>
      <c r="R2040">
        <v>14.985397517729201</v>
      </c>
      <c r="S2040">
        <v>137.68169084137801</v>
      </c>
      <c r="T2040">
        <v>0</v>
      </c>
      <c r="U2040">
        <v>0</v>
      </c>
      <c r="V2040">
        <v>10.8929787308488</v>
      </c>
      <c r="W2040">
        <v>109.319452900852</v>
      </c>
    </row>
    <row r="2041" spans="1:23" x14ac:dyDescent="0.3">
      <c r="A2041" t="s">
        <v>302</v>
      </c>
      <c r="B2041" t="s">
        <v>18</v>
      </c>
      <c r="C2041" t="s">
        <v>29</v>
      </c>
      <c r="D2041" t="s">
        <v>257</v>
      </c>
      <c r="E2041" t="s">
        <v>77</v>
      </c>
      <c r="F2041">
        <v>8.3467562965939806</v>
      </c>
      <c r="G2041">
        <v>8.13952127456621</v>
      </c>
      <c r="H2041">
        <v>1.11076175291976</v>
      </c>
      <c r="I2041">
        <v>0.213279671870856</v>
      </c>
      <c r="J2041">
        <v>0.46550779073611598</v>
      </c>
      <c r="K2041">
        <v>30.633661787383598</v>
      </c>
      <c r="L2041">
        <v>9.8033644737867007E-2</v>
      </c>
      <c r="M2041">
        <v>0.93847125719562696</v>
      </c>
      <c r="N2041">
        <v>7.4789958671625802</v>
      </c>
      <c r="O2041">
        <v>51.375134106361301</v>
      </c>
      <c r="P2041">
        <v>8.2350482824494993</v>
      </c>
      <c r="Q2041">
        <v>2.6656884191403898</v>
      </c>
      <c r="R2041">
        <v>14.8183927286883</v>
      </c>
      <c r="S2041">
        <v>137.68169084137801</v>
      </c>
      <c r="T2041">
        <v>0</v>
      </c>
      <c r="U2041">
        <v>0</v>
      </c>
      <c r="V2041">
        <v>11.2511305410098</v>
      </c>
      <c r="W2041">
        <v>110.86694368897901</v>
      </c>
    </row>
    <row r="2042" spans="1:23" x14ac:dyDescent="0.3">
      <c r="A2042" t="s">
        <v>302</v>
      </c>
      <c r="B2042" t="s">
        <v>18</v>
      </c>
      <c r="C2042" t="s">
        <v>29</v>
      </c>
      <c r="D2042" t="s">
        <v>257</v>
      </c>
      <c r="E2042" t="s">
        <v>78</v>
      </c>
      <c r="F2042">
        <v>7.9428413684484198</v>
      </c>
      <c r="G2042">
        <v>7.7277957340586898</v>
      </c>
      <c r="H2042">
        <v>1.86326159990989</v>
      </c>
      <c r="I2042">
        <v>0.24087246016730399</v>
      </c>
      <c r="J2042">
        <v>0.48331220014344001</v>
      </c>
      <c r="K2042">
        <v>30.985612879401</v>
      </c>
      <c r="L2042">
        <v>0.17721199084119199</v>
      </c>
      <c r="M2042">
        <v>0.83035996153824299</v>
      </c>
      <c r="N2042">
        <v>7.0666954819097603</v>
      </c>
      <c r="O2042">
        <v>47.826055778300997</v>
      </c>
      <c r="P2042">
        <v>8.6790570789748092</v>
      </c>
      <c r="Q2042">
        <v>3.0183219292579699</v>
      </c>
      <c r="R2042">
        <v>15.3585244438174</v>
      </c>
      <c r="S2042">
        <v>137.68169084137801</v>
      </c>
      <c r="T2042">
        <v>0</v>
      </c>
      <c r="U2042">
        <v>0</v>
      </c>
      <c r="V2042">
        <v>10.744562637977801</v>
      </c>
      <c r="W2042">
        <v>104.85910770248999</v>
      </c>
    </row>
    <row r="2043" spans="1:23" x14ac:dyDescent="0.3">
      <c r="A2043" t="s">
        <v>302</v>
      </c>
      <c r="B2043" t="s">
        <v>18</v>
      </c>
      <c r="C2043" t="s">
        <v>29</v>
      </c>
      <c r="D2043" t="s">
        <v>258</v>
      </c>
      <c r="E2043" t="s">
        <v>79</v>
      </c>
      <c r="F2043">
        <v>7.9080713912232703</v>
      </c>
      <c r="G2043">
        <v>7.69209834533146</v>
      </c>
      <c r="H2043">
        <v>2.0870686434900199</v>
      </c>
      <c r="I2043">
        <v>0.25818392923230798</v>
      </c>
      <c r="J2043">
        <v>0.48824492317173601</v>
      </c>
      <c r="K2043">
        <v>30.244030165418401</v>
      </c>
      <c r="L2043">
        <v>0.19583531972196599</v>
      </c>
      <c r="M2043">
        <v>0.75222372751814304</v>
      </c>
      <c r="N2043">
        <v>6.4810229765288199</v>
      </c>
      <c r="O2043">
        <v>45.265330707325703</v>
      </c>
      <c r="P2043">
        <v>8.8035736539066392</v>
      </c>
      <c r="Q2043">
        <v>3.0003787151432402</v>
      </c>
      <c r="R2043">
        <v>15.6509479327257</v>
      </c>
      <c r="S2043">
        <v>133.88344679644001</v>
      </c>
      <c r="T2043">
        <v>0</v>
      </c>
      <c r="U2043">
        <v>0</v>
      </c>
      <c r="V2043">
        <v>11.426913326689499</v>
      </c>
      <c r="W2043">
        <v>104.361194473042</v>
      </c>
    </row>
    <row r="2044" spans="1:23" x14ac:dyDescent="0.3">
      <c r="A2044" t="s">
        <v>302</v>
      </c>
      <c r="B2044" t="s">
        <v>18</v>
      </c>
      <c r="C2044" t="s">
        <v>29</v>
      </c>
      <c r="D2044" t="s">
        <v>258</v>
      </c>
      <c r="E2044" t="s">
        <v>80</v>
      </c>
      <c r="F2044">
        <v>8.6593208811431399</v>
      </c>
      <c r="G2044">
        <v>8.4464133915721504</v>
      </c>
      <c r="H2044">
        <v>1.63459523496462</v>
      </c>
      <c r="I2044">
        <v>0.24694413244073901</v>
      </c>
      <c r="J2044">
        <v>0.48513741706265401</v>
      </c>
      <c r="K2044">
        <v>31.7927268270323</v>
      </c>
      <c r="L2044">
        <v>0.117544191027359</v>
      </c>
      <c r="M2044">
        <v>0.85934507481490596</v>
      </c>
      <c r="N2044">
        <v>7.0996678570517</v>
      </c>
      <c r="O2044">
        <v>49.658586378087101</v>
      </c>
      <c r="P2044">
        <v>8.9843627899313194</v>
      </c>
      <c r="Q2044">
        <v>2.86500320152467</v>
      </c>
      <c r="R2044">
        <v>16.216081999663501</v>
      </c>
      <c r="S2044">
        <v>133.88344679644001</v>
      </c>
      <c r="T2044">
        <v>0</v>
      </c>
      <c r="U2044">
        <v>0</v>
      </c>
      <c r="V2044">
        <v>14.4947256775434</v>
      </c>
      <c r="W2044">
        <v>115.282411078435</v>
      </c>
    </row>
    <row r="2045" spans="1:23" x14ac:dyDescent="0.3">
      <c r="A2045" t="s">
        <v>302</v>
      </c>
      <c r="B2045" t="s">
        <v>18</v>
      </c>
      <c r="C2045" t="s">
        <v>29</v>
      </c>
      <c r="D2045" t="s">
        <v>258</v>
      </c>
      <c r="E2045" t="s">
        <v>140</v>
      </c>
      <c r="F2045">
        <v>8.8215315492823301</v>
      </c>
      <c r="G2045">
        <v>8.6121589376906105</v>
      </c>
      <c r="H2045">
        <v>1.51330911176742</v>
      </c>
      <c r="I2045">
        <v>0.23448733592818599</v>
      </c>
      <c r="J2045">
        <v>0.476786456225119</v>
      </c>
      <c r="K2045">
        <v>31.3809834619423</v>
      </c>
      <c r="L2045">
        <v>9.3303987152231704E-2</v>
      </c>
      <c r="M2045">
        <v>0.90149059209959304</v>
      </c>
      <c r="N2045">
        <v>7.2405536548146099</v>
      </c>
      <c r="O2045">
        <v>51.136706530367903</v>
      </c>
      <c r="P2045">
        <v>8.72370315679348</v>
      </c>
      <c r="Q2045">
        <v>2.7043522402742601</v>
      </c>
      <c r="R2045">
        <v>15.8416519609529</v>
      </c>
      <c r="S2045">
        <v>133.88344679644001</v>
      </c>
      <c r="T2045">
        <v>0</v>
      </c>
      <c r="U2045">
        <v>0</v>
      </c>
      <c r="V2045">
        <v>16.972446856354502</v>
      </c>
      <c r="W2045">
        <v>117.170102378902</v>
      </c>
    </row>
    <row r="2046" spans="1:23" x14ac:dyDescent="0.3">
      <c r="A2046" t="s">
        <v>302</v>
      </c>
      <c r="B2046" t="s">
        <v>18</v>
      </c>
      <c r="C2046" t="s">
        <v>29</v>
      </c>
      <c r="D2046" t="s">
        <v>258</v>
      </c>
      <c r="E2046" t="s">
        <v>141</v>
      </c>
      <c r="F2046">
        <v>8.4640029044312595</v>
      </c>
      <c r="G2046">
        <v>8.2466311250832902</v>
      </c>
      <c r="H2046">
        <v>2.1149494896538399</v>
      </c>
      <c r="I2046">
        <v>0.26244434824484802</v>
      </c>
      <c r="J2046">
        <v>0.49787786666558898</v>
      </c>
      <c r="K2046">
        <v>31.979007967866899</v>
      </c>
      <c r="L2046">
        <v>0.17335734122415999</v>
      </c>
      <c r="M2046">
        <v>0.80659293754435402</v>
      </c>
      <c r="N2046">
        <v>6.8883307532868798</v>
      </c>
      <c r="O2046">
        <v>47.801931551126899</v>
      </c>
      <c r="P2046">
        <v>9.2096272549440599</v>
      </c>
      <c r="Q2046">
        <v>3.0498438063764102</v>
      </c>
      <c r="R2046">
        <v>16.482813629670002</v>
      </c>
      <c r="S2046">
        <v>133.88344679644001</v>
      </c>
      <c r="T2046">
        <v>0</v>
      </c>
      <c r="U2046">
        <v>0</v>
      </c>
      <c r="V2046">
        <v>15.316566850636001</v>
      </c>
      <c r="W2046">
        <v>111.864660748864</v>
      </c>
    </row>
    <row r="2047" spans="1:23" x14ac:dyDescent="0.3">
      <c r="A2047" t="s">
        <v>302</v>
      </c>
      <c r="B2047" t="s">
        <v>18</v>
      </c>
      <c r="C2047" t="s">
        <v>29</v>
      </c>
      <c r="D2047" t="s">
        <v>259</v>
      </c>
      <c r="E2047" t="s">
        <v>154</v>
      </c>
      <c r="F2047">
        <v>7.9823587850755997</v>
      </c>
      <c r="G2047">
        <v>7.7593275515675497</v>
      </c>
      <c r="H2047">
        <v>2.9331521648129399</v>
      </c>
      <c r="I2047">
        <v>0.29602755183263801</v>
      </c>
      <c r="J2047">
        <v>0.53942691251836705</v>
      </c>
      <c r="K2047">
        <v>30.4869625077846</v>
      </c>
      <c r="L2047">
        <v>0.249180723574663</v>
      </c>
      <c r="M2047">
        <v>0.78271793905358999</v>
      </c>
      <c r="N2047">
        <v>6.7623269022049</v>
      </c>
      <c r="O2047">
        <v>49.119655100770899</v>
      </c>
      <c r="P2047">
        <v>9.3165465960898395</v>
      </c>
      <c r="Q2047">
        <v>3.1550770646888102</v>
      </c>
      <c r="R2047">
        <v>16.586071318872602</v>
      </c>
      <c r="S2047">
        <v>129.47997872188299</v>
      </c>
      <c r="T2047">
        <v>0</v>
      </c>
      <c r="U2047">
        <v>0</v>
      </c>
      <c r="V2047">
        <v>18.850189341683301</v>
      </c>
      <c r="W2047">
        <v>104.968887406451</v>
      </c>
    </row>
    <row r="2048" spans="1:23" x14ac:dyDescent="0.3">
      <c r="A2048" t="s">
        <v>302</v>
      </c>
      <c r="B2048" t="s">
        <v>18</v>
      </c>
      <c r="C2048" t="s">
        <v>29</v>
      </c>
      <c r="D2048" t="s">
        <v>259</v>
      </c>
      <c r="E2048" t="s">
        <v>156</v>
      </c>
      <c r="F2048">
        <v>8.8633462606521594</v>
      </c>
      <c r="G2048">
        <v>8.6441625514825091</v>
      </c>
      <c r="H2048">
        <v>2.1441106493899502</v>
      </c>
      <c r="I2048">
        <v>0.28304147857234702</v>
      </c>
      <c r="J2048">
        <v>0.52491923664576001</v>
      </c>
      <c r="K2048">
        <v>32.906317532543603</v>
      </c>
      <c r="L2048">
        <v>0.11843747832589301</v>
      </c>
      <c r="M2048">
        <v>0.86830870869638699</v>
      </c>
      <c r="N2048">
        <v>7.3959417246889396</v>
      </c>
      <c r="O2048">
        <v>52.4812139506843</v>
      </c>
      <c r="P2048">
        <v>9.7608675263207196</v>
      </c>
      <c r="Q2048">
        <v>3.0010196380881502</v>
      </c>
      <c r="R2048">
        <v>17.753432078695099</v>
      </c>
      <c r="S2048">
        <v>129.47997872188299</v>
      </c>
      <c r="T2048">
        <v>0</v>
      </c>
      <c r="U2048">
        <v>0</v>
      </c>
      <c r="V2048">
        <v>21.3941736124162</v>
      </c>
      <c r="W2048">
        <v>118.115676984153</v>
      </c>
    </row>
    <row r="2049" spans="1:23" x14ac:dyDescent="0.3">
      <c r="A2049" t="s">
        <v>302</v>
      </c>
      <c r="B2049" t="s">
        <v>18</v>
      </c>
      <c r="C2049" t="s">
        <v>29</v>
      </c>
      <c r="D2049" t="s">
        <v>259</v>
      </c>
      <c r="E2049" t="s">
        <v>157</v>
      </c>
      <c r="F2049">
        <v>9.1249299756817308</v>
      </c>
      <c r="G2049">
        <v>8.9074520126402899</v>
      </c>
      <c r="H2049">
        <v>1.8049739310472599</v>
      </c>
      <c r="I2049">
        <v>0.27753625212149602</v>
      </c>
      <c r="J2049">
        <v>0.51610276812000599</v>
      </c>
      <c r="K2049">
        <v>33.452154602200601</v>
      </c>
      <c r="L2049">
        <v>8.2231023148368901E-2</v>
      </c>
      <c r="M2049">
        <v>0.890915263493403</v>
      </c>
      <c r="N2049">
        <v>7.5631739678491199</v>
      </c>
      <c r="O2049">
        <v>53.346288020232798</v>
      </c>
      <c r="P2049">
        <v>9.8341027771942002</v>
      </c>
      <c r="Q2049">
        <v>2.9347466548065499</v>
      </c>
      <c r="R2049">
        <v>17.996375070389799</v>
      </c>
      <c r="S2049">
        <v>129.47997872188299</v>
      </c>
      <c r="T2049">
        <v>0</v>
      </c>
      <c r="U2049">
        <v>0</v>
      </c>
      <c r="V2049">
        <v>20.876991807647201</v>
      </c>
      <c r="W2049">
        <v>121.54049992641001</v>
      </c>
    </row>
    <row r="2050" spans="1:23" x14ac:dyDescent="0.3">
      <c r="A2050" t="s">
        <v>302</v>
      </c>
      <c r="B2050" t="s">
        <v>18</v>
      </c>
      <c r="C2050" t="s">
        <v>29</v>
      </c>
      <c r="D2050" t="s">
        <v>259</v>
      </c>
      <c r="E2050" t="s">
        <v>159</v>
      </c>
      <c r="F2050">
        <v>8.6732236458001903</v>
      </c>
      <c r="G2050">
        <v>8.4457449277387795</v>
      </c>
      <c r="H2050">
        <v>2.9022103263682202</v>
      </c>
      <c r="I2050">
        <v>0.31284809769453797</v>
      </c>
      <c r="J2050">
        <v>0.53907119465965403</v>
      </c>
      <c r="K2050">
        <v>33.818124798083502</v>
      </c>
      <c r="L2050">
        <v>0.20853463921012799</v>
      </c>
      <c r="M2050">
        <v>0.79964835982299098</v>
      </c>
      <c r="N2050">
        <v>7.1786728409901901</v>
      </c>
      <c r="O2050">
        <v>50.171344307503098</v>
      </c>
      <c r="P2050">
        <v>10.309145168767801</v>
      </c>
      <c r="Q2050">
        <v>3.3453705059706502</v>
      </c>
      <c r="R2050">
        <v>18.533169356792101</v>
      </c>
      <c r="S2050">
        <v>129.47997872188299</v>
      </c>
      <c r="T2050">
        <v>0</v>
      </c>
      <c r="U2050">
        <v>0</v>
      </c>
      <c r="V2050">
        <v>22.794280615800201</v>
      </c>
      <c r="W2050">
        <v>114.672318206966</v>
      </c>
    </row>
    <row r="2051" spans="1:23" x14ac:dyDescent="0.3">
      <c r="A2051" t="s">
        <v>302</v>
      </c>
      <c r="B2051" t="s">
        <v>18</v>
      </c>
      <c r="C2051" t="s">
        <v>29</v>
      </c>
      <c r="D2051" t="s">
        <v>260</v>
      </c>
      <c r="E2051" t="s">
        <v>160</v>
      </c>
      <c r="F2051">
        <v>7.6247773176568598</v>
      </c>
      <c r="G2051">
        <v>7.4262681983687902</v>
      </c>
      <c r="H2051">
        <v>3.0204540850782799</v>
      </c>
      <c r="I2051">
        <v>0.30165702388915</v>
      </c>
      <c r="J2051">
        <v>0.50518698321255895</v>
      </c>
      <c r="K2051">
        <v>28.463590624080201</v>
      </c>
      <c r="L2051">
        <v>0.235286008207539</v>
      </c>
      <c r="M2051">
        <v>0.71163803583507101</v>
      </c>
      <c r="N2051">
        <v>6.2988758249397501</v>
      </c>
      <c r="O2051">
        <v>46.126677503013099</v>
      </c>
      <c r="P2051">
        <v>9.2052600085952694</v>
      </c>
      <c r="Q2051">
        <v>3.0812141157066701</v>
      </c>
      <c r="R2051">
        <v>16.4334962258852</v>
      </c>
      <c r="S2051">
        <v>104.424772427487</v>
      </c>
      <c r="T2051">
        <v>0</v>
      </c>
      <c r="U2051">
        <v>0</v>
      </c>
      <c r="V2051">
        <v>20.825649265091698</v>
      </c>
      <c r="W2051">
        <v>100.27274451394599</v>
      </c>
    </row>
    <row r="2052" spans="1:23" x14ac:dyDescent="0.3">
      <c r="A2052" t="s">
        <v>302</v>
      </c>
      <c r="B2052" t="s">
        <v>18</v>
      </c>
      <c r="C2052" t="s">
        <v>29</v>
      </c>
      <c r="D2052" t="s">
        <v>260</v>
      </c>
      <c r="E2052" t="s">
        <v>164</v>
      </c>
      <c r="F2052">
        <v>8.4853752661782096</v>
      </c>
      <c r="G2052">
        <v>8.2892257779939804</v>
      </c>
      <c r="H2052">
        <v>2.2912906970376699</v>
      </c>
      <c r="I2052">
        <v>0.29234083609066602</v>
      </c>
      <c r="J2052">
        <v>0.50908550688286902</v>
      </c>
      <c r="K2052">
        <v>30.587149409507401</v>
      </c>
      <c r="L2052">
        <v>0.118071577693244</v>
      </c>
      <c r="M2052">
        <v>0.80100606135612396</v>
      </c>
      <c r="N2052">
        <v>6.9458079515166897</v>
      </c>
      <c r="O2052">
        <v>50.197456370553702</v>
      </c>
      <c r="P2052">
        <v>9.6172245452299094</v>
      </c>
      <c r="Q2052">
        <v>2.9510863716314599</v>
      </c>
      <c r="R2052">
        <v>17.500216368526601</v>
      </c>
      <c r="S2052">
        <v>104.424772427487</v>
      </c>
      <c r="T2052">
        <v>0</v>
      </c>
      <c r="U2052">
        <v>0</v>
      </c>
      <c r="V2052">
        <v>22.5461842289751</v>
      </c>
      <c r="W2052">
        <v>113.1221721558</v>
      </c>
    </row>
    <row r="2053" spans="1:23" x14ac:dyDescent="0.3">
      <c r="A2053" t="s">
        <v>302</v>
      </c>
      <c r="B2053" t="s">
        <v>18</v>
      </c>
      <c r="C2053" t="s">
        <v>29</v>
      </c>
      <c r="D2053" t="s">
        <v>260</v>
      </c>
      <c r="E2053" t="s">
        <v>167</v>
      </c>
      <c r="F2053">
        <v>8.6133232539437898</v>
      </c>
      <c r="G2053">
        <v>8.4208154132926598</v>
      </c>
      <c r="H2053">
        <v>2.0240117800438302</v>
      </c>
      <c r="I2053">
        <v>0.27980846653549801</v>
      </c>
      <c r="J2053">
        <v>0.49763659256186799</v>
      </c>
      <c r="K2053">
        <v>30.365019689521201</v>
      </c>
      <c r="L2053">
        <v>7.8762245105812506E-2</v>
      </c>
      <c r="M2053">
        <v>0.819003303898863</v>
      </c>
      <c r="N2053">
        <v>7.0196953874558998</v>
      </c>
      <c r="O2053">
        <v>50.767868252910503</v>
      </c>
      <c r="P2053">
        <v>9.4369078670315396</v>
      </c>
      <c r="Q2053">
        <v>2.80683416959678</v>
      </c>
      <c r="R2053">
        <v>17.282054570402401</v>
      </c>
      <c r="S2053">
        <v>104.424772427487</v>
      </c>
      <c r="T2053">
        <v>0</v>
      </c>
      <c r="U2053">
        <v>0</v>
      </c>
      <c r="V2053">
        <v>23.305829098937298</v>
      </c>
      <c r="W2053">
        <v>114.733865104161</v>
      </c>
    </row>
    <row r="2054" spans="1:23" x14ac:dyDescent="0.3">
      <c r="A2054" t="s">
        <v>302</v>
      </c>
      <c r="B2054" t="s">
        <v>18</v>
      </c>
      <c r="C2054" t="s">
        <v>29</v>
      </c>
      <c r="D2054" t="s">
        <v>260</v>
      </c>
      <c r="E2054" t="s">
        <v>168</v>
      </c>
      <c r="F2054">
        <v>8.0995321662382693</v>
      </c>
      <c r="G2054">
        <v>7.8994476559905804</v>
      </c>
      <c r="H2054">
        <v>3.0702539979841998</v>
      </c>
      <c r="I2054">
        <v>0.30746246130455102</v>
      </c>
      <c r="J2054">
        <v>0.50650662766027799</v>
      </c>
      <c r="K2054">
        <v>30.1568413751294</v>
      </c>
      <c r="L2054">
        <v>0.19629585058968901</v>
      </c>
      <c r="M2054">
        <v>0.73928529119449204</v>
      </c>
      <c r="N2054">
        <v>6.6226854346016397</v>
      </c>
      <c r="O2054">
        <v>47.656422364087298</v>
      </c>
      <c r="P2054">
        <v>9.6829110404490795</v>
      </c>
      <c r="Q2054">
        <v>3.1313405908793701</v>
      </c>
      <c r="R2054">
        <v>17.421761431375099</v>
      </c>
      <c r="S2054">
        <v>104.424772427487</v>
      </c>
      <c r="T2054">
        <v>0</v>
      </c>
      <c r="U2054">
        <v>0</v>
      </c>
      <c r="V2054">
        <v>25.5518659280892</v>
      </c>
      <c r="W2054">
        <v>107.041869868636</v>
      </c>
    </row>
    <row r="2055" spans="1:23" x14ac:dyDescent="0.3">
      <c r="A2055" t="s">
        <v>302</v>
      </c>
      <c r="B2055" t="s">
        <v>18</v>
      </c>
      <c r="C2055" t="s">
        <v>29</v>
      </c>
      <c r="D2055" t="s">
        <v>261</v>
      </c>
      <c r="E2055" t="s">
        <v>185</v>
      </c>
      <c r="F2055">
        <v>7.19642748689611</v>
      </c>
      <c r="G2055">
        <v>7.0189892183135401</v>
      </c>
      <c r="H2055">
        <v>2.9739018680660898</v>
      </c>
      <c r="I2055">
        <v>0.29883964912948202</v>
      </c>
      <c r="J2055">
        <v>0.48685326643706101</v>
      </c>
      <c r="K2055">
        <v>25.747833957870199</v>
      </c>
      <c r="L2055">
        <v>0.237155663953768</v>
      </c>
      <c r="M2055">
        <v>0.67436986367713803</v>
      </c>
      <c r="N2055">
        <v>6.0029105684741904</v>
      </c>
      <c r="O2055">
        <v>44.623558031651697</v>
      </c>
      <c r="P2055">
        <v>8.8224976787693201</v>
      </c>
      <c r="Q2055">
        <v>2.92267435065299</v>
      </c>
      <c r="R2055">
        <v>15.7900269039104</v>
      </c>
      <c r="S2055">
        <v>84.613870103013994</v>
      </c>
      <c r="T2055">
        <v>0</v>
      </c>
      <c r="U2055">
        <v>0</v>
      </c>
      <c r="V2055">
        <v>20.793793611580501</v>
      </c>
      <c r="W2055">
        <v>94.689053963139898</v>
      </c>
    </row>
    <row r="2056" spans="1:23" x14ac:dyDescent="0.3">
      <c r="A2056" t="s">
        <v>302</v>
      </c>
      <c r="B2056" t="s">
        <v>18</v>
      </c>
      <c r="C2056" t="s">
        <v>29</v>
      </c>
      <c r="D2056" t="s">
        <v>261</v>
      </c>
      <c r="E2056" t="s">
        <v>189</v>
      </c>
      <c r="F2056">
        <v>8.1659755854374492</v>
      </c>
      <c r="G2056">
        <v>7.9882054033861998</v>
      </c>
      <c r="H2056">
        <v>2.4822833398843098</v>
      </c>
      <c r="I2056">
        <v>0.29887558424490901</v>
      </c>
      <c r="J2056">
        <v>0.49836721869064399</v>
      </c>
      <c r="K2056">
        <v>28.4679185873348</v>
      </c>
      <c r="L2056">
        <v>0.122068741007395</v>
      </c>
      <c r="M2056">
        <v>0.75868658952779</v>
      </c>
      <c r="N2056">
        <v>6.6907181755808596</v>
      </c>
      <c r="O2056">
        <v>48.610328614727003</v>
      </c>
      <c r="P2056">
        <v>9.5259132813049003</v>
      </c>
      <c r="Q2056">
        <v>2.8776978411433398</v>
      </c>
      <c r="R2056">
        <v>17.392599011485402</v>
      </c>
      <c r="S2056">
        <v>84.613870103013994</v>
      </c>
      <c r="T2056">
        <v>0</v>
      </c>
      <c r="U2056">
        <v>0</v>
      </c>
      <c r="V2056">
        <v>25.416112151659899</v>
      </c>
      <c r="W2056">
        <v>109.006657192254</v>
      </c>
    </row>
    <row r="2057" spans="1:23" x14ac:dyDescent="0.3">
      <c r="A2057" t="s">
        <v>302</v>
      </c>
      <c r="B2057" t="s">
        <v>18</v>
      </c>
      <c r="C2057" t="s">
        <v>29</v>
      </c>
      <c r="D2057" t="s">
        <v>261</v>
      </c>
      <c r="E2057" t="s">
        <v>190</v>
      </c>
      <c r="F2057">
        <v>8.4296526965611793</v>
      </c>
      <c r="G2057">
        <v>8.2546559039515692</v>
      </c>
      <c r="H2057">
        <v>2.0358094275018201</v>
      </c>
      <c r="I2057">
        <v>0.28824282053096101</v>
      </c>
      <c r="J2057">
        <v>0.49994910949639498</v>
      </c>
      <c r="K2057">
        <v>28.460804991691202</v>
      </c>
      <c r="L2057">
        <v>8.2519344418506599E-2</v>
      </c>
      <c r="M2057">
        <v>0.79952110459787595</v>
      </c>
      <c r="N2057">
        <v>6.8922557727359104</v>
      </c>
      <c r="O2057">
        <v>50.547299810378398</v>
      </c>
      <c r="P2057">
        <v>9.3930676847040999</v>
      </c>
      <c r="Q2057">
        <v>2.7512376075014302</v>
      </c>
      <c r="R2057">
        <v>17.256887952970398</v>
      </c>
      <c r="S2057">
        <v>84.613870103013994</v>
      </c>
      <c r="T2057">
        <v>0</v>
      </c>
      <c r="U2057">
        <v>0</v>
      </c>
      <c r="V2057">
        <v>23.551163176498001</v>
      </c>
      <c r="W2057">
        <v>112.498820223862</v>
      </c>
    </row>
    <row r="2058" spans="1:23" x14ac:dyDescent="0.3">
      <c r="A2058" t="s">
        <v>302</v>
      </c>
      <c r="B2058" t="s">
        <v>18</v>
      </c>
      <c r="C2058" t="s">
        <v>29</v>
      </c>
      <c r="D2058" t="s">
        <v>261</v>
      </c>
      <c r="E2058" t="s">
        <v>195</v>
      </c>
      <c r="F2058">
        <v>7.7882075747154804</v>
      </c>
      <c r="G2058">
        <v>7.6076064406709403</v>
      </c>
      <c r="H2058">
        <v>2.9608985794856899</v>
      </c>
      <c r="I2058">
        <v>0.30893852252199699</v>
      </c>
      <c r="J2058">
        <v>0.50423412404281298</v>
      </c>
      <c r="K2058">
        <v>27.689888862153801</v>
      </c>
      <c r="L2058">
        <v>0.199275251147817</v>
      </c>
      <c r="M2058">
        <v>0.72207812871156896</v>
      </c>
      <c r="N2058">
        <v>6.4355743336521396</v>
      </c>
      <c r="O2058">
        <v>47.208541414709003</v>
      </c>
      <c r="P2058">
        <v>9.4089470025183601</v>
      </c>
      <c r="Q2058">
        <v>3.0046210138460498</v>
      </c>
      <c r="R2058">
        <v>16.978447040403999</v>
      </c>
      <c r="S2058">
        <v>84.613870103013994</v>
      </c>
      <c r="T2058">
        <v>0</v>
      </c>
      <c r="U2058">
        <v>0</v>
      </c>
      <c r="V2058">
        <v>24.505293611825302</v>
      </c>
      <c r="W2058">
        <v>103.070068438679</v>
      </c>
    </row>
    <row r="2059" spans="1:23" x14ac:dyDescent="0.3">
      <c r="A2059" t="s">
        <v>302</v>
      </c>
      <c r="B2059" t="s">
        <v>18</v>
      </c>
      <c r="C2059" t="s">
        <v>29</v>
      </c>
      <c r="D2059" t="s">
        <v>262</v>
      </c>
      <c r="E2059" t="s">
        <v>196</v>
      </c>
      <c r="F2059">
        <v>6.6670264166174604</v>
      </c>
      <c r="G2059">
        <v>6.5259039848335201</v>
      </c>
      <c r="H2059">
        <v>2.0920139261303401</v>
      </c>
      <c r="I2059">
        <v>0.25299776062871798</v>
      </c>
      <c r="J2059">
        <v>0.40185479038102301</v>
      </c>
      <c r="K2059">
        <v>21.237607049705002</v>
      </c>
      <c r="L2059">
        <v>0.14453685623628701</v>
      </c>
      <c r="M2059">
        <v>0.58905509912182497</v>
      </c>
      <c r="N2059">
        <v>5.5145376900394103</v>
      </c>
      <c r="O2059">
        <v>40.281772727459597</v>
      </c>
      <c r="P2059">
        <v>7.4082840353886503</v>
      </c>
      <c r="Q2059">
        <v>2.3949720201953602</v>
      </c>
      <c r="R2059">
        <v>13.3322154446267</v>
      </c>
      <c r="S2059">
        <v>62.826091086668299</v>
      </c>
      <c r="T2059">
        <v>0</v>
      </c>
      <c r="U2059">
        <v>0</v>
      </c>
      <c r="V2059">
        <v>17.726669500976801</v>
      </c>
      <c r="W2059">
        <v>88.716770157418196</v>
      </c>
    </row>
    <row r="2060" spans="1:23" x14ac:dyDescent="0.3">
      <c r="A2060" t="s">
        <v>302</v>
      </c>
      <c r="B2060" t="s">
        <v>18</v>
      </c>
      <c r="C2060" t="s">
        <v>29</v>
      </c>
      <c r="D2060" t="s">
        <v>262</v>
      </c>
      <c r="E2060" t="s">
        <v>197</v>
      </c>
      <c r="F2060">
        <v>7.60007168600852</v>
      </c>
      <c r="G2060">
        <v>7.4550884041121197</v>
      </c>
      <c r="H2060">
        <v>1.9238737689425101</v>
      </c>
      <c r="I2060">
        <v>0.26467801878290198</v>
      </c>
      <c r="J2060">
        <v>0.42919699400949801</v>
      </c>
      <c r="K2060">
        <v>23.684960534586999</v>
      </c>
      <c r="L2060">
        <v>7.6684184313081799E-2</v>
      </c>
      <c r="M2060">
        <v>0.67338873917515996</v>
      </c>
      <c r="N2060">
        <v>6.2372322554975197</v>
      </c>
      <c r="O2060">
        <v>45.201356403550001</v>
      </c>
      <c r="P2060">
        <v>8.1283640426297108</v>
      </c>
      <c r="Q2060">
        <v>2.47276526319621</v>
      </c>
      <c r="R2060">
        <v>14.819690791831</v>
      </c>
      <c r="S2060">
        <v>62.826091086668299</v>
      </c>
      <c r="T2060">
        <v>0</v>
      </c>
      <c r="U2060">
        <v>0</v>
      </c>
      <c r="V2060">
        <v>21.6868288649768</v>
      </c>
      <c r="W2060">
        <v>102.183252136639</v>
      </c>
    </row>
    <row r="2061" spans="1:23" x14ac:dyDescent="0.3">
      <c r="A2061" t="s">
        <v>302</v>
      </c>
      <c r="B2061" t="s">
        <v>18</v>
      </c>
      <c r="C2061" t="s">
        <v>29</v>
      </c>
      <c r="D2061" t="s">
        <v>262</v>
      </c>
      <c r="E2061" t="s">
        <v>198</v>
      </c>
      <c r="F2061">
        <v>7.85069573683207</v>
      </c>
      <c r="G2061">
        <v>7.7069113353251799</v>
      </c>
      <c r="H2061">
        <v>1.6362449779036901</v>
      </c>
      <c r="I2061">
        <v>0.25929718433990301</v>
      </c>
      <c r="J2061">
        <v>0.43730559179106898</v>
      </c>
      <c r="K2061">
        <v>23.751563457027999</v>
      </c>
      <c r="L2061">
        <v>5.3182214562706998E-2</v>
      </c>
      <c r="M2061">
        <v>0.713257919205738</v>
      </c>
      <c r="N2061">
        <v>6.4492610389451697</v>
      </c>
      <c r="O2061">
        <v>47.478319689643001</v>
      </c>
      <c r="P2061">
        <v>8.0566128704669406</v>
      </c>
      <c r="Q2061">
        <v>2.4044881456165101</v>
      </c>
      <c r="R2061">
        <v>14.7464039122477</v>
      </c>
      <c r="S2061">
        <v>62.826091086668299</v>
      </c>
      <c r="T2061">
        <v>0</v>
      </c>
      <c r="U2061">
        <v>0</v>
      </c>
      <c r="V2061">
        <v>20.0810198015655</v>
      </c>
      <c r="W2061">
        <v>105.54281466074001</v>
      </c>
    </row>
    <row r="2062" spans="1:23" x14ac:dyDescent="0.3">
      <c r="A2062" t="s">
        <v>302</v>
      </c>
      <c r="B2062" t="s">
        <v>18</v>
      </c>
      <c r="C2062" t="s">
        <v>29</v>
      </c>
      <c r="D2062" t="s">
        <v>262</v>
      </c>
      <c r="E2062" t="s">
        <v>200</v>
      </c>
      <c r="F2062">
        <v>7.2273373559665801</v>
      </c>
      <c r="G2062">
        <v>7.0821220877500197</v>
      </c>
      <c r="H2062">
        <v>2.16559918846324</v>
      </c>
      <c r="I2062">
        <v>0.26619812240568602</v>
      </c>
      <c r="J2062">
        <v>0.42309552472807499</v>
      </c>
      <c r="K2062">
        <v>22.918545131798201</v>
      </c>
      <c r="L2062">
        <v>0.12228326826737999</v>
      </c>
      <c r="M2062">
        <v>0.63484141676754802</v>
      </c>
      <c r="N2062">
        <v>5.9486479953385096</v>
      </c>
      <c r="O2062">
        <v>43.1191559612476</v>
      </c>
      <c r="P2062">
        <v>7.9527000290799803</v>
      </c>
      <c r="Q2062">
        <v>2.5081410185069299</v>
      </c>
      <c r="R2062">
        <v>14.3896092346335</v>
      </c>
      <c r="S2062">
        <v>62.826091086668299</v>
      </c>
      <c r="T2062">
        <v>0</v>
      </c>
      <c r="U2062">
        <v>0</v>
      </c>
      <c r="V2062">
        <v>20.878943805145401</v>
      </c>
      <c r="W2062">
        <v>96.574570635531998</v>
      </c>
    </row>
    <row r="2063" spans="1:23" x14ac:dyDescent="0.3">
      <c r="A2063" t="s">
        <v>302</v>
      </c>
      <c r="B2063" t="s">
        <v>18</v>
      </c>
      <c r="C2063" t="s">
        <v>29</v>
      </c>
      <c r="D2063" t="s">
        <v>263</v>
      </c>
      <c r="E2063" t="s">
        <v>202</v>
      </c>
      <c r="F2063">
        <v>6.5141256172084701</v>
      </c>
      <c r="G2063">
        <v>6.3832362699331302</v>
      </c>
      <c r="H2063">
        <v>2.2796164497226798</v>
      </c>
      <c r="I2063">
        <v>0.25268063908034599</v>
      </c>
      <c r="J2063">
        <v>0.39825195234358501</v>
      </c>
      <c r="K2063">
        <v>19.788379098387299</v>
      </c>
      <c r="L2063">
        <v>0.138672028387749</v>
      </c>
      <c r="M2063">
        <v>0.56807282543436399</v>
      </c>
      <c r="N2063">
        <v>5.5718128762043904</v>
      </c>
      <c r="O2063">
        <v>40.518896730214699</v>
      </c>
      <c r="P2063">
        <v>7.2944884057692896</v>
      </c>
      <c r="Q2063">
        <v>2.3299852288571699</v>
      </c>
      <c r="R2063">
        <v>13.1636696233771</v>
      </c>
      <c r="S2063">
        <v>52.777923253427801</v>
      </c>
      <c r="T2063">
        <v>0</v>
      </c>
      <c r="U2063">
        <v>0</v>
      </c>
      <c r="V2063">
        <v>20.488819963100099</v>
      </c>
      <c r="W2063">
        <v>86.791228824336301</v>
      </c>
    </row>
    <row r="2064" spans="1:23" x14ac:dyDescent="0.3">
      <c r="A2064" t="s">
        <v>302</v>
      </c>
      <c r="B2064" t="s">
        <v>18</v>
      </c>
      <c r="C2064" t="s">
        <v>29</v>
      </c>
      <c r="D2064" t="s">
        <v>263</v>
      </c>
      <c r="E2064" t="s">
        <v>204</v>
      </c>
      <c r="F2064">
        <v>6.6405759766534098</v>
      </c>
      <c r="G2064">
        <v>6.51469070113155</v>
      </c>
      <c r="H2064">
        <v>1.8172040515772001</v>
      </c>
      <c r="I2064">
        <v>0.23551454330746199</v>
      </c>
      <c r="J2064">
        <v>0.38199993899875601</v>
      </c>
      <c r="K2064">
        <v>19.5315250436688</v>
      </c>
      <c r="L2064">
        <v>7.3999760934377407E-2</v>
      </c>
      <c r="M2064">
        <v>0.58447803987803404</v>
      </c>
      <c r="N2064">
        <v>5.6417137198234002</v>
      </c>
      <c r="O2064">
        <v>41.067694472230002</v>
      </c>
      <c r="P2064">
        <v>7.0800265107774196</v>
      </c>
      <c r="Q2064">
        <v>2.1385155512757499</v>
      </c>
      <c r="R2064">
        <v>12.928739163147201</v>
      </c>
      <c r="S2064">
        <v>52.777923253427801</v>
      </c>
      <c r="T2064">
        <v>0</v>
      </c>
      <c r="U2064">
        <v>0</v>
      </c>
      <c r="V2064">
        <v>20.294436778424298</v>
      </c>
      <c r="W2064">
        <v>89.181075881330102</v>
      </c>
    </row>
    <row r="2065" spans="1:23" x14ac:dyDescent="0.3">
      <c r="A2065" t="s">
        <v>302</v>
      </c>
      <c r="B2065" t="s">
        <v>18</v>
      </c>
      <c r="C2065" t="s">
        <v>29</v>
      </c>
      <c r="D2065" t="s">
        <v>263</v>
      </c>
      <c r="E2065" t="s">
        <v>205</v>
      </c>
      <c r="F2065">
        <v>7.3087283358869897</v>
      </c>
      <c r="G2065">
        <v>7.18009544778623</v>
      </c>
      <c r="H2065">
        <v>1.6359021334794099</v>
      </c>
      <c r="I2065">
        <v>0.242614398392868</v>
      </c>
      <c r="J2065">
        <v>0.41293390261544299</v>
      </c>
      <c r="K2065">
        <v>20.681332968217699</v>
      </c>
      <c r="L2065">
        <v>5.5237720853727801E-2</v>
      </c>
      <c r="M2065">
        <v>0.66295834446027002</v>
      </c>
      <c r="N2065">
        <v>6.2185630573950101</v>
      </c>
      <c r="O2065">
        <v>46.222680582395</v>
      </c>
      <c r="P2065">
        <v>7.3891694823751104</v>
      </c>
      <c r="Q2065">
        <v>2.18116252144846</v>
      </c>
      <c r="R2065">
        <v>13.5561293388383</v>
      </c>
      <c r="S2065">
        <v>52.777923253427801</v>
      </c>
      <c r="T2065">
        <v>0</v>
      </c>
      <c r="U2065">
        <v>0</v>
      </c>
      <c r="V2065">
        <v>20.125135624147401</v>
      </c>
      <c r="W2065">
        <v>98.279966100129897</v>
      </c>
    </row>
    <row r="2066" spans="1:23" x14ac:dyDescent="0.3">
      <c r="A2066" t="s">
        <v>302</v>
      </c>
      <c r="B2066" t="s">
        <v>18</v>
      </c>
      <c r="C2066" t="s">
        <v>29</v>
      </c>
      <c r="D2066" t="s">
        <v>263</v>
      </c>
      <c r="E2066" t="s">
        <v>207</v>
      </c>
      <c r="F2066">
        <v>6.7522678065038102</v>
      </c>
      <c r="G2066">
        <v>6.6187433646626603</v>
      </c>
      <c r="H2066">
        <v>1.8179162822925301</v>
      </c>
      <c r="I2066">
        <v>0.26303167026966801</v>
      </c>
      <c r="J2066">
        <v>0.39439735593826702</v>
      </c>
      <c r="K2066">
        <v>20.997140672564999</v>
      </c>
      <c r="L2066">
        <v>0.117476934724214</v>
      </c>
      <c r="M2066">
        <v>0.56015206891326297</v>
      </c>
      <c r="N2066">
        <v>5.7020153612686304</v>
      </c>
      <c r="O2066">
        <v>40.013197004771499</v>
      </c>
      <c r="P2066">
        <v>7.7683083948437304</v>
      </c>
      <c r="Q2066">
        <v>2.4180328902405801</v>
      </c>
      <c r="R2066">
        <v>14.096832466293201</v>
      </c>
      <c r="S2066">
        <v>52.777923253427801</v>
      </c>
      <c r="T2066">
        <v>0</v>
      </c>
      <c r="U2066">
        <v>0</v>
      </c>
      <c r="V2066">
        <v>16.222596104530702</v>
      </c>
      <c r="W2066">
        <v>90.190593818383206</v>
      </c>
    </row>
    <row r="2067" spans="1:23" x14ac:dyDescent="0.3">
      <c r="A2067" t="s">
        <v>302</v>
      </c>
      <c r="B2067" t="s">
        <v>18</v>
      </c>
      <c r="C2067" t="s">
        <v>29</v>
      </c>
      <c r="D2067" t="s">
        <v>264</v>
      </c>
      <c r="E2067" t="s">
        <v>208</v>
      </c>
      <c r="F2067">
        <v>6.0259615942607896</v>
      </c>
      <c r="G2067">
        <v>5.9120064048244201</v>
      </c>
      <c r="H2067">
        <v>2.0562393152041598</v>
      </c>
      <c r="I2067">
        <v>0.23115825818862001</v>
      </c>
      <c r="J2067">
        <v>0.356356834386586</v>
      </c>
      <c r="K2067">
        <v>16.995888854259999</v>
      </c>
      <c r="L2067">
        <v>0.13763790823819</v>
      </c>
      <c r="M2067">
        <v>0.520633382527804</v>
      </c>
      <c r="N2067">
        <v>5.1826924635558704</v>
      </c>
      <c r="O2067">
        <v>37.2431998765176</v>
      </c>
      <c r="P2067">
        <v>6.6479661918034996</v>
      </c>
      <c r="Q2067">
        <v>2.11357518815496</v>
      </c>
      <c r="R2067">
        <v>12.004626881168701</v>
      </c>
      <c r="S2067">
        <v>42.7202596535599</v>
      </c>
      <c r="T2067">
        <v>0</v>
      </c>
      <c r="U2067">
        <v>0</v>
      </c>
      <c r="V2067">
        <v>17.471403850704402</v>
      </c>
      <c r="W2067">
        <v>80.268090547422602</v>
      </c>
    </row>
    <row r="2068" spans="1:23" x14ac:dyDescent="0.3">
      <c r="A2068" t="s">
        <v>302</v>
      </c>
      <c r="B2068" t="s">
        <v>18</v>
      </c>
      <c r="C2068" t="s">
        <v>29</v>
      </c>
      <c r="D2068" t="s">
        <v>264</v>
      </c>
      <c r="E2068" t="s">
        <v>209</v>
      </c>
      <c r="F2068">
        <v>7.0563740863932498</v>
      </c>
      <c r="G2068">
        <v>6.9379641394658904</v>
      </c>
      <c r="H2068">
        <v>1.62852487318164</v>
      </c>
      <c r="I2068">
        <v>0.244686850957474</v>
      </c>
      <c r="J2068">
        <v>0.387416848931046</v>
      </c>
      <c r="K2068">
        <v>19.254424510821401</v>
      </c>
      <c r="L2068">
        <v>7.51288214116487E-2</v>
      </c>
      <c r="M2068">
        <v>0.61295609704516596</v>
      </c>
      <c r="N2068">
        <v>6.0075995390890604</v>
      </c>
      <c r="O2068">
        <v>43.008173734059802</v>
      </c>
      <c r="P2068">
        <v>7.3994213605072803</v>
      </c>
      <c r="Q2068">
        <v>2.1946347611471899</v>
      </c>
      <c r="R2068">
        <v>13.556604140602801</v>
      </c>
      <c r="S2068">
        <v>42.7202596535599</v>
      </c>
      <c r="T2068">
        <v>0</v>
      </c>
      <c r="U2068">
        <v>0</v>
      </c>
      <c r="V2068">
        <v>17.754799404254801</v>
      </c>
      <c r="W2068">
        <v>95.063207945944598</v>
      </c>
    </row>
    <row r="2069" spans="1:23" x14ac:dyDescent="0.3">
      <c r="A2069" t="s">
        <v>302</v>
      </c>
      <c r="B2069" t="s">
        <v>18</v>
      </c>
      <c r="C2069" t="s">
        <v>29</v>
      </c>
      <c r="D2069" t="s">
        <v>264</v>
      </c>
      <c r="E2069" t="s">
        <v>212</v>
      </c>
      <c r="F2069">
        <v>7.35820262689976</v>
      </c>
      <c r="G2069">
        <v>7.24222542130068</v>
      </c>
      <c r="H2069">
        <v>1.66624583803285</v>
      </c>
      <c r="I2069">
        <v>0.23419439136746001</v>
      </c>
      <c r="J2069">
        <v>0.39983686546941599</v>
      </c>
      <c r="K2069">
        <v>18.943032895827798</v>
      </c>
      <c r="L2069">
        <v>5.5642582486796703E-2</v>
      </c>
      <c r="M2069">
        <v>0.67031864487396098</v>
      </c>
      <c r="N2069">
        <v>6.2637415753365104</v>
      </c>
      <c r="O2069">
        <v>46.543260576848198</v>
      </c>
      <c r="P2069">
        <v>7.1353673232700396</v>
      </c>
      <c r="Q2069">
        <v>2.0750825578107901</v>
      </c>
      <c r="R2069">
        <v>13.1239841693146</v>
      </c>
      <c r="S2069">
        <v>42.7202596535599</v>
      </c>
      <c r="T2069">
        <v>0</v>
      </c>
      <c r="U2069">
        <v>0</v>
      </c>
      <c r="V2069">
        <v>20.622919290629302</v>
      </c>
      <c r="W2069">
        <v>99.158455489628295</v>
      </c>
    </row>
    <row r="2070" spans="1:23" x14ac:dyDescent="0.3">
      <c r="A2070" t="s">
        <v>302</v>
      </c>
      <c r="B2070" t="s">
        <v>18</v>
      </c>
      <c r="C2070" t="s">
        <v>29</v>
      </c>
      <c r="D2070" t="s">
        <v>264</v>
      </c>
      <c r="E2070" t="s">
        <v>214</v>
      </c>
      <c r="F2070">
        <v>6.6004622322303996</v>
      </c>
      <c r="G2070">
        <v>6.4831174528287399</v>
      </c>
      <c r="H2070">
        <v>2.12610609977922</v>
      </c>
      <c r="I2070">
        <v>0.2415608673346</v>
      </c>
      <c r="J2070">
        <v>0.37896035372956899</v>
      </c>
      <c r="K2070">
        <v>18.256654228792101</v>
      </c>
      <c r="L2070">
        <v>0.117497883101541</v>
      </c>
      <c r="M2070">
        <v>0.57500496675155599</v>
      </c>
      <c r="N2070">
        <v>5.6568301815234801</v>
      </c>
      <c r="O2070">
        <v>40.7899496425701</v>
      </c>
      <c r="P2070">
        <v>7.0784361133723497</v>
      </c>
      <c r="Q2070">
        <v>2.1910377942635799</v>
      </c>
      <c r="R2070">
        <v>12.855361378367199</v>
      </c>
      <c r="S2070">
        <v>42.7202596535599</v>
      </c>
      <c r="T2070">
        <v>0</v>
      </c>
      <c r="U2070">
        <v>0</v>
      </c>
      <c r="V2070">
        <v>20.555306584684601</v>
      </c>
      <c r="W2070">
        <v>88.331672070944407</v>
      </c>
    </row>
    <row r="2071" spans="1:23" x14ac:dyDescent="0.3">
      <c r="A2071" t="s">
        <v>302</v>
      </c>
      <c r="B2071" t="s">
        <v>18</v>
      </c>
      <c r="C2071" t="s">
        <v>29</v>
      </c>
      <c r="D2071" t="s">
        <v>265</v>
      </c>
      <c r="E2071" t="s">
        <v>215</v>
      </c>
      <c r="F2071">
        <v>5.7093805816904002</v>
      </c>
      <c r="G2071">
        <v>5.6057760636651999</v>
      </c>
      <c r="H2071">
        <v>1.6480477981083099</v>
      </c>
      <c r="I2071">
        <v>0.20218915917462299</v>
      </c>
      <c r="J2071">
        <v>0.31570929963352901</v>
      </c>
      <c r="K2071">
        <v>15.632132450700899</v>
      </c>
      <c r="L2071">
        <v>4.7246955016903402E-2</v>
      </c>
      <c r="M2071">
        <v>0.50050215897714201</v>
      </c>
      <c r="N2071">
        <v>4.8901374101109596</v>
      </c>
      <c r="O2071">
        <v>35.124158079828398</v>
      </c>
      <c r="P2071">
        <v>6.0140510595494101</v>
      </c>
      <c r="Q2071">
        <v>1.7849819566932601</v>
      </c>
      <c r="R2071">
        <v>11.0169047630456</v>
      </c>
      <c r="S2071">
        <v>42.7202596535599</v>
      </c>
      <c r="T2071">
        <v>0</v>
      </c>
      <c r="U2071">
        <v>0</v>
      </c>
      <c r="V2071">
        <v>19.122615569484498</v>
      </c>
      <c r="W2071">
        <v>77.440753049631695</v>
      </c>
    </row>
    <row r="2072" spans="1:23" x14ac:dyDescent="0.3">
      <c r="A2072" t="s">
        <v>302</v>
      </c>
      <c r="B2072" t="s">
        <v>18</v>
      </c>
      <c r="C2072" t="s">
        <v>29</v>
      </c>
      <c r="D2072" t="s">
        <v>265</v>
      </c>
      <c r="E2072" t="s">
        <v>216</v>
      </c>
      <c r="F2072">
        <v>6.1358923881064502</v>
      </c>
      <c r="G2072">
        <v>6.0335930033218803</v>
      </c>
      <c r="H2072">
        <v>1.7351595312751</v>
      </c>
      <c r="I2072">
        <v>0.194936628006007</v>
      </c>
      <c r="J2072">
        <v>0.33773742531381901</v>
      </c>
      <c r="K2072">
        <v>15.740761186944001</v>
      </c>
      <c r="L2072">
        <v>3.0683939267027501E-2</v>
      </c>
      <c r="M2072">
        <v>0.57096009973478801</v>
      </c>
      <c r="N2072">
        <v>5.2686912887927004</v>
      </c>
      <c r="O2072">
        <v>39.492884265415199</v>
      </c>
      <c r="P2072">
        <v>5.91057265289367</v>
      </c>
      <c r="Q2072">
        <v>1.7123914528581501</v>
      </c>
      <c r="R2072">
        <v>10.8792882513869</v>
      </c>
      <c r="S2072">
        <v>42.7202596535599</v>
      </c>
      <c r="T2072">
        <v>0</v>
      </c>
      <c r="U2072">
        <v>0</v>
      </c>
      <c r="V2072">
        <v>22.458360563818498</v>
      </c>
      <c r="W2072">
        <v>83.460711879752793</v>
      </c>
    </row>
    <row r="2073" spans="1:23" x14ac:dyDescent="0.3">
      <c r="A2073" t="s">
        <v>302</v>
      </c>
      <c r="B2073" t="s">
        <v>18</v>
      </c>
      <c r="C2073" t="s">
        <v>29</v>
      </c>
      <c r="D2073" t="s">
        <v>265</v>
      </c>
      <c r="E2073" t="s">
        <v>217</v>
      </c>
      <c r="F2073">
        <v>6.3524834740590004</v>
      </c>
      <c r="G2073">
        <v>6.2503561355995796</v>
      </c>
      <c r="H2073">
        <v>1.70636948636787</v>
      </c>
      <c r="I2073">
        <v>0.19319508320516601</v>
      </c>
      <c r="J2073">
        <v>0.34807539128047799</v>
      </c>
      <c r="K2073">
        <v>15.8661309362286</v>
      </c>
      <c r="L2073">
        <v>2.56873919981443E-2</v>
      </c>
      <c r="M2073">
        <v>0.60332723707951696</v>
      </c>
      <c r="N2073">
        <v>5.4592123256143896</v>
      </c>
      <c r="O2073">
        <v>41.579561254499801</v>
      </c>
      <c r="P2073">
        <v>5.8969566348495199</v>
      </c>
      <c r="Q2073">
        <v>1.69246484835912</v>
      </c>
      <c r="R2073">
        <v>10.874060727323499</v>
      </c>
      <c r="S2073">
        <v>42.7202596535599</v>
      </c>
      <c r="T2073">
        <v>0</v>
      </c>
      <c r="U2073">
        <v>0</v>
      </c>
      <c r="V2073">
        <v>22.857223014213599</v>
      </c>
      <c r="W2073">
        <v>86.452521955129498</v>
      </c>
    </row>
    <row r="2074" spans="1:23" x14ac:dyDescent="0.3">
      <c r="A2074" t="s">
        <v>302</v>
      </c>
      <c r="B2074" t="s">
        <v>18</v>
      </c>
      <c r="C2074" t="s">
        <v>29</v>
      </c>
      <c r="D2074" t="s">
        <v>265</v>
      </c>
      <c r="E2074" t="s">
        <v>226</v>
      </c>
      <c r="F2074">
        <v>6.0384863300607803</v>
      </c>
      <c r="G2074">
        <v>5.9337118158986</v>
      </c>
      <c r="H2074">
        <v>1.71559888800572</v>
      </c>
      <c r="I2074">
        <v>0.20461823592883699</v>
      </c>
      <c r="J2074">
        <v>0.334505399529964</v>
      </c>
      <c r="K2074">
        <v>16.085384347186</v>
      </c>
      <c r="L2074">
        <v>4.2243927318957902E-2</v>
      </c>
      <c r="M2074">
        <v>0.54448033010056396</v>
      </c>
      <c r="N2074">
        <v>5.1797897585614798</v>
      </c>
      <c r="O2074">
        <v>37.938390273571201</v>
      </c>
      <c r="P2074">
        <v>6.1265823270145399</v>
      </c>
      <c r="Q2074">
        <v>1.8025160111140299</v>
      </c>
      <c r="R2074">
        <v>11.242739370641299</v>
      </c>
      <c r="S2074">
        <v>42.7202596535599</v>
      </c>
      <c r="T2074">
        <v>0</v>
      </c>
      <c r="U2074">
        <v>0</v>
      </c>
      <c r="V2074">
        <v>20.779232380924999</v>
      </c>
      <c r="W2074">
        <v>82.012634265190698</v>
      </c>
    </row>
    <row r="2075" spans="1:23" x14ac:dyDescent="0.3">
      <c r="A2075" t="s">
        <v>302</v>
      </c>
      <c r="B2075" t="s">
        <v>18</v>
      </c>
      <c r="C2075" t="s">
        <v>29</v>
      </c>
      <c r="D2075" t="s">
        <v>266</v>
      </c>
      <c r="E2075" t="s">
        <v>227</v>
      </c>
      <c r="F2075">
        <v>5.7663796932515501</v>
      </c>
      <c r="G2075">
        <v>5.6634725783639901</v>
      </c>
      <c r="H2075">
        <v>1.7721317320533501</v>
      </c>
      <c r="I2075">
        <v>0.19896724546158001</v>
      </c>
      <c r="J2075">
        <v>0.32129515664427599</v>
      </c>
      <c r="K2075">
        <v>15.421553129240801</v>
      </c>
      <c r="L2075">
        <v>4.7465509248502701E-2</v>
      </c>
      <c r="M2075">
        <v>0.51900384663070298</v>
      </c>
      <c r="N2075">
        <v>4.9557559495542298</v>
      </c>
      <c r="O2075">
        <v>36.329081816420697</v>
      </c>
      <c r="P2075">
        <v>5.8907928847631599</v>
      </c>
      <c r="Q2075">
        <v>1.7519697137605399</v>
      </c>
      <c r="R2075">
        <v>10.7867823110013</v>
      </c>
      <c r="S2075">
        <v>42.7202596535599</v>
      </c>
      <c r="T2075">
        <v>0</v>
      </c>
      <c r="U2075">
        <v>0</v>
      </c>
      <c r="V2075">
        <v>20.8430322674031</v>
      </c>
      <c r="W2075">
        <v>78.244476539471904</v>
      </c>
    </row>
    <row r="2076" spans="1:23" x14ac:dyDescent="0.3">
      <c r="A2076" t="s">
        <v>303</v>
      </c>
      <c r="B2076" t="s">
        <v>19</v>
      </c>
      <c r="C2076" t="s">
        <v>29</v>
      </c>
      <c r="D2076" t="s">
        <v>251</v>
      </c>
      <c r="E2076" t="s">
        <v>51</v>
      </c>
      <c r="F2076">
        <v>34.944346983090497</v>
      </c>
      <c r="G2076">
        <v>34.187559992869701</v>
      </c>
      <c r="H2076">
        <v>1.3567439782509001</v>
      </c>
      <c r="I2076">
        <v>0.82668457026464004</v>
      </c>
      <c r="J2076">
        <v>2.6074215926998199</v>
      </c>
      <c r="K2076">
        <v>166.768427705524</v>
      </c>
      <c r="L2076">
        <v>0.20148220613044199</v>
      </c>
      <c r="M2076">
        <v>4.4459244038573802</v>
      </c>
      <c r="N2076">
        <v>47.184832195282603</v>
      </c>
      <c r="O2076">
        <v>229.814653577504</v>
      </c>
      <c r="P2076">
        <v>25.000594681253101</v>
      </c>
      <c r="Q2076">
        <v>12.167517497559899</v>
      </c>
      <c r="R2076">
        <v>40.105027012332698</v>
      </c>
      <c r="S2076">
        <v>464.707774505033</v>
      </c>
      <c r="T2076">
        <v>0</v>
      </c>
      <c r="U2076">
        <v>0</v>
      </c>
      <c r="V2076">
        <v>19.097672896904999</v>
      </c>
      <c r="W2076">
        <v>445.595851776627</v>
      </c>
    </row>
    <row r="2077" spans="1:23" x14ac:dyDescent="0.3">
      <c r="A2077" t="s">
        <v>303</v>
      </c>
      <c r="B2077" t="s">
        <v>19</v>
      </c>
      <c r="C2077" t="s">
        <v>29</v>
      </c>
      <c r="D2077" t="s">
        <v>251</v>
      </c>
      <c r="E2077" t="s">
        <v>52</v>
      </c>
      <c r="F2077">
        <v>38.487360963611899</v>
      </c>
      <c r="G2077">
        <v>37.699933924282298</v>
      </c>
      <c r="H2077">
        <v>2.2462618727018202</v>
      </c>
      <c r="I2077">
        <v>0.91757389944610801</v>
      </c>
      <c r="J2077">
        <v>2.8415064811209301</v>
      </c>
      <c r="K2077">
        <v>184.86684339692701</v>
      </c>
      <c r="L2077">
        <v>0.185321786457225</v>
      </c>
      <c r="M2077">
        <v>5.1001772683703797</v>
      </c>
      <c r="N2077">
        <v>53.237536239753403</v>
      </c>
      <c r="O2077">
        <v>261.41739632559802</v>
      </c>
      <c r="P2077">
        <v>27.6430894844843</v>
      </c>
      <c r="Q2077">
        <v>13.4523210175381</v>
      </c>
      <c r="R2077">
        <v>44.345511446392798</v>
      </c>
      <c r="S2077">
        <v>464.707774505033</v>
      </c>
      <c r="T2077">
        <v>0</v>
      </c>
      <c r="U2077">
        <v>0</v>
      </c>
      <c r="V2077">
        <v>31.1136482017736</v>
      </c>
      <c r="W2077">
        <v>499.277595997839</v>
      </c>
    </row>
    <row r="2078" spans="1:23" x14ac:dyDescent="0.3">
      <c r="A2078" t="s">
        <v>303</v>
      </c>
      <c r="B2078" t="s">
        <v>19</v>
      </c>
      <c r="C2078" t="s">
        <v>29</v>
      </c>
      <c r="D2078" t="s">
        <v>251</v>
      </c>
      <c r="E2078" t="s">
        <v>53</v>
      </c>
      <c r="F2078">
        <v>37.872501923075902</v>
      </c>
      <c r="G2078">
        <v>37.090210906966398</v>
      </c>
      <c r="H2078">
        <v>2.42849934738895</v>
      </c>
      <c r="I2078">
        <v>0.89471314279119196</v>
      </c>
      <c r="J2078">
        <v>2.8744378130274302</v>
      </c>
      <c r="K2078">
        <v>179.057236888397</v>
      </c>
      <c r="L2078">
        <v>0.186725082510136</v>
      </c>
      <c r="M2078">
        <v>5.2709616541642097</v>
      </c>
      <c r="N2078">
        <v>53.2537853091535</v>
      </c>
      <c r="O2078">
        <v>265.83676311566097</v>
      </c>
      <c r="P2078">
        <v>26.542378051212101</v>
      </c>
      <c r="Q2078">
        <v>12.926900353427801</v>
      </c>
      <c r="R2078">
        <v>42.567682268732099</v>
      </c>
      <c r="S2078">
        <v>464.707774505033</v>
      </c>
      <c r="T2078">
        <v>0</v>
      </c>
      <c r="U2078">
        <v>0</v>
      </c>
      <c r="V2078">
        <v>33.672872366268003</v>
      </c>
      <c r="W2078">
        <v>492.64134596346298</v>
      </c>
    </row>
    <row r="2079" spans="1:23" x14ac:dyDescent="0.3">
      <c r="A2079" t="s">
        <v>303</v>
      </c>
      <c r="B2079" t="s">
        <v>19</v>
      </c>
      <c r="C2079" t="s">
        <v>29</v>
      </c>
      <c r="D2079" t="s">
        <v>251</v>
      </c>
      <c r="E2079" t="s">
        <v>54</v>
      </c>
      <c r="F2079">
        <v>36.908357278921699</v>
      </c>
      <c r="G2079">
        <v>36.133132742531799</v>
      </c>
      <c r="H2079">
        <v>2.15645337411866</v>
      </c>
      <c r="I2079">
        <v>0.88909073705216402</v>
      </c>
      <c r="J2079">
        <v>2.6752755916419502</v>
      </c>
      <c r="K2079">
        <v>179.79488087773001</v>
      </c>
      <c r="L2079">
        <v>0.208650620149712</v>
      </c>
      <c r="M2079">
        <v>4.6359038788676399</v>
      </c>
      <c r="N2079">
        <v>50.036065018311099</v>
      </c>
      <c r="O2079">
        <v>241.30066658410399</v>
      </c>
      <c r="P2079">
        <v>27.1284161155438</v>
      </c>
      <c r="Q2079">
        <v>13.195936983618401</v>
      </c>
      <c r="R2079">
        <v>43.526838862579098</v>
      </c>
      <c r="S2079">
        <v>464.707774505033</v>
      </c>
      <c r="T2079">
        <v>0</v>
      </c>
      <c r="U2079">
        <v>0</v>
      </c>
      <c r="V2079">
        <v>29.84729042216</v>
      </c>
      <c r="W2079">
        <v>476.30531375530501</v>
      </c>
    </row>
    <row r="2080" spans="1:23" x14ac:dyDescent="0.3">
      <c r="A2080" t="s">
        <v>303</v>
      </c>
      <c r="B2080" t="s">
        <v>19</v>
      </c>
      <c r="C2080" t="s">
        <v>29</v>
      </c>
      <c r="D2080" t="s">
        <v>252</v>
      </c>
      <c r="E2080" t="s">
        <v>55</v>
      </c>
      <c r="F2080">
        <v>34.679892056869498</v>
      </c>
      <c r="G2080">
        <v>33.915261991614798</v>
      </c>
      <c r="H2080">
        <v>0.89651394400607698</v>
      </c>
      <c r="I2080">
        <v>0.83207987977131403</v>
      </c>
      <c r="J2080">
        <v>2.2585652036938102</v>
      </c>
      <c r="K2080">
        <v>158.43078433074501</v>
      </c>
      <c r="L2080">
        <v>0.25390415586690901</v>
      </c>
      <c r="M2080">
        <v>4.0003745459231199</v>
      </c>
      <c r="N2080">
        <v>44.049142683723197</v>
      </c>
      <c r="O2080">
        <v>212.6196919361</v>
      </c>
      <c r="P2080">
        <v>24.977962693233501</v>
      </c>
      <c r="Q2080">
        <v>11.9377140472423</v>
      </c>
      <c r="R2080">
        <v>40.326610952795697</v>
      </c>
      <c r="S2080">
        <v>480.889071411879</v>
      </c>
      <c r="T2080">
        <v>0</v>
      </c>
      <c r="U2080">
        <v>0</v>
      </c>
      <c r="V2080">
        <v>12.1178561068196</v>
      </c>
      <c r="W2080">
        <v>450.30579266907301</v>
      </c>
    </row>
    <row r="2081" spans="1:23" x14ac:dyDescent="0.3">
      <c r="A2081" t="s">
        <v>303</v>
      </c>
      <c r="B2081" t="s">
        <v>19</v>
      </c>
      <c r="C2081" t="s">
        <v>29</v>
      </c>
      <c r="D2081" t="s">
        <v>252</v>
      </c>
      <c r="E2081" t="s">
        <v>56</v>
      </c>
      <c r="F2081">
        <v>38.121058513392697</v>
      </c>
      <c r="G2081">
        <v>37.3281722449913</v>
      </c>
      <c r="H2081">
        <v>1.0735783561085801</v>
      </c>
      <c r="I2081">
        <v>0.90791485640492198</v>
      </c>
      <c r="J2081">
        <v>2.5499914300778999</v>
      </c>
      <c r="K2081">
        <v>172.32031059069101</v>
      </c>
      <c r="L2081">
        <v>0.19592043291106201</v>
      </c>
      <c r="M2081">
        <v>4.7060608938905304</v>
      </c>
      <c r="N2081">
        <v>49.891068264588</v>
      </c>
      <c r="O2081">
        <v>245.75552284084301</v>
      </c>
      <c r="P2081">
        <v>26.913511789965401</v>
      </c>
      <c r="Q2081">
        <v>12.866449819629601</v>
      </c>
      <c r="R2081">
        <v>43.4471938701586</v>
      </c>
      <c r="S2081">
        <v>480.889071411879</v>
      </c>
      <c r="T2081">
        <v>0</v>
      </c>
      <c r="U2081">
        <v>0</v>
      </c>
      <c r="V2081">
        <v>14.4712086615956</v>
      </c>
      <c r="W2081">
        <v>502.11205074109</v>
      </c>
    </row>
    <row r="2082" spans="1:23" x14ac:dyDescent="0.3">
      <c r="A2082" t="s">
        <v>303</v>
      </c>
      <c r="B2082" t="s">
        <v>19</v>
      </c>
      <c r="C2082" t="s">
        <v>29</v>
      </c>
      <c r="D2082" t="s">
        <v>252</v>
      </c>
      <c r="E2082" t="s">
        <v>57</v>
      </c>
      <c r="F2082">
        <v>38.555744021775403</v>
      </c>
      <c r="G2082">
        <v>37.759536111467199</v>
      </c>
      <c r="H2082">
        <v>1.0064487551061201</v>
      </c>
      <c r="I2082">
        <v>0.91258209912931998</v>
      </c>
      <c r="J2082">
        <v>2.6244493795380901</v>
      </c>
      <c r="K2082">
        <v>172.72929397585401</v>
      </c>
      <c r="L2082">
        <v>0.197485375915325</v>
      </c>
      <c r="M2082">
        <v>4.88215857297567</v>
      </c>
      <c r="N2082">
        <v>50.900275369703202</v>
      </c>
      <c r="O2082">
        <v>252.93224012013101</v>
      </c>
      <c r="P2082">
        <v>26.850145654286099</v>
      </c>
      <c r="Q2082">
        <v>12.841378293224601</v>
      </c>
      <c r="R2082">
        <v>43.338751058908002</v>
      </c>
      <c r="S2082">
        <v>480.889071411879</v>
      </c>
      <c r="T2082">
        <v>0</v>
      </c>
      <c r="U2082">
        <v>0</v>
      </c>
      <c r="V2082">
        <v>13.600803246140799</v>
      </c>
      <c r="W2082">
        <v>508.71315083184902</v>
      </c>
    </row>
    <row r="2083" spans="1:23" x14ac:dyDescent="0.3">
      <c r="A2083" t="s">
        <v>303</v>
      </c>
      <c r="B2083" t="s">
        <v>19</v>
      </c>
      <c r="C2083" t="s">
        <v>29</v>
      </c>
      <c r="D2083" t="s">
        <v>252</v>
      </c>
      <c r="E2083" t="s">
        <v>58</v>
      </c>
      <c r="F2083">
        <v>37.2941740882424</v>
      </c>
      <c r="G2083">
        <v>36.5073576021882</v>
      </c>
      <c r="H2083">
        <v>1.0056904739359001</v>
      </c>
      <c r="I2083">
        <v>0.90335128256082897</v>
      </c>
      <c r="J2083">
        <v>2.3764044558436099</v>
      </c>
      <c r="K2083">
        <v>172.70852488742901</v>
      </c>
      <c r="L2083">
        <v>0.25367917679730601</v>
      </c>
      <c r="M2083">
        <v>4.17364110406709</v>
      </c>
      <c r="N2083">
        <v>46.974454818319998</v>
      </c>
      <c r="O2083">
        <v>224.11148432455499</v>
      </c>
      <c r="P2083">
        <v>27.375449089385601</v>
      </c>
      <c r="Q2083">
        <v>13.0756046486537</v>
      </c>
      <c r="R2083">
        <v>44.2066718392255</v>
      </c>
      <c r="S2083">
        <v>480.889071411879</v>
      </c>
      <c r="T2083">
        <v>0</v>
      </c>
      <c r="U2083">
        <v>0</v>
      </c>
      <c r="V2083">
        <v>13.636517193491899</v>
      </c>
      <c r="W2083">
        <v>484.741242357239</v>
      </c>
    </row>
    <row r="2084" spans="1:23" x14ac:dyDescent="0.3">
      <c r="A2084" t="s">
        <v>303</v>
      </c>
      <c r="B2084" t="s">
        <v>19</v>
      </c>
      <c r="C2084" t="s">
        <v>29</v>
      </c>
      <c r="D2084" t="s">
        <v>253</v>
      </c>
      <c r="E2084" t="s">
        <v>59</v>
      </c>
      <c r="F2084">
        <v>35.578234475250603</v>
      </c>
      <c r="G2084">
        <v>34.856311141994198</v>
      </c>
      <c r="H2084">
        <v>4.3775084429094697</v>
      </c>
      <c r="I2084">
        <v>0.84991818687985299</v>
      </c>
      <c r="J2084">
        <v>2.1088749860459002</v>
      </c>
      <c r="K2084">
        <v>155.64044352589099</v>
      </c>
      <c r="L2084">
        <v>0.289943920506675</v>
      </c>
      <c r="M2084">
        <v>4.2623144677929901</v>
      </c>
      <c r="N2084">
        <v>42.243482965239401</v>
      </c>
      <c r="O2084">
        <v>204.37488686874701</v>
      </c>
      <c r="P2084">
        <v>23.820953390417799</v>
      </c>
      <c r="Q2084">
        <v>11.6392150837047</v>
      </c>
      <c r="R2084">
        <v>38.1282835361284</v>
      </c>
      <c r="S2084">
        <v>437.64651412394102</v>
      </c>
      <c r="T2084">
        <v>0</v>
      </c>
      <c r="U2084">
        <v>0</v>
      </c>
      <c r="V2084">
        <v>61.294446889825402</v>
      </c>
      <c r="W2084">
        <v>450.04745600466299</v>
      </c>
    </row>
    <row r="2085" spans="1:23" x14ac:dyDescent="0.3">
      <c r="A2085" t="s">
        <v>303</v>
      </c>
      <c r="B2085" t="s">
        <v>19</v>
      </c>
      <c r="C2085" t="s">
        <v>29</v>
      </c>
      <c r="D2085" t="s">
        <v>253</v>
      </c>
      <c r="E2085" t="s">
        <v>60</v>
      </c>
      <c r="F2085">
        <v>37.944946301877401</v>
      </c>
      <c r="G2085">
        <v>37.197427299449998</v>
      </c>
      <c r="H2085">
        <v>5.8298014041286601</v>
      </c>
      <c r="I2085">
        <v>0.91374048903879701</v>
      </c>
      <c r="J2085">
        <v>2.4189735252917801</v>
      </c>
      <c r="K2085">
        <v>167.12308625195701</v>
      </c>
      <c r="L2085">
        <v>0.16601167432588701</v>
      </c>
      <c r="M2085">
        <v>5.1300380040429499</v>
      </c>
      <c r="N2085">
        <v>47.832922223935597</v>
      </c>
      <c r="O2085">
        <v>236.813435963296</v>
      </c>
      <c r="P2085">
        <v>25.359355595166399</v>
      </c>
      <c r="Q2085">
        <v>12.392018715476601</v>
      </c>
      <c r="R2085">
        <v>40.590090600199403</v>
      </c>
      <c r="S2085">
        <v>437.64651412394102</v>
      </c>
      <c r="T2085">
        <v>0</v>
      </c>
      <c r="U2085">
        <v>0</v>
      </c>
      <c r="V2085">
        <v>81.746015627852501</v>
      </c>
      <c r="W2085">
        <v>493.69101110443597</v>
      </c>
    </row>
    <row r="2086" spans="1:23" x14ac:dyDescent="0.3">
      <c r="A2086" t="s">
        <v>303</v>
      </c>
      <c r="B2086" t="s">
        <v>19</v>
      </c>
      <c r="C2086" t="s">
        <v>29</v>
      </c>
      <c r="D2086" t="s">
        <v>253</v>
      </c>
      <c r="E2086" t="s">
        <v>61</v>
      </c>
      <c r="F2086">
        <v>38.7286178742918</v>
      </c>
      <c r="G2086">
        <v>37.974344434492899</v>
      </c>
      <c r="H2086">
        <v>5.9071152436338696</v>
      </c>
      <c r="I2086">
        <v>0.92774681437583195</v>
      </c>
      <c r="J2086">
        <v>2.5276435666197798</v>
      </c>
      <c r="K2086">
        <v>169.12856960277799</v>
      </c>
      <c r="L2086">
        <v>0.177673842997809</v>
      </c>
      <c r="M2086">
        <v>5.3803553001995397</v>
      </c>
      <c r="N2086">
        <v>49.446582272379999</v>
      </c>
      <c r="O2086">
        <v>247.15821474133401</v>
      </c>
      <c r="P2086">
        <v>25.532379847266899</v>
      </c>
      <c r="Q2086">
        <v>12.4823743646884</v>
      </c>
      <c r="R2086">
        <v>40.860201943607699</v>
      </c>
      <c r="S2086">
        <v>437.64651412394102</v>
      </c>
      <c r="T2086">
        <v>0</v>
      </c>
      <c r="U2086">
        <v>0</v>
      </c>
      <c r="V2086">
        <v>82.823920440353106</v>
      </c>
      <c r="W2086">
        <v>506.251864829</v>
      </c>
    </row>
    <row r="2087" spans="1:23" x14ac:dyDescent="0.3">
      <c r="A2087" t="s">
        <v>303</v>
      </c>
      <c r="B2087" t="s">
        <v>19</v>
      </c>
      <c r="C2087" t="s">
        <v>29</v>
      </c>
      <c r="D2087" t="s">
        <v>253</v>
      </c>
      <c r="E2087" t="s">
        <v>62</v>
      </c>
      <c r="F2087">
        <v>38.988253944631097</v>
      </c>
      <c r="G2087">
        <v>38.234811917713699</v>
      </c>
      <c r="H2087">
        <v>5.0374129342017202</v>
      </c>
      <c r="I2087">
        <v>0.95322824541448903</v>
      </c>
      <c r="J2087">
        <v>2.2567867056651201</v>
      </c>
      <c r="K2087">
        <v>175.108287311829</v>
      </c>
      <c r="L2087">
        <v>0.28724321941063602</v>
      </c>
      <c r="M2087">
        <v>4.5486203787714903</v>
      </c>
      <c r="N2087">
        <v>46.2231828086137</v>
      </c>
      <c r="O2087">
        <v>220.20382081044099</v>
      </c>
      <c r="P2087">
        <v>27.035619381599499</v>
      </c>
      <c r="Q2087">
        <v>13.1993004299269</v>
      </c>
      <c r="R2087">
        <v>43.286475493450702</v>
      </c>
      <c r="S2087">
        <v>437.64651412394102</v>
      </c>
      <c r="T2087">
        <v>0</v>
      </c>
      <c r="U2087">
        <v>0</v>
      </c>
      <c r="V2087">
        <v>70.600413699725806</v>
      </c>
      <c r="W2087">
        <v>498.74731918510003</v>
      </c>
    </row>
    <row r="2088" spans="1:23" x14ac:dyDescent="0.3">
      <c r="A2088" t="s">
        <v>303</v>
      </c>
      <c r="B2088" t="s">
        <v>19</v>
      </c>
      <c r="C2088" t="s">
        <v>29</v>
      </c>
      <c r="D2088" t="s">
        <v>254</v>
      </c>
      <c r="E2088" t="s">
        <v>63</v>
      </c>
      <c r="F2088">
        <v>37.213369822105399</v>
      </c>
      <c r="G2088">
        <v>36.449118363904901</v>
      </c>
      <c r="H2088">
        <v>1.23806604139135</v>
      </c>
      <c r="I2088">
        <v>0.89704123218402398</v>
      </c>
      <c r="J2088">
        <v>2.1210357374609501</v>
      </c>
      <c r="K2088">
        <v>157.95326565318899</v>
      </c>
      <c r="L2088">
        <v>0.15347028742982599</v>
      </c>
      <c r="M2088">
        <v>3.45328372807489</v>
      </c>
      <c r="N2088">
        <v>39.645577291162802</v>
      </c>
      <c r="O2088">
        <v>189.623361913536</v>
      </c>
      <c r="P2088">
        <v>28.672176060387599</v>
      </c>
      <c r="Q2088">
        <v>12.5628765361059</v>
      </c>
      <c r="R2088">
        <v>47.752836032410798</v>
      </c>
      <c r="S2088">
        <v>467.14653102287701</v>
      </c>
      <c r="T2088">
        <v>0</v>
      </c>
      <c r="U2088">
        <v>0</v>
      </c>
      <c r="V2088">
        <v>16.927913960231301</v>
      </c>
      <c r="W2088">
        <v>482.85353831043801</v>
      </c>
    </row>
    <row r="2089" spans="1:23" x14ac:dyDescent="0.3">
      <c r="A2089" t="s">
        <v>303</v>
      </c>
      <c r="B2089" t="s">
        <v>19</v>
      </c>
      <c r="C2089" t="s">
        <v>29</v>
      </c>
      <c r="D2089" t="s">
        <v>254</v>
      </c>
      <c r="E2089" t="s">
        <v>64</v>
      </c>
      <c r="F2089">
        <v>40.590519723997602</v>
      </c>
      <c r="G2089">
        <v>39.801269967380001</v>
      </c>
      <c r="H2089">
        <v>1.3890179586976601</v>
      </c>
      <c r="I2089">
        <v>0.96936604439523499</v>
      </c>
      <c r="J2089">
        <v>2.3293294224974401</v>
      </c>
      <c r="K2089">
        <v>170.642606647854</v>
      </c>
      <c r="L2089">
        <v>0.13501673496484801</v>
      </c>
      <c r="M2089">
        <v>4.0486931695877697</v>
      </c>
      <c r="N2089">
        <v>44.650695387942299</v>
      </c>
      <c r="O2089">
        <v>217.72289898748701</v>
      </c>
      <c r="P2089">
        <v>30.7795516712678</v>
      </c>
      <c r="Q2089">
        <v>13.492194782074501</v>
      </c>
      <c r="R2089">
        <v>51.255553532229001</v>
      </c>
      <c r="S2089">
        <v>467.14653102287701</v>
      </c>
      <c r="T2089">
        <v>0</v>
      </c>
      <c r="U2089">
        <v>0</v>
      </c>
      <c r="V2089">
        <v>18.9544734847405</v>
      </c>
      <c r="W2089">
        <v>534.99208253590302</v>
      </c>
    </row>
    <row r="2090" spans="1:23" x14ac:dyDescent="0.3">
      <c r="A2090" t="s">
        <v>303</v>
      </c>
      <c r="B2090" t="s">
        <v>19</v>
      </c>
      <c r="C2090" t="s">
        <v>29</v>
      </c>
      <c r="D2090" t="s">
        <v>254</v>
      </c>
      <c r="E2090" t="s">
        <v>65</v>
      </c>
      <c r="F2090">
        <v>40.754637503029002</v>
      </c>
      <c r="G2090">
        <v>39.964141079078203</v>
      </c>
      <c r="H2090">
        <v>1.47984063489748</v>
      </c>
      <c r="I2090">
        <v>0.97133771817255399</v>
      </c>
      <c r="J2090">
        <v>2.3551927718631198</v>
      </c>
      <c r="K2090">
        <v>170.75124227999501</v>
      </c>
      <c r="L2090">
        <v>0.14050665964225401</v>
      </c>
      <c r="M2090">
        <v>4.1298327854560899</v>
      </c>
      <c r="N2090">
        <v>45.121524210296499</v>
      </c>
      <c r="O2090">
        <v>220.99093079144001</v>
      </c>
      <c r="P2090">
        <v>30.750922767120599</v>
      </c>
      <c r="Q2090">
        <v>13.482569106997399</v>
      </c>
      <c r="R2090">
        <v>51.204414267593798</v>
      </c>
      <c r="S2090">
        <v>467.14653102287701</v>
      </c>
      <c r="T2090">
        <v>0</v>
      </c>
      <c r="U2090">
        <v>0</v>
      </c>
      <c r="V2090">
        <v>20.161149225292501</v>
      </c>
      <c r="W2090">
        <v>538.59194539223301</v>
      </c>
    </row>
    <row r="2091" spans="1:23" x14ac:dyDescent="0.3">
      <c r="A2091" t="s">
        <v>303</v>
      </c>
      <c r="B2091" t="s">
        <v>19</v>
      </c>
      <c r="C2091" t="s">
        <v>29</v>
      </c>
      <c r="D2091" t="s">
        <v>254</v>
      </c>
      <c r="E2091" t="s">
        <v>66</v>
      </c>
      <c r="F2091">
        <v>38.894362189749998</v>
      </c>
      <c r="G2091">
        <v>38.114263850585999</v>
      </c>
      <c r="H2091">
        <v>1.48897220145214</v>
      </c>
      <c r="I2091">
        <v>0.95586655550685895</v>
      </c>
      <c r="J2091">
        <v>2.1302561047042401</v>
      </c>
      <c r="K2091">
        <v>168.52180175888401</v>
      </c>
      <c r="L2091">
        <v>0.14722446079084001</v>
      </c>
      <c r="M2091">
        <v>3.53503817013473</v>
      </c>
      <c r="N2091">
        <v>41.511409355225197</v>
      </c>
      <c r="O2091">
        <v>196.44197841081601</v>
      </c>
      <c r="P2091">
        <v>30.7644613296731</v>
      </c>
      <c r="Q2091">
        <v>13.4722832367235</v>
      </c>
      <c r="R2091">
        <v>51.246185805976999</v>
      </c>
      <c r="S2091">
        <v>467.14653102287701</v>
      </c>
      <c r="T2091">
        <v>0</v>
      </c>
      <c r="U2091">
        <v>0</v>
      </c>
      <c r="V2091">
        <v>20.333124361764899</v>
      </c>
      <c r="W2091">
        <v>510.38585362309902</v>
      </c>
    </row>
    <row r="2092" spans="1:23" x14ac:dyDescent="0.3">
      <c r="A2092" t="s">
        <v>303</v>
      </c>
      <c r="B2092" t="s">
        <v>19</v>
      </c>
      <c r="C2092" t="s">
        <v>29</v>
      </c>
      <c r="D2092" t="s">
        <v>255</v>
      </c>
      <c r="E2092" t="s">
        <v>67</v>
      </c>
      <c r="F2092">
        <v>36.337714645121999</v>
      </c>
      <c r="G2092">
        <v>35.5865175447044</v>
      </c>
      <c r="H2092">
        <v>1.32119371393004</v>
      </c>
      <c r="I2092">
        <v>0.96263178766991897</v>
      </c>
      <c r="J2092">
        <v>1.6086200189047</v>
      </c>
      <c r="K2092">
        <v>157.97759226251799</v>
      </c>
      <c r="L2092">
        <v>0.146379560782954</v>
      </c>
      <c r="M2092">
        <v>3.3885746432972499</v>
      </c>
      <c r="N2092">
        <v>33.216026089675999</v>
      </c>
      <c r="O2092">
        <v>166.191573909167</v>
      </c>
      <c r="P2092">
        <v>26.743616858058601</v>
      </c>
      <c r="Q2092">
        <v>11.9839740881159</v>
      </c>
      <c r="R2092">
        <v>44.112816195381697</v>
      </c>
      <c r="S2092">
        <v>451.05831615563301</v>
      </c>
      <c r="T2092">
        <v>0</v>
      </c>
      <c r="U2092">
        <v>0</v>
      </c>
      <c r="V2092">
        <v>18.3224709071985</v>
      </c>
      <c r="W2092">
        <v>475.60867247263701</v>
      </c>
    </row>
    <row r="2093" spans="1:23" x14ac:dyDescent="0.3">
      <c r="A2093" t="s">
        <v>303</v>
      </c>
      <c r="B2093" t="s">
        <v>19</v>
      </c>
      <c r="C2093" t="s">
        <v>29</v>
      </c>
      <c r="D2093" t="s">
        <v>255</v>
      </c>
      <c r="E2093" t="s">
        <v>68</v>
      </c>
      <c r="F2093">
        <v>38.209113002882297</v>
      </c>
      <c r="G2093">
        <v>37.444295105774998</v>
      </c>
      <c r="H2093">
        <v>1.9346062022221899</v>
      </c>
      <c r="I2093">
        <v>0.99890972540314904</v>
      </c>
      <c r="J2093">
        <v>1.75173227570528</v>
      </c>
      <c r="K2093">
        <v>163.595599007635</v>
      </c>
      <c r="L2093">
        <v>0.12723563447292399</v>
      </c>
      <c r="M2093">
        <v>3.8188399775012298</v>
      </c>
      <c r="N2093">
        <v>35.626046432982001</v>
      </c>
      <c r="O2093">
        <v>182.62296945352401</v>
      </c>
      <c r="P2093">
        <v>27.491429037722899</v>
      </c>
      <c r="Q2093">
        <v>12.3265850779314</v>
      </c>
      <c r="R2093">
        <v>45.337462286028099</v>
      </c>
      <c r="S2093">
        <v>451.05831615563301</v>
      </c>
      <c r="T2093">
        <v>0</v>
      </c>
      <c r="U2093">
        <v>0</v>
      </c>
      <c r="V2093">
        <v>26.605050052741799</v>
      </c>
      <c r="W2093">
        <v>504.30077498941603</v>
      </c>
    </row>
    <row r="2094" spans="1:23" x14ac:dyDescent="0.3">
      <c r="A2094" t="s">
        <v>303</v>
      </c>
      <c r="B2094" t="s">
        <v>19</v>
      </c>
      <c r="C2094" t="s">
        <v>29</v>
      </c>
      <c r="D2094" t="s">
        <v>255</v>
      </c>
      <c r="E2094" t="s">
        <v>69</v>
      </c>
      <c r="F2094">
        <v>38.614962438055102</v>
      </c>
      <c r="G2094">
        <v>37.848165335314803</v>
      </c>
      <c r="H2094">
        <v>2.24011159182229</v>
      </c>
      <c r="I2094">
        <v>1.00095303236032</v>
      </c>
      <c r="J2094">
        <v>1.8030797503257301</v>
      </c>
      <c r="K2094">
        <v>163.65269873209601</v>
      </c>
      <c r="L2094">
        <v>0.14227750375609199</v>
      </c>
      <c r="M2094">
        <v>3.9717160762132302</v>
      </c>
      <c r="N2094">
        <v>36.2357773695052</v>
      </c>
      <c r="O2094">
        <v>187.82141060089799</v>
      </c>
      <c r="P2094">
        <v>27.392353454443999</v>
      </c>
      <c r="Q2094">
        <v>12.2878315145929</v>
      </c>
      <c r="R2094">
        <v>45.167395466919899</v>
      </c>
      <c r="S2094">
        <v>451.05831615563301</v>
      </c>
      <c r="T2094">
        <v>0</v>
      </c>
      <c r="U2094">
        <v>0</v>
      </c>
      <c r="V2094">
        <v>30.735496704010501</v>
      </c>
      <c r="W2094">
        <v>509.99708281154398</v>
      </c>
    </row>
    <row r="2095" spans="1:23" x14ac:dyDescent="0.3">
      <c r="A2095" t="s">
        <v>303</v>
      </c>
      <c r="B2095" t="s">
        <v>19</v>
      </c>
      <c r="C2095" t="s">
        <v>29</v>
      </c>
      <c r="D2095" t="s">
        <v>255</v>
      </c>
      <c r="E2095" t="s">
        <v>70</v>
      </c>
      <c r="F2095">
        <v>37.586725972842302</v>
      </c>
      <c r="G2095">
        <v>36.823732622902398</v>
      </c>
      <c r="H2095">
        <v>2.2982739913087</v>
      </c>
      <c r="I2095">
        <v>1.0036692274667101</v>
      </c>
      <c r="J2095">
        <v>1.6415245894863699</v>
      </c>
      <c r="K2095">
        <v>164.78703862816101</v>
      </c>
      <c r="L2095">
        <v>0.158533826500761</v>
      </c>
      <c r="M2095">
        <v>3.42860035272474</v>
      </c>
      <c r="N2095">
        <v>34.251236371033102</v>
      </c>
      <c r="O2095">
        <v>169.86873315600599</v>
      </c>
      <c r="P2095">
        <v>27.972188776593299</v>
      </c>
      <c r="Q2095">
        <v>12.5312076747582</v>
      </c>
      <c r="R2095">
        <v>46.143192189973703</v>
      </c>
      <c r="S2095">
        <v>451.05831615563301</v>
      </c>
      <c r="T2095">
        <v>0</v>
      </c>
      <c r="U2095">
        <v>0</v>
      </c>
      <c r="V2095">
        <v>31.563680464294499</v>
      </c>
      <c r="W2095">
        <v>492.14211277361602</v>
      </c>
    </row>
    <row r="2096" spans="1:23" x14ac:dyDescent="0.3">
      <c r="A2096" t="s">
        <v>303</v>
      </c>
      <c r="B2096" t="s">
        <v>19</v>
      </c>
      <c r="C2096" t="s">
        <v>29</v>
      </c>
      <c r="D2096" t="s">
        <v>256</v>
      </c>
      <c r="E2096" t="s">
        <v>71</v>
      </c>
      <c r="F2096">
        <v>34.747226345294997</v>
      </c>
      <c r="G2096">
        <v>34.020976295787101</v>
      </c>
      <c r="H2096">
        <v>2.17264012451477</v>
      </c>
      <c r="I2096">
        <v>0.96459082528712103</v>
      </c>
      <c r="J2096">
        <v>1.4577127567439401</v>
      </c>
      <c r="K2096">
        <v>152.613640385444</v>
      </c>
      <c r="L2096">
        <v>0.123646568932375</v>
      </c>
      <c r="M2096">
        <v>3.0088908007703701</v>
      </c>
      <c r="N2096">
        <v>30.586156591509798</v>
      </c>
      <c r="O2096">
        <v>155.27641196756201</v>
      </c>
      <c r="P2096">
        <v>28.769233637977202</v>
      </c>
      <c r="Q2096">
        <v>12.0381631239038</v>
      </c>
      <c r="R2096">
        <v>48.622321049126903</v>
      </c>
      <c r="S2096">
        <v>429.81752361790097</v>
      </c>
      <c r="T2096">
        <v>0</v>
      </c>
      <c r="U2096">
        <v>0</v>
      </c>
      <c r="V2096">
        <v>30.091826844321801</v>
      </c>
      <c r="W2096">
        <v>457.159051946315</v>
      </c>
    </row>
    <row r="2097" spans="1:23" x14ac:dyDescent="0.3">
      <c r="A2097" t="s">
        <v>303</v>
      </c>
      <c r="B2097" t="s">
        <v>19</v>
      </c>
      <c r="C2097" t="s">
        <v>29</v>
      </c>
      <c r="D2097" t="s">
        <v>256</v>
      </c>
      <c r="E2097" t="s">
        <v>72</v>
      </c>
      <c r="F2097">
        <v>38.124187292048099</v>
      </c>
      <c r="G2097">
        <v>37.370229122720701</v>
      </c>
      <c r="H2097">
        <v>2.59903540657101</v>
      </c>
      <c r="I2097">
        <v>1.0476985354777999</v>
      </c>
      <c r="J2097">
        <v>1.6607333502831301</v>
      </c>
      <c r="K2097">
        <v>165.58090966481001</v>
      </c>
      <c r="L2097">
        <v>0.106497219162569</v>
      </c>
      <c r="M2097">
        <v>3.5136364717860098</v>
      </c>
      <c r="N2097">
        <v>34.200412822940898</v>
      </c>
      <c r="O2097">
        <v>177.239313664505</v>
      </c>
      <c r="P2097">
        <v>31.039715944523198</v>
      </c>
      <c r="Q2097">
        <v>12.9940834090118</v>
      </c>
      <c r="R2097">
        <v>52.452654703487802</v>
      </c>
      <c r="S2097">
        <v>429.81752361790097</v>
      </c>
      <c r="T2097">
        <v>0</v>
      </c>
      <c r="U2097">
        <v>0</v>
      </c>
      <c r="V2097">
        <v>35.930057167752302</v>
      </c>
      <c r="W2097">
        <v>506.23760565588998</v>
      </c>
    </row>
    <row r="2098" spans="1:23" x14ac:dyDescent="0.3">
      <c r="A2098" t="s">
        <v>303</v>
      </c>
      <c r="B2098" t="s">
        <v>19</v>
      </c>
      <c r="C2098" t="s">
        <v>29</v>
      </c>
      <c r="D2098" t="s">
        <v>256</v>
      </c>
      <c r="E2098" t="s">
        <v>73</v>
      </c>
      <c r="F2098">
        <v>38.611903348807303</v>
      </c>
      <c r="G2098">
        <v>37.855548779956401</v>
      </c>
      <c r="H2098">
        <v>2.8235806788882298</v>
      </c>
      <c r="I2098">
        <v>1.05092978542018</v>
      </c>
      <c r="J2098">
        <v>1.7157375748809101</v>
      </c>
      <c r="K2098">
        <v>165.94182846809599</v>
      </c>
      <c r="L2098">
        <v>0.111831315487413</v>
      </c>
      <c r="M2098">
        <v>3.67760982119243</v>
      </c>
      <c r="N2098">
        <v>34.903692307725699</v>
      </c>
      <c r="O2098">
        <v>183.09232906420999</v>
      </c>
      <c r="P2098">
        <v>30.9881418235429</v>
      </c>
      <c r="Q2098">
        <v>12.977962861045601</v>
      </c>
      <c r="R2098">
        <v>52.3590064162698</v>
      </c>
      <c r="S2098">
        <v>429.81752361790097</v>
      </c>
      <c r="T2098">
        <v>0</v>
      </c>
      <c r="U2098">
        <v>0</v>
      </c>
      <c r="V2098">
        <v>38.975046212750399</v>
      </c>
      <c r="W2098">
        <v>513.542629449527</v>
      </c>
    </row>
    <row r="2099" spans="1:23" x14ac:dyDescent="0.3">
      <c r="A2099" t="s">
        <v>303</v>
      </c>
      <c r="B2099" t="s">
        <v>19</v>
      </c>
      <c r="C2099" t="s">
        <v>29</v>
      </c>
      <c r="D2099" t="s">
        <v>256</v>
      </c>
      <c r="E2099" t="s">
        <v>74</v>
      </c>
      <c r="F2099">
        <v>36.365366497052797</v>
      </c>
      <c r="G2099">
        <v>35.6230369360648</v>
      </c>
      <c r="H2099">
        <v>2.8690656305418201</v>
      </c>
      <c r="I2099">
        <v>1.01896341135047</v>
      </c>
      <c r="J2099">
        <v>1.51738333436511</v>
      </c>
      <c r="K2099">
        <v>161.21538127360401</v>
      </c>
      <c r="L2099">
        <v>0.11584624187152801</v>
      </c>
      <c r="M2099">
        <v>3.1246538710026099</v>
      </c>
      <c r="N2099">
        <v>32.125727312328799</v>
      </c>
      <c r="O2099">
        <v>162.286219889601</v>
      </c>
      <c r="P2099">
        <v>30.450556120843</v>
      </c>
      <c r="Q2099">
        <v>12.737954200878301</v>
      </c>
      <c r="R2099">
        <v>51.468330253889903</v>
      </c>
      <c r="S2099">
        <v>429.81752361790097</v>
      </c>
      <c r="T2099">
        <v>0</v>
      </c>
      <c r="U2099">
        <v>0</v>
      </c>
      <c r="V2099">
        <v>39.642786118493497</v>
      </c>
      <c r="W2099">
        <v>481.14166873539102</v>
      </c>
    </row>
    <row r="2100" spans="1:23" x14ac:dyDescent="0.3">
      <c r="A2100" t="s">
        <v>303</v>
      </c>
      <c r="B2100" t="s">
        <v>19</v>
      </c>
      <c r="C2100" t="s">
        <v>29</v>
      </c>
      <c r="D2100" t="s">
        <v>257</v>
      </c>
      <c r="E2100" t="s">
        <v>75</v>
      </c>
      <c r="F2100">
        <v>33.513005965170301</v>
      </c>
      <c r="G2100">
        <v>32.801877455629601</v>
      </c>
      <c r="H2100">
        <v>4.5009267258751002</v>
      </c>
      <c r="I2100">
        <v>0.99118502553463195</v>
      </c>
      <c r="J2100">
        <v>1.4827038612257799</v>
      </c>
      <c r="K2100">
        <v>148.10380607116599</v>
      </c>
      <c r="L2100">
        <v>0.13298494970076999</v>
      </c>
      <c r="M2100">
        <v>3.1005226239757002</v>
      </c>
      <c r="N2100">
        <v>29.997162494005199</v>
      </c>
      <c r="O2100">
        <v>157.28164389631601</v>
      </c>
      <c r="P2100">
        <v>26.800709322548901</v>
      </c>
      <c r="Q2100">
        <v>11.4111517881519</v>
      </c>
      <c r="R2100">
        <v>44.963671991170003</v>
      </c>
      <c r="S2100">
        <v>406.94876965964102</v>
      </c>
      <c r="T2100">
        <v>0</v>
      </c>
      <c r="U2100">
        <v>0</v>
      </c>
      <c r="V2100">
        <v>62.270644896129802</v>
      </c>
      <c r="W2100">
        <v>442.08826623003</v>
      </c>
    </row>
    <row r="2101" spans="1:23" x14ac:dyDescent="0.3">
      <c r="A2101" t="s">
        <v>303</v>
      </c>
      <c r="B2101" t="s">
        <v>19</v>
      </c>
      <c r="C2101" t="s">
        <v>29</v>
      </c>
      <c r="D2101" t="s">
        <v>257</v>
      </c>
      <c r="E2101" t="s">
        <v>76</v>
      </c>
      <c r="F2101">
        <v>37.2250886773774</v>
      </c>
      <c r="G2101">
        <v>36.482648903390597</v>
      </c>
      <c r="H2101">
        <v>5.4655691347018296</v>
      </c>
      <c r="I2101">
        <v>1.08550039312615</v>
      </c>
      <c r="J2101">
        <v>1.7083357195987099</v>
      </c>
      <c r="K2101">
        <v>162.30074493789201</v>
      </c>
      <c r="L2101">
        <v>0.107860109966001</v>
      </c>
      <c r="M2101">
        <v>3.7185640274696099</v>
      </c>
      <c r="N2101">
        <v>34.0983079413136</v>
      </c>
      <c r="O2101">
        <v>183.195947677981</v>
      </c>
      <c r="P2101">
        <v>29.168213835117701</v>
      </c>
      <c r="Q2101">
        <v>12.4263286914139</v>
      </c>
      <c r="R2101">
        <v>48.927249212224901</v>
      </c>
      <c r="S2101">
        <v>406.94876965964102</v>
      </c>
      <c r="T2101">
        <v>0</v>
      </c>
      <c r="U2101">
        <v>0</v>
      </c>
      <c r="V2101">
        <v>75.576421413031099</v>
      </c>
      <c r="W2101">
        <v>495.51094263594803</v>
      </c>
    </row>
    <row r="2102" spans="1:23" x14ac:dyDescent="0.3">
      <c r="A2102" t="s">
        <v>303</v>
      </c>
      <c r="B2102" t="s">
        <v>19</v>
      </c>
      <c r="C2102" t="s">
        <v>29</v>
      </c>
      <c r="D2102" t="s">
        <v>257</v>
      </c>
      <c r="E2102" t="s">
        <v>77</v>
      </c>
      <c r="F2102">
        <v>37.602995679252999</v>
      </c>
      <c r="G2102">
        <v>36.859051615941198</v>
      </c>
      <c r="H2102">
        <v>5.6465769651862399</v>
      </c>
      <c r="I2102">
        <v>1.08616071705479</v>
      </c>
      <c r="J2102">
        <v>1.7558108440214799</v>
      </c>
      <c r="K2102">
        <v>162.33705032878001</v>
      </c>
      <c r="L2102">
        <v>0.12132184840592899</v>
      </c>
      <c r="M2102">
        <v>3.8510743207368101</v>
      </c>
      <c r="N2102">
        <v>34.615827073569399</v>
      </c>
      <c r="O2102">
        <v>187.79660737106701</v>
      </c>
      <c r="P2102">
        <v>29.079402121899601</v>
      </c>
      <c r="Q2102">
        <v>12.3939115477596</v>
      </c>
      <c r="R2102">
        <v>48.771865629381601</v>
      </c>
      <c r="S2102">
        <v>406.94876965964102</v>
      </c>
      <c r="T2102">
        <v>0</v>
      </c>
      <c r="U2102">
        <v>0</v>
      </c>
      <c r="V2102">
        <v>78.048261526899793</v>
      </c>
      <c r="W2102">
        <v>500.67958974000197</v>
      </c>
    </row>
    <row r="2103" spans="1:23" x14ac:dyDescent="0.3">
      <c r="A2103" t="s">
        <v>303</v>
      </c>
      <c r="B2103" t="s">
        <v>19</v>
      </c>
      <c r="C2103" t="s">
        <v>29</v>
      </c>
      <c r="D2103" t="s">
        <v>257</v>
      </c>
      <c r="E2103" t="s">
        <v>78</v>
      </c>
      <c r="F2103">
        <v>36.203281443712399</v>
      </c>
      <c r="G2103">
        <v>35.464810064351298</v>
      </c>
      <c r="H2103">
        <v>5.0915151762502804</v>
      </c>
      <c r="I2103">
        <v>1.0851429356886899</v>
      </c>
      <c r="J2103">
        <v>1.5699904194265399</v>
      </c>
      <c r="K2103">
        <v>162.127312251163</v>
      </c>
      <c r="L2103">
        <v>0.123542272494146</v>
      </c>
      <c r="M2103">
        <v>3.2660697475190101</v>
      </c>
      <c r="N2103">
        <v>32.406030470753599</v>
      </c>
      <c r="O2103">
        <v>168.18442522290701</v>
      </c>
      <c r="P2103">
        <v>29.4391510028323</v>
      </c>
      <c r="Q2103">
        <v>12.528465113815001</v>
      </c>
      <c r="R2103">
        <v>49.3974003908532</v>
      </c>
      <c r="S2103">
        <v>406.94876965964102</v>
      </c>
      <c r="T2103">
        <v>0</v>
      </c>
      <c r="U2103">
        <v>0</v>
      </c>
      <c r="V2103">
        <v>70.352665643488805</v>
      </c>
      <c r="W2103">
        <v>480.53274417993799</v>
      </c>
    </row>
    <row r="2104" spans="1:23" x14ac:dyDescent="0.3">
      <c r="A2104" t="s">
        <v>303</v>
      </c>
      <c r="B2104" t="s">
        <v>19</v>
      </c>
      <c r="C2104" t="s">
        <v>29</v>
      </c>
      <c r="D2104" t="s">
        <v>258</v>
      </c>
      <c r="E2104" t="s">
        <v>79</v>
      </c>
      <c r="F2104">
        <v>33.948612117608199</v>
      </c>
      <c r="G2104">
        <v>33.254219873898897</v>
      </c>
      <c r="H2104">
        <v>3.9212969761802801</v>
      </c>
      <c r="I2104">
        <v>1.0673832666340799</v>
      </c>
      <c r="J2104">
        <v>1.38199837610573</v>
      </c>
      <c r="K2104">
        <v>146.46010419411499</v>
      </c>
      <c r="L2104">
        <v>0.11542449445366799</v>
      </c>
      <c r="M2104">
        <v>2.4672236392857698</v>
      </c>
      <c r="N2104">
        <v>27.847543757025601</v>
      </c>
      <c r="O2104">
        <v>142.33584780059201</v>
      </c>
      <c r="P2104">
        <v>27.893140912303799</v>
      </c>
      <c r="Q2104">
        <v>11.570247203532899</v>
      </c>
      <c r="R2104">
        <v>47.163933392391002</v>
      </c>
      <c r="S2104">
        <v>372.839723520326</v>
      </c>
      <c r="T2104">
        <v>0</v>
      </c>
      <c r="U2104">
        <v>0</v>
      </c>
      <c r="V2104">
        <v>54.302345564738097</v>
      </c>
      <c r="W2104">
        <v>453.34565149745202</v>
      </c>
    </row>
    <row r="2105" spans="1:23" x14ac:dyDescent="0.3">
      <c r="A2105" t="s">
        <v>303</v>
      </c>
      <c r="B2105" t="s">
        <v>19</v>
      </c>
      <c r="C2105" t="s">
        <v>29</v>
      </c>
      <c r="D2105" t="s">
        <v>258</v>
      </c>
      <c r="E2105" t="s">
        <v>80</v>
      </c>
      <c r="F2105">
        <v>36.944290737505199</v>
      </c>
      <c r="G2105">
        <v>36.226778716926901</v>
      </c>
      <c r="H2105">
        <v>5.0213625457553901</v>
      </c>
      <c r="I2105">
        <v>1.1358766606224999</v>
      </c>
      <c r="J2105">
        <v>1.5594636426073101</v>
      </c>
      <c r="K2105">
        <v>155.98091333769301</v>
      </c>
      <c r="L2105">
        <v>0.111712756639212</v>
      </c>
      <c r="M2105">
        <v>2.90376885198335</v>
      </c>
      <c r="N2105">
        <v>30.815634034496199</v>
      </c>
      <c r="O2105">
        <v>162.097373566393</v>
      </c>
      <c r="P2105">
        <v>29.501300948341001</v>
      </c>
      <c r="Q2105">
        <v>12.2455620460745</v>
      </c>
      <c r="R2105">
        <v>49.873437501263602</v>
      </c>
      <c r="S2105">
        <v>372.839723520326</v>
      </c>
      <c r="T2105">
        <v>0</v>
      </c>
      <c r="U2105">
        <v>0</v>
      </c>
      <c r="V2105">
        <v>69.416497144706497</v>
      </c>
      <c r="W2105">
        <v>496.17578691214101</v>
      </c>
    </row>
    <row r="2106" spans="1:23" x14ac:dyDescent="0.3">
      <c r="A2106" t="s">
        <v>303</v>
      </c>
      <c r="B2106" t="s">
        <v>19</v>
      </c>
      <c r="C2106" t="s">
        <v>29</v>
      </c>
      <c r="D2106" t="s">
        <v>258</v>
      </c>
      <c r="E2106" t="s">
        <v>140</v>
      </c>
      <c r="F2106">
        <v>37.226985550510598</v>
      </c>
      <c r="G2106">
        <v>36.511092153897501</v>
      </c>
      <c r="H2106">
        <v>5.9109032303784304</v>
      </c>
      <c r="I2106">
        <v>1.1243295400911899</v>
      </c>
      <c r="J2106">
        <v>1.6109408917357599</v>
      </c>
      <c r="K2106">
        <v>154.459606514792</v>
      </c>
      <c r="L2106">
        <v>0.121105574743597</v>
      </c>
      <c r="M2106">
        <v>3.0776598702781799</v>
      </c>
      <c r="N2106">
        <v>31.363827327547899</v>
      </c>
      <c r="O2106">
        <v>168.21634936754</v>
      </c>
      <c r="P2106">
        <v>29.0598637214961</v>
      </c>
      <c r="Q2106">
        <v>12.069200901391801</v>
      </c>
      <c r="R2106">
        <v>49.119058268278899</v>
      </c>
      <c r="S2106">
        <v>372.839723520326</v>
      </c>
      <c r="T2106">
        <v>0</v>
      </c>
      <c r="U2106">
        <v>0</v>
      </c>
      <c r="V2106">
        <v>81.637614955661803</v>
      </c>
      <c r="W2106">
        <v>501.057500208465</v>
      </c>
    </row>
    <row r="2107" spans="1:23" x14ac:dyDescent="0.3">
      <c r="A2107" t="s">
        <v>303</v>
      </c>
      <c r="B2107" t="s">
        <v>19</v>
      </c>
      <c r="C2107" t="s">
        <v>29</v>
      </c>
      <c r="D2107" t="s">
        <v>258</v>
      </c>
      <c r="E2107" t="s">
        <v>141</v>
      </c>
      <c r="F2107">
        <v>36.163120502146299</v>
      </c>
      <c r="G2107">
        <v>35.447948894647404</v>
      </c>
      <c r="H2107">
        <v>5.3190883603692001</v>
      </c>
      <c r="I2107">
        <v>1.13532208540486</v>
      </c>
      <c r="J2107">
        <v>1.48112611951206</v>
      </c>
      <c r="K2107">
        <v>155.797475519519</v>
      </c>
      <c r="L2107">
        <v>0.123810834989267</v>
      </c>
      <c r="M2107">
        <v>2.6781760447713099</v>
      </c>
      <c r="N2107">
        <v>29.852987775145099</v>
      </c>
      <c r="O2107">
        <v>153.47160445440099</v>
      </c>
      <c r="P2107">
        <v>29.641166638393301</v>
      </c>
      <c r="Q2107">
        <v>12.29569230429</v>
      </c>
      <c r="R2107">
        <v>50.119242852504598</v>
      </c>
      <c r="S2107">
        <v>372.839723520326</v>
      </c>
      <c r="T2107">
        <v>0</v>
      </c>
      <c r="U2107">
        <v>0</v>
      </c>
      <c r="V2107">
        <v>73.502290344599402</v>
      </c>
      <c r="W2107">
        <v>485.02841411601599</v>
      </c>
    </row>
    <row r="2108" spans="1:23" x14ac:dyDescent="0.3">
      <c r="A2108" t="s">
        <v>303</v>
      </c>
      <c r="B2108" t="s">
        <v>19</v>
      </c>
      <c r="C2108" t="s">
        <v>29</v>
      </c>
      <c r="D2108" t="s">
        <v>259</v>
      </c>
      <c r="E2108" t="s">
        <v>154</v>
      </c>
      <c r="F2108">
        <v>31.345461198577599</v>
      </c>
      <c r="G2108">
        <v>30.6851691258349</v>
      </c>
      <c r="H2108">
        <v>6.30489352649243</v>
      </c>
      <c r="I2108">
        <v>1.0826687840743501</v>
      </c>
      <c r="J2108">
        <v>1.4216074893828901</v>
      </c>
      <c r="K2108">
        <v>134.19764180578599</v>
      </c>
      <c r="L2108">
        <v>0.14410004669550699</v>
      </c>
      <c r="M2108">
        <v>2.3740455639941</v>
      </c>
      <c r="N2108">
        <v>26.671133123882001</v>
      </c>
      <c r="O2108">
        <v>141.72102117845</v>
      </c>
      <c r="P2108">
        <v>26.845158639709901</v>
      </c>
      <c r="Q2108">
        <v>10.831684479729301</v>
      </c>
      <c r="R2108">
        <v>45.759333136382701</v>
      </c>
      <c r="S2108">
        <v>333.57983526023401</v>
      </c>
      <c r="T2108">
        <v>0</v>
      </c>
      <c r="U2108">
        <v>0</v>
      </c>
      <c r="V2108">
        <v>87.677325606328296</v>
      </c>
      <c r="W2108">
        <v>418.251442837296</v>
      </c>
    </row>
    <row r="2109" spans="1:23" x14ac:dyDescent="0.3">
      <c r="A2109" t="s">
        <v>303</v>
      </c>
      <c r="B2109" t="s">
        <v>19</v>
      </c>
      <c r="C2109" t="s">
        <v>29</v>
      </c>
      <c r="D2109" t="s">
        <v>259</v>
      </c>
      <c r="E2109" t="s">
        <v>156</v>
      </c>
      <c r="F2109">
        <v>34.8648037380093</v>
      </c>
      <c r="G2109">
        <v>34.1698659416016</v>
      </c>
      <c r="H2109">
        <v>7.1814877825753802</v>
      </c>
      <c r="I2109">
        <v>1.1946897382828401</v>
      </c>
      <c r="J2109">
        <v>1.59875644651936</v>
      </c>
      <c r="K2109">
        <v>148.212131483262</v>
      </c>
      <c r="L2109">
        <v>0.13386486290021801</v>
      </c>
      <c r="M2109">
        <v>2.74602679745573</v>
      </c>
      <c r="N2109">
        <v>30.044294516309101</v>
      </c>
      <c r="O2109">
        <v>162.08175001179001</v>
      </c>
      <c r="P2109">
        <v>29.558076801556801</v>
      </c>
      <c r="Q2109">
        <v>11.928287333836799</v>
      </c>
      <c r="R2109">
        <v>50.381373099932603</v>
      </c>
      <c r="S2109">
        <v>333.57983526023401</v>
      </c>
      <c r="T2109">
        <v>0</v>
      </c>
      <c r="U2109">
        <v>0</v>
      </c>
      <c r="V2109">
        <v>99.842674635651306</v>
      </c>
      <c r="W2109">
        <v>468.394706084701</v>
      </c>
    </row>
    <row r="2110" spans="1:23" x14ac:dyDescent="0.3">
      <c r="A2110" t="s">
        <v>303</v>
      </c>
      <c r="B2110" t="s">
        <v>19</v>
      </c>
      <c r="C2110" t="s">
        <v>29</v>
      </c>
      <c r="D2110" t="s">
        <v>259</v>
      </c>
      <c r="E2110" t="s">
        <v>157</v>
      </c>
      <c r="F2110">
        <v>35.763007024787903</v>
      </c>
      <c r="G2110">
        <v>35.0598951412235</v>
      </c>
      <c r="H2110">
        <v>7.0138893541696099</v>
      </c>
      <c r="I2110">
        <v>1.22151861572663</v>
      </c>
      <c r="J2110">
        <v>1.63677196916334</v>
      </c>
      <c r="K2110">
        <v>151.56921196762801</v>
      </c>
      <c r="L2110">
        <v>0.14059834109174599</v>
      </c>
      <c r="M2110">
        <v>2.84468088326736</v>
      </c>
      <c r="N2110">
        <v>30.940758278182201</v>
      </c>
      <c r="O2110">
        <v>167.47994448770501</v>
      </c>
      <c r="P2110">
        <v>30.196852218191601</v>
      </c>
      <c r="Q2110">
        <v>12.1861678837895</v>
      </c>
      <c r="R2110">
        <v>51.470045044110002</v>
      </c>
      <c r="S2110">
        <v>333.57983526023401</v>
      </c>
      <c r="T2110">
        <v>0</v>
      </c>
      <c r="U2110">
        <v>0</v>
      </c>
      <c r="V2110">
        <v>97.524280527613101</v>
      </c>
      <c r="W2110">
        <v>481.180456777313</v>
      </c>
    </row>
    <row r="2111" spans="1:23" x14ac:dyDescent="0.3">
      <c r="A2111" t="s">
        <v>303</v>
      </c>
      <c r="B2111" t="s">
        <v>19</v>
      </c>
      <c r="C2111" t="s">
        <v>29</v>
      </c>
      <c r="D2111" t="s">
        <v>259</v>
      </c>
      <c r="E2111" t="s">
        <v>159</v>
      </c>
      <c r="F2111">
        <v>34.437866315892698</v>
      </c>
      <c r="G2111">
        <v>33.7394264515505</v>
      </c>
      <c r="H2111">
        <v>7.6042758262417296</v>
      </c>
      <c r="I2111">
        <v>1.21906484492152</v>
      </c>
      <c r="J2111">
        <v>1.49313732777859</v>
      </c>
      <c r="K2111">
        <v>150.897424571572</v>
      </c>
      <c r="L2111">
        <v>0.14729768595870499</v>
      </c>
      <c r="M2111">
        <v>2.4607705733285998</v>
      </c>
      <c r="N2111">
        <v>29.156454156193298</v>
      </c>
      <c r="O2111">
        <v>151.148654443444</v>
      </c>
      <c r="P2111">
        <v>30.369765770373402</v>
      </c>
      <c r="Q2111">
        <v>12.2424829863808</v>
      </c>
      <c r="R2111">
        <v>51.780662268887603</v>
      </c>
      <c r="S2111">
        <v>333.57983526023401</v>
      </c>
      <c r="T2111">
        <v>0</v>
      </c>
      <c r="U2111">
        <v>0</v>
      </c>
      <c r="V2111">
        <v>105.726042486727</v>
      </c>
      <c r="W2111">
        <v>460.334972818209</v>
      </c>
    </row>
    <row r="2112" spans="1:23" x14ac:dyDescent="0.3">
      <c r="A2112" t="s">
        <v>303</v>
      </c>
      <c r="B2112" t="s">
        <v>19</v>
      </c>
      <c r="C2112" t="s">
        <v>29</v>
      </c>
      <c r="D2112" t="s">
        <v>260</v>
      </c>
      <c r="E2112" t="s">
        <v>160</v>
      </c>
      <c r="F2112">
        <v>31.5242630182425</v>
      </c>
      <c r="G2112">
        <v>30.886477802335602</v>
      </c>
      <c r="H2112">
        <v>7.5488662594059797</v>
      </c>
      <c r="I2112">
        <v>1.17007058401063</v>
      </c>
      <c r="J2112">
        <v>1.40787510671522</v>
      </c>
      <c r="K2112">
        <v>130.349675890263</v>
      </c>
      <c r="L2112">
        <v>0.11735039933357801</v>
      </c>
      <c r="M2112">
        <v>2.31556470161346</v>
      </c>
      <c r="N2112">
        <v>25.751701387813501</v>
      </c>
      <c r="O2112">
        <v>139.46387628808901</v>
      </c>
      <c r="P2112">
        <v>27.928375803749301</v>
      </c>
      <c r="Q2112">
        <v>10.8978219014561</v>
      </c>
      <c r="R2112">
        <v>48.054921332723097</v>
      </c>
      <c r="S2112">
        <v>288.29600815610797</v>
      </c>
      <c r="T2112">
        <v>0</v>
      </c>
      <c r="U2112">
        <v>0</v>
      </c>
      <c r="V2112">
        <v>105.111383606084</v>
      </c>
      <c r="W2112">
        <v>420.48993195753599</v>
      </c>
    </row>
    <row r="2113" spans="1:23" x14ac:dyDescent="0.3">
      <c r="A2113" t="s">
        <v>303</v>
      </c>
      <c r="B2113" t="s">
        <v>19</v>
      </c>
      <c r="C2113" t="s">
        <v>29</v>
      </c>
      <c r="D2113" t="s">
        <v>260</v>
      </c>
      <c r="E2113" t="s">
        <v>164</v>
      </c>
      <c r="F2113">
        <v>35.0591563444166</v>
      </c>
      <c r="G2113">
        <v>34.386405909692101</v>
      </c>
      <c r="H2113">
        <v>8.2660853553362905</v>
      </c>
      <c r="I2113">
        <v>1.2818094461510201</v>
      </c>
      <c r="J2113">
        <v>1.59910440493902</v>
      </c>
      <c r="K2113">
        <v>143.06146177167301</v>
      </c>
      <c r="L2113">
        <v>0.10143166686415001</v>
      </c>
      <c r="M2113">
        <v>2.72608533670408</v>
      </c>
      <c r="N2113">
        <v>29.114282827396799</v>
      </c>
      <c r="O2113">
        <v>161.60752470496899</v>
      </c>
      <c r="P2113">
        <v>30.502362695270101</v>
      </c>
      <c r="Q2113">
        <v>11.907059493021499</v>
      </c>
      <c r="R2113">
        <v>52.478106443179101</v>
      </c>
      <c r="S2113">
        <v>288.29600815610797</v>
      </c>
      <c r="T2113">
        <v>0</v>
      </c>
      <c r="U2113">
        <v>0</v>
      </c>
      <c r="V2113">
        <v>115.07125369129101</v>
      </c>
      <c r="W2113">
        <v>470.84354759471898</v>
      </c>
    </row>
    <row r="2114" spans="1:23" x14ac:dyDescent="0.3">
      <c r="A2114" t="s">
        <v>303</v>
      </c>
      <c r="B2114" t="s">
        <v>19</v>
      </c>
      <c r="C2114" t="s">
        <v>29</v>
      </c>
      <c r="D2114" t="s">
        <v>260</v>
      </c>
      <c r="E2114" t="s">
        <v>167</v>
      </c>
      <c r="F2114">
        <v>35.378473115475302</v>
      </c>
      <c r="G2114">
        <v>34.705864849990597</v>
      </c>
      <c r="H2114">
        <v>8.4980846399882495</v>
      </c>
      <c r="I2114">
        <v>1.2788253483424099</v>
      </c>
      <c r="J2114">
        <v>1.62226928635014</v>
      </c>
      <c r="K2114">
        <v>142.84348590666201</v>
      </c>
      <c r="L2114">
        <v>0.107190155693872</v>
      </c>
      <c r="M2114">
        <v>2.8047887656120598</v>
      </c>
      <c r="N2114">
        <v>29.521410691348802</v>
      </c>
      <c r="O2114">
        <v>165.016923134731</v>
      </c>
      <c r="P2114">
        <v>30.371752091519198</v>
      </c>
      <c r="Q2114">
        <v>11.858688572586599</v>
      </c>
      <c r="R2114">
        <v>52.250301425643798</v>
      </c>
      <c r="S2114">
        <v>288.29600815610797</v>
      </c>
      <c r="T2114">
        <v>0</v>
      </c>
      <c r="U2114">
        <v>0</v>
      </c>
      <c r="V2114">
        <v>118.27849022083601</v>
      </c>
      <c r="W2114">
        <v>475.56419110046897</v>
      </c>
    </row>
    <row r="2115" spans="1:23" x14ac:dyDescent="0.3">
      <c r="A2115" t="s">
        <v>303</v>
      </c>
      <c r="B2115" t="s">
        <v>19</v>
      </c>
      <c r="C2115" t="s">
        <v>29</v>
      </c>
      <c r="D2115" t="s">
        <v>260</v>
      </c>
      <c r="E2115" t="s">
        <v>168</v>
      </c>
      <c r="F2115">
        <v>33.546985095010101</v>
      </c>
      <c r="G2115">
        <v>32.8857071843914</v>
      </c>
      <c r="H2115">
        <v>9.2083627364000105</v>
      </c>
      <c r="I2115">
        <v>1.25219165245228</v>
      </c>
      <c r="J2115">
        <v>1.46968266295772</v>
      </c>
      <c r="K2115">
        <v>139.42798652220301</v>
      </c>
      <c r="L2115">
        <v>0.114692461031664</v>
      </c>
      <c r="M2115">
        <v>2.4425151851474798</v>
      </c>
      <c r="N2115">
        <v>27.502637537493801</v>
      </c>
      <c r="O2115">
        <v>148.282441840845</v>
      </c>
      <c r="P2115">
        <v>29.9083303937594</v>
      </c>
      <c r="Q2115">
        <v>11.665725021770401</v>
      </c>
      <c r="R2115">
        <v>51.467267351319002</v>
      </c>
      <c r="S2115">
        <v>288.29600815610797</v>
      </c>
      <c r="T2115">
        <v>0</v>
      </c>
      <c r="U2115">
        <v>0</v>
      </c>
      <c r="V2115">
        <v>128.151208383811</v>
      </c>
      <c r="W2115">
        <v>449.185039163532</v>
      </c>
    </row>
    <row r="2116" spans="1:23" x14ac:dyDescent="0.3">
      <c r="A2116" t="s">
        <v>303</v>
      </c>
      <c r="B2116" t="s">
        <v>19</v>
      </c>
      <c r="C2116" t="s">
        <v>29</v>
      </c>
      <c r="D2116" t="s">
        <v>261</v>
      </c>
      <c r="E2116" t="s">
        <v>185</v>
      </c>
      <c r="F2116">
        <v>29.3132915698787</v>
      </c>
      <c r="G2116">
        <v>28.722573587928199</v>
      </c>
      <c r="H2116">
        <v>8.1965822140699807</v>
      </c>
      <c r="I2116">
        <v>1.1829730720880201</v>
      </c>
      <c r="J2116">
        <v>1.35926054072674</v>
      </c>
      <c r="K2116">
        <v>119.308275729888</v>
      </c>
      <c r="L2116">
        <v>0.140725908471446</v>
      </c>
      <c r="M2116">
        <v>2.1863084415639502</v>
      </c>
      <c r="N2116">
        <v>23.903240138560498</v>
      </c>
      <c r="O2116">
        <v>130.304807224374</v>
      </c>
      <c r="P2116">
        <v>27.079120743199098</v>
      </c>
      <c r="Q2116">
        <v>10.2958692803975</v>
      </c>
      <c r="R2116">
        <v>46.927484755973097</v>
      </c>
      <c r="S2116">
        <v>239.170822706808</v>
      </c>
      <c r="T2116">
        <v>0</v>
      </c>
      <c r="U2116">
        <v>0</v>
      </c>
      <c r="V2116">
        <v>113.950252749076</v>
      </c>
      <c r="W2116">
        <v>390.815440577473</v>
      </c>
    </row>
    <row r="2117" spans="1:23" x14ac:dyDescent="0.3">
      <c r="A2117" t="s">
        <v>303</v>
      </c>
      <c r="B2117" t="s">
        <v>19</v>
      </c>
      <c r="C2117" t="s">
        <v>29</v>
      </c>
      <c r="D2117" t="s">
        <v>261</v>
      </c>
      <c r="E2117" t="s">
        <v>189</v>
      </c>
      <c r="F2117">
        <v>33.324475799294099</v>
      </c>
      <c r="G2117">
        <v>32.686505395359703</v>
      </c>
      <c r="H2117">
        <v>10.071901656001099</v>
      </c>
      <c r="I2117">
        <v>1.3388469915832399</v>
      </c>
      <c r="J2117">
        <v>1.57161173064207</v>
      </c>
      <c r="K2117">
        <v>135.201401896314</v>
      </c>
      <c r="L2117">
        <v>0.129859486197971</v>
      </c>
      <c r="M2117">
        <v>2.5842752779531599</v>
      </c>
      <c r="N2117">
        <v>27.552262251966599</v>
      </c>
      <c r="O2117">
        <v>152.51810445577601</v>
      </c>
      <c r="P2117">
        <v>30.613274379987701</v>
      </c>
      <c r="Q2117">
        <v>11.6408826610901</v>
      </c>
      <c r="R2117">
        <v>53.050575937984597</v>
      </c>
      <c r="S2117">
        <v>239.170822706808</v>
      </c>
      <c r="T2117">
        <v>0</v>
      </c>
      <c r="U2117">
        <v>0</v>
      </c>
      <c r="V2117">
        <v>139.92108973558501</v>
      </c>
      <c r="W2117">
        <v>447.65819905105502</v>
      </c>
    </row>
    <row r="2118" spans="1:23" x14ac:dyDescent="0.3">
      <c r="A2118" t="s">
        <v>303</v>
      </c>
      <c r="B2118" t="s">
        <v>19</v>
      </c>
      <c r="C2118" t="s">
        <v>29</v>
      </c>
      <c r="D2118" t="s">
        <v>261</v>
      </c>
      <c r="E2118" t="s">
        <v>190</v>
      </c>
      <c r="F2118">
        <v>34.055742648332398</v>
      </c>
      <c r="G2118">
        <v>33.414935730877701</v>
      </c>
      <c r="H2118">
        <v>9.4115727446253992</v>
      </c>
      <c r="I2118">
        <v>1.3427406309293499</v>
      </c>
      <c r="J2118">
        <v>1.63606526970197</v>
      </c>
      <c r="K2118">
        <v>135.84240217445799</v>
      </c>
      <c r="L2118">
        <v>0.137143109997902</v>
      </c>
      <c r="M2118">
        <v>2.7344952929280302</v>
      </c>
      <c r="N2118">
        <v>28.341117934344901</v>
      </c>
      <c r="O2118">
        <v>159.485996464425</v>
      </c>
      <c r="P2118">
        <v>30.6235796620945</v>
      </c>
      <c r="Q2118">
        <v>11.6511516738273</v>
      </c>
      <c r="R2118">
        <v>53.060917489460998</v>
      </c>
      <c r="S2118">
        <v>239.170822706808</v>
      </c>
      <c r="T2118">
        <v>0</v>
      </c>
      <c r="U2118">
        <v>0</v>
      </c>
      <c r="V2118">
        <v>130.77581883774101</v>
      </c>
      <c r="W2118">
        <v>458.09467559789198</v>
      </c>
    </row>
    <row r="2119" spans="1:23" x14ac:dyDescent="0.3">
      <c r="A2119" t="s">
        <v>303</v>
      </c>
      <c r="B2119" t="s">
        <v>19</v>
      </c>
      <c r="C2119" t="s">
        <v>29</v>
      </c>
      <c r="D2119" t="s">
        <v>261</v>
      </c>
      <c r="E2119" t="s">
        <v>195</v>
      </c>
      <c r="F2119">
        <v>31.749969295846299</v>
      </c>
      <c r="G2119">
        <v>31.129074786589801</v>
      </c>
      <c r="H2119">
        <v>9.5125001264845501</v>
      </c>
      <c r="I2119">
        <v>1.2852533396936101</v>
      </c>
      <c r="J2119">
        <v>1.46898398324333</v>
      </c>
      <c r="K2119">
        <v>129.56805664708301</v>
      </c>
      <c r="L2119">
        <v>0.14192308553688801</v>
      </c>
      <c r="M2119">
        <v>2.3571251390092098</v>
      </c>
      <c r="N2119">
        <v>25.9520426989131</v>
      </c>
      <c r="O2119">
        <v>140.96174288751601</v>
      </c>
      <c r="P2119">
        <v>29.429618443410899</v>
      </c>
      <c r="Q2119">
        <v>11.186952233001801</v>
      </c>
      <c r="R2119">
        <v>51.003928729876897</v>
      </c>
      <c r="S2119">
        <v>239.170822706808</v>
      </c>
      <c r="T2119">
        <v>0</v>
      </c>
      <c r="U2119">
        <v>0</v>
      </c>
      <c r="V2119">
        <v>132.15629725760701</v>
      </c>
      <c r="W2119">
        <v>425.23178737758099</v>
      </c>
    </row>
    <row r="2120" spans="1:23" x14ac:dyDescent="0.3">
      <c r="A2120" t="s">
        <v>303</v>
      </c>
      <c r="B2120" t="s">
        <v>19</v>
      </c>
      <c r="C2120" t="s">
        <v>29</v>
      </c>
      <c r="D2120" t="s">
        <v>262</v>
      </c>
      <c r="E2120" t="s">
        <v>196</v>
      </c>
      <c r="F2120">
        <v>29.686689768980798</v>
      </c>
      <c r="G2120">
        <v>29.127607617523299</v>
      </c>
      <c r="H2120">
        <v>7.3153373768269701</v>
      </c>
      <c r="I2120">
        <v>1.20503876652743</v>
      </c>
      <c r="J2120">
        <v>1.2622021674703101</v>
      </c>
      <c r="K2120">
        <v>109.793992524809</v>
      </c>
      <c r="L2120">
        <v>0.103888345358901</v>
      </c>
      <c r="M2120">
        <v>1.84490841648393</v>
      </c>
      <c r="N2120">
        <v>22.318785757999301</v>
      </c>
      <c r="O2120">
        <v>118.32708631237401</v>
      </c>
      <c r="P2120">
        <v>26.401106290143499</v>
      </c>
      <c r="Q2120">
        <v>9.9756140793210299</v>
      </c>
      <c r="R2120">
        <v>45.819173879948899</v>
      </c>
      <c r="S2120">
        <v>204.40521763851299</v>
      </c>
      <c r="T2120">
        <v>0</v>
      </c>
      <c r="U2120">
        <v>0</v>
      </c>
      <c r="V2120">
        <v>101.562429750723</v>
      </c>
      <c r="W2120">
        <v>397.89965395235498</v>
      </c>
    </row>
    <row r="2121" spans="1:23" x14ac:dyDescent="0.3">
      <c r="A2121" t="s">
        <v>303</v>
      </c>
      <c r="B2121" t="s">
        <v>19</v>
      </c>
      <c r="C2121" t="s">
        <v>29</v>
      </c>
      <c r="D2121" t="s">
        <v>262</v>
      </c>
      <c r="E2121" t="s">
        <v>197</v>
      </c>
      <c r="F2121">
        <v>33.774678878590201</v>
      </c>
      <c r="G2121">
        <v>33.168194506418303</v>
      </c>
      <c r="H2121">
        <v>8.9604317576160906</v>
      </c>
      <c r="I2121">
        <v>1.3636605328337801</v>
      </c>
      <c r="J2121">
        <v>1.45389690472936</v>
      </c>
      <c r="K2121">
        <v>124.34791216449401</v>
      </c>
      <c r="L2121">
        <v>9.8858439533574996E-2</v>
      </c>
      <c r="M2121">
        <v>2.1621796367510502</v>
      </c>
      <c r="N2121">
        <v>25.639021274270799</v>
      </c>
      <c r="O2121">
        <v>137.89864424420799</v>
      </c>
      <c r="P2121">
        <v>29.847359753634301</v>
      </c>
      <c r="Q2121">
        <v>11.279392679530099</v>
      </c>
      <c r="R2121">
        <v>51.798238125719202</v>
      </c>
      <c r="S2121">
        <v>204.40521763851299</v>
      </c>
      <c r="T2121">
        <v>0</v>
      </c>
      <c r="U2121">
        <v>0</v>
      </c>
      <c r="V2121">
        <v>124.298097260853</v>
      </c>
      <c r="W2121">
        <v>455.49761873441901</v>
      </c>
    </row>
    <row r="2122" spans="1:23" x14ac:dyDescent="0.3">
      <c r="A2122" t="s">
        <v>303</v>
      </c>
      <c r="B2122" t="s">
        <v>19</v>
      </c>
      <c r="C2122" t="s">
        <v>29</v>
      </c>
      <c r="D2122" t="s">
        <v>262</v>
      </c>
      <c r="E2122" t="s">
        <v>198</v>
      </c>
      <c r="F2122">
        <v>34.486253573491403</v>
      </c>
      <c r="G2122">
        <v>33.877095577120002</v>
      </c>
      <c r="H2122">
        <v>8.3154928688282794</v>
      </c>
      <c r="I2122">
        <v>1.3674070886099701</v>
      </c>
      <c r="J2122">
        <v>1.51392500897287</v>
      </c>
      <c r="K2122">
        <v>124.932475517711</v>
      </c>
      <c r="L2122">
        <v>0.104478863983255</v>
      </c>
      <c r="M2122">
        <v>2.2983174301065201</v>
      </c>
      <c r="N2122">
        <v>26.371384514934299</v>
      </c>
      <c r="O2122">
        <v>144.505964159916</v>
      </c>
      <c r="P2122">
        <v>29.857180459453101</v>
      </c>
      <c r="Q2122">
        <v>11.289179137424901</v>
      </c>
      <c r="R2122">
        <v>51.808093079461997</v>
      </c>
      <c r="S2122">
        <v>204.40521763851299</v>
      </c>
      <c r="T2122">
        <v>0</v>
      </c>
      <c r="U2122">
        <v>0</v>
      </c>
      <c r="V2122">
        <v>115.353832529389</v>
      </c>
      <c r="W2122">
        <v>465.62804438916203</v>
      </c>
    </row>
    <row r="2123" spans="1:23" x14ac:dyDescent="0.3">
      <c r="A2123" t="s">
        <v>303</v>
      </c>
      <c r="B2123" t="s">
        <v>19</v>
      </c>
      <c r="C2123" t="s">
        <v>29</v>
      </c>
      <c r="D2123" t="s">
        <v>262</v>
      </c>
      <c r="E2123" t="s">
        <v>200</v>
      </c>
      <c r="F2123">
        <v>32.179558304176297</v>
      </c>
      <c r="G2123">
        <v>31.589833702588599</v>
      </c>
      <c r="H2123">
        <v>8.5823615654616496</v>
      </c>
      <c r="I2123">
        <v>1.3094735853036901</v>
      </c>
      <c r="J2123">
        <v>1.3681744229895301</v>
      </c>
      <c r="K2123">
        <v>119.287750704264</v>
      </c>
      <c r="L2123">
        <v>0.105737249749853</v>
      </c>
      <c r="M2123">
        <v>2.0034613805010602</v>
      </c>
      <c r="N2123">
        <v>24.285607709074998</v>
      </c>
      <c r="O2123">
        <v>128.48520891060599</v>
      </c>
      <c r="P2123">
        <v>28.693911568696699</v>
      </c>
      <c r="Q2123">
        <v>10.840114198327701</v>
      </c>
      <c r="R2123">
        <v>49.800508264047103</v>
      </c>
      <c r="S2123">
        <v>204.40521763851299</v>
      </c>
      <c r="T2123">
        <v>0</v>
      </c>
      <c r="U2123">
        <v>0</v>
      </c>
      <c r="V2123">
        <v>119.043299544392</v>
      </c>
      <c r="W2123">
        <v>432.921488588817</v>
      </c>
    </row>
    <row r="2124" spans="1:23" x14ac:dyDescent="0.3">
      <c r="A2124" t="s">
        <v>303</v>
      </c>
      <c r="B2124" t="s">
        <v>19</v>
      </c>
      <c r="C2124" t="s">
        <v>29</v>
      </c>
      <c r="D2124" t="s">
        <v>263</v>
      </c>
      <c r="E2124" t="s">
        <v>202</v>
      </c>
      <c r="F2124">
        <v>29.107247502766501</v>
      </c>
      <c r="G2124">
        <v>28.568487298291199</v>
      </c>
      <c r="H2124">
        <v>8.70327900391543</v>
      </c>
      <c r="I2124">
        <v>1.2420936874566699</v>
      </c>
      <c r="J2124">
        <v>1.2501541047960001</v>
      </c>
      <c r="K2124">
        <v>105.641017551999</v>
      </c>
      <c r="L2124">
        <v>0.10210200566989699</v>
      </c>
      <c r="M2124">
        <v>1.72246195160461</v>
      </c>
      <c r="N2124">
        <v>22.25784686595</v>
      </c>
      <c r="O2124">
        <v>116.48023718605501</v>
      </c>
      <c r="P2124">
        <v>26.263292311572499</v>
      </c>
      <c r="Q2124">
        <v>9.7325937505773794</v>
      </c>
      <c r="R2124">
        <v>45.816796709638098</v>
      </c>
      <c r="S2124">
        <v>174.60106236503199</v>
      </c>
      <c r="T2124">
        <v>0</v>
      </c>
      <c r="U2124">
        <v>0</v>
      </c>
      <c r="V2124">
        <v>120.72811317582</v>
      </c>
      <c r="W2124">
        <v>390.15401713144098</v>
      </c>
    </row>
    <row r="2125" spans="1:23" x14ac:dyDescent="0.3">
      <c r="A2125" t="s">
        <v>303</v>
      </c>
      <c r="B2125" t="s">
        <v>19</v>
      </c>
      <c r="C2125" t="s">
        <v>29</v>
      </c>
      <c r="D2125" t="s">
        <v>263</v>
      </c>
      <c r="E2125" t="s">
        <v>204</v>
      </c>
      <c r="F2125">
        <v>29.4651296394963</v>
      </c>
      <c r="G2125">
        <v>28.9259698936525</v>
      </c>
      <c r="H2125">
        <v>8.6385837528333003</v>
      </c>
      <c r="I2125">
        <v>1.24056673439307</v>
      </c>
      <c r="J2125">
        <v>1.27887495945216</v>
      </c>
      <c r="K2125">
        <v>105.66190292266</v>
      </c>
      <c r="L2125">
        <v>8.9466244184607399E-2</v>
      </c>
      <c r="M2125">
        <v>1.8061945008146001</v>
      </c>
      <c r="N2125">
        <v>22.733009509716101</v>
      </c>
      <c r="O2125">
        <v>121.117640070018</v>
      </c>
      <c r="P2125">
        <v>26.194729958934602</v>
      </c>
      <c r="Q2125">
        <v>9.7098986520443393</v>
      </c>
      <c r="R2125">
        <v>45.693974906057498</v>
      </c>
      <c r="S2125">
        <v>174.60106236503199</v>
      </c>
      <c r="T2125">
        <v>0</v>
      </c>
      <c r="U2125">
        <v>0</v>
      </c>
      <c r="V2125">
        <v>119.838147329225</v>
      </c>
      <c r="W2125">
        <v>396.61024432862098</v>
      </c>
    </row>
    <row r="2126" spans="1:23" x14ac:dyDescent="0.3">
      <c r="A2126" t="s">
        <v>303</v>
      </c>
      <c r="B2126" t="s">
        <v>19</v>
      </c>
      <c r="C2126" t="s">
        <v>29</v>
      </c>
      <c r="D2126" t="s">
        <v>263</v>
      </c>
      <c r="E2126" t="s">
        <v>205</v>
      </c>
      <c r="F2126">
        <v>31.906456927857398</v>
      </c>
      <c r="G2126">
        <v>31.344521787555099</v>
      </c>
      <c r="H2126">
        <v>8.6103029116978202</v>
      </c>
      <c r="I2126">
        <v>1.31231691035755</v>
      </c>
      <c r="J2126">
        <v>1.4132177390201499</v>
      </c>
      <c r="K2126">
        <v>112.06625251589</v>
      </c>
      <c r="L2126">
        <v>9.8529759481652102E-2</v>
      </c>
      <c r="M2126">
        <v>2.05734654441871</v>
      </c>
      <c r="N2126">
        <v>24.8446930242125</v>
      </c>
      <c r="O2126">
        <v>135.944596884937</v>
      </c>
      <c r="P2126">
        <v>27.639496849557499</v>
      </c>
      <c r="Q2126">
        <v>10.2529217528113</v>
      </c>
      <c r="R2126">
        <v>48.205370454809398</v>
      </c>
      <c r="S2126">
        <v>174.60106236503199</v>
      </c>
      <c r="T2126">
        <v>0</v>
      </c>
      <c r="U2126">
        <v>0</v>
      </c>
      <c r="V2126">
        <v>119.438424047732</v>
      </c>
      <c r="W2126">
        <v>430.41488750992602</v>
      </c>
    </row>
    <row r="2127" spans="1:23" x14ac:dyDescent="0.3">
      <c r="A2127" t="s">
        <v>303</v>
      </c>
      <c r="B2127" t="s">
        <v>19</v>
      </c>
      <c r="C2127" t="s">
        <v>29</v>
      </c>
      <c r="D2127" t="s">
        <v>263</v>
      </c>
      <c r="E2127" t="s">
        <v>207</v>
      </c>
      <c r="F2127">
        <v>30.575521955710201</v>
      </c>
      <c r="G2127">
        <v>30.011398789795798</v>
      </c>
      <c r="H2127">
        <v>6.9222183935479</v>
      </c>
      <c r="I2127">
        <v>1.3358034543587101</v>
      </c>
      <c r="J2127">
        <v>1.2690781480131199</v>
      </c>
      <c r="K2127">
        <v>113.31218429027101</v>
      </c>
      <c r="L2127">
        <v>0.101083611708728</v>
      </c>
      <c r="M2127">
        <v>1.7123174321283201</v>
      </c>
      <c r="N2127">
        <v>23.299200988650501</v>
      </c>
      <c r="O2127">
        <v>118.524544707077</v>
      </c>
      <c r="P2127">
        <v>28.313030520637898</v>
      </c>
      <c r="Q2127">
        <v>10.482533067067299</v>
      </c>
      <c r="R2127">
        <v>49.404021567581999</v>
      </c>
      <c r="S2127">
        <v>174.60106236503199</v>
      </c>
      <c r="T2127">
        <v>0</v>
      </c>
      <c r="U2127">
        <v>0</v>
      </c>
      <c r="V2127">
        <v>96.143186131540304</v>
      </c>
      <c r="W2127">
        <v>410.96656799527398</v>
      </c>
    </row>
    <row r="2128" spans="1:23" x14ac:dyDescent="0.3">
      <c r="A2128" t="s">
        <v>303</v>
      </c>
      <c r="B2128" t="s">
        <v>19</v>
      </c>
      <c r="C2128" t="s">
        <v>29</v>
      </c>
      <c r="D2128" t="s">
        <v>264</v>
      </c>
      <c r="E2128" t="s">
        <v>208</v>
      </c>
      <c r="F2128">
        <v>27.3914833216371</v>
      </c>
      <c r="G2128">
        <v>26.895352663039301</v>
      </c>
      <c r="H2128">
        <v>7.9732611931505097</v>
      </c>
      <c r="I2128">
        <v>1.19792098032803</v>
      </c>
      <c r="J2128">
        <v>1.12304131099798</v>
      </c>
      <c r="K2128">
        <v>94.436874717992097</v>
      </c>
      <c r="L2128">
        <v>9.8076123122538703E-2</v>
      </c>
      <c r="M2128">
        <v>1.53830870731937</v>
      </c>
      <c r="N2128">
        <v>20.186215924698399</v>
      </c>
      <c r="O2128">
        <v>105.24507241896001</v>
      </c>
      <c r="P2128">
        <v>24.3819751884037</v>
      </c>
      <c r="Q2128">
        <v>8.6804984913327008</v>
      </c>
      <c r="R2128">
        <v>42.9486066314903</v>
      </c>
      <c r="S2128">
        <v>147.236442102924</v>
      </c>
      <c r="T2128">
        <v>0</v>
      </c>
      <c r="U2128">
        <v>0</v>
      </c>
      <c r="V2128">
        <v>111.15327376374201</v>
      </c>
      <c r="W2128">
        <v>366.97553739844898</v>
      </c>
    </row>
    <row r="2129" spans="1:23" x14ac:dyDescent="0.3">
      <c r="A2129" t="s">
        <v>303</v>
      </c>
      <c r="B2129" t="s">
        <v>19</v>
      </c>
      <c r="C2129" t="s">
        <v>29</v>
      </c>
      <c r="D2129" t="s">
        <v>264</v>
      </c>
      <c r="E2129" t="s">
        <v>209</v>
      </c>
      <c r="F2129">
        <v>31.851146543761001</v>
      </c>
      <c r="G2129">
        <v>31.3012313165408</v>
      </c>
      <c r="H2129">
        <v>8.1297912267972894</v>
      </c>
      <c r="I2129">
        <v>1.37976716137059</v>
      </c>
      <c r="J2129">
        <v>1.3228745483594899</v>
      </c>
      <c r="K2129">
        <v>108.893756395246</v>
      </c>
      <c r="L2129">
        <v>9.4418151627353397E-2</v>
      </c>
      <c r="M2129">
        <v>1.8486017260765</v>
      </c>
      <c r="N2129">
        <v>23.702892511174301</v>
      </c>
      <c r="O2129">
        <v>125.315464378473</v>
      </c>
      <c r="P2129">
        <v>28.0525145232425</v>
      </c>
      <c r="Q2129">
        <v>9.98883123498325</v>
      </c>
      <c r="R2129">
        <v>49.412395900386898</v>
      </c>
      <c r="S2129">
        <v>147.236442102924</v>
      </c>
      <c r="T2129">
        <v>0</v>
      </c>
      <c r="U2129">
        <v>0</v>
      </c>
      <c r="V2129">
        <v>113.309920924819</v>
      </c>
      <c r="W2129">
        <v>429.51795633820302</v>
      </c>
    </row>
    <row r="2130" spans="1:23" x14ac:dyDescent="0.3">
      <c r="A2130" t="s">
        <v>303</v>
      </c>
      <c r="B2130" t="s">
        <v>19</v>
      </c>
      <c r="C2130" t="s">
        <v>29</v>
      </c>
      <c r="D2130" t="s">
        <v>264</v>
      </c>
      <c r="E2130" t="s">
        <v>212</v>
      </c>
      <c r="F2130">
        <v>32.2832867227321</v>
      </c>
      <c r="G2130">
        <v>31.739431882940099</v>
      </c>
      <c r="H2130">
        <v>9.6438123752421205</v>
      </c>
      <c r="I2130">
        <v>1.34892728696299</v>
      </c>
      <c r="J2130">
        <v>1.39830952299577</v>
      </c>
      <c r="K2130">
        <v>106.964194125674</v>
      </c>
      <c r="L2130">
        <v>9.9480039557917704E-2</v>
      </c>
      <c r="M2130">
        <v>2.06561666692724</v>
      </c>
      <c r="N2130">
        <v>24.3794470870182</v>
      </c>
      <c r="O2130">
        <v>136.249460483359</v>
      </c>
      <c r="P2130">
        <v>27.315076903998499</v>
      </c>
      <c r="Q2130">
        <v>9.7419240610735702</v>
      </c>
      <c r="R2130">
        <v>48.094906540867001</v>
      </c>
      <c r="S2130">
        <v>147.236442102924</v>
      </c>
      <c r="T2130">
        <v>0</v>
      </c>
      <c r="U2130">
        <v>0</v>
      </c>
      <c r="V2130">
        <v>134.33468796869499</v>
      </c>
      <c r="W2130">
        <v>435.87381569913902</v>
      </c>
    </row>
    <row r="2131" spans="1:23" x14ac:dyDescent="0.3">
      <c r="A2131" t="s">
        <v>303</v>
      </c>
      <c r="B2131" t="s">
        <v>19</v>
      </c>
      <c r="C2131" t="s">
        <v>29</v>
      </c>
      <c r="D2131" t="s">
        <v>264</v>
      </c>
      <c r="E2131" t="s">
        <v>214</v>
      </c>
      <c r="F2131">
        <v>29.7851491427678</v>
      </c>
      <c r="G2131">
        <v>29.259774600263501</v>
      </c>
      <c r="H2131">
        <v>9.7085735297808995</v>
      </c>
      <c r="I2131">
        <v>1.29450021869898</v>
      </c>
      <c r="J2131">
        <v>1.2534122302169599</v>
      </c>
      <c r="K2131">
        <v>102.242698419089</v>
      </c>
      <c r="L2131">
        <v>0.100063432525968</v>
      </c>
      <c r="M2131">
        <v>1.7886983062711199</v>
      </c>
      <c r="N2131">
        <v>22.252335932683199</v>
      </c>
      <c r="O2131">
        <v>121.08277855548999</v>
      </c>
      <c r="P2131">
        <v>26.316955351015999</v>
      </c>
      <c r="Q2131">
        <v>9.3776851499959903</v>
      </c>
      <c r="R2131">
        <v>46.3472459943508</v>
      </c>
      <c r="S2131">
        <v>147.236442102924</v>
      </c>
      <c r="T2131">
        <v>0</v>
      </c>
      <c r="U2131">
        <v>0</v>
      </c>
      <c r="V2131">
        <v>135.27140208873101</v>
      </c>
      <c r="W2131">
        <v>400.58481922016398</v>
      </c>
    </row>
    <row r="2132" spans="1:23" x14ac:dyDescent="0.3">
      <c r="A2132" t="s">
        <v>303</v>
      </c>
      <c r="B2132" t="s">
        <v>19</v>
      </c>
      <c r="C2132" t="s">
        <v>29</v>
      </c>
      <c r="D2132" t="s">
        <v>265</v>
      </c>
      <c r="E2132" t="s">
        <v>215</v>
      </c>
      <c r="F2132">
        <v>26.261485921383802</v>
      </c>
      <c r="G2132">
        <v>25.791837865256301</v>
      </c>
      <c r="H2132">
        <v>8.7278368422630503</v>
      </c>
      <c r="I2132">
        <v>1.12174063067156</v>
      </c>
      <c r="J2132">
        <v>1.0872598552405</v>
      </c>
      <c r="K2132">
        <v>88.749932418558402</v>
      </c>
      <c r="L2132">
        <v>5.8241939849430199E-2</v>
      </c>
      <c r="M2132">
        <v>1.5254220130927301</v>
      </c>
      <c r="N2132">
        <v>19.317058143702099</v>
      </c>
      <c r="O2132">
        <v>102.87841593029501</v>
      </c>
      <c r="P2132">
        <v>22.795567233886398</v>
      </c>
      <c r="Q2132">
        <v>8.1187783709992605</v>
      </c>
      <c r="R2132">
        <v>40.150525141788201</v>
      </c>
      <c r="S2132">
        <v>147.236442102924</v>
      </c>
      <c r="T2132">
        <v>0</v>
      </c>
      <c r="U2132">
        <v>0</v>
      </c>
      <c r="V2132">
        <v>121.63203782055101</v>
      </c>
      <c r="W2132">
        <v>349.53154009303699</v>
      </c>
    </row>
    <row r="2133" spans="1:23" x14ac:dyDescent="0.3">
      <c r="A2133" t="s">
        <v>303</v>
      </c>
      <c r="B2133" t="s">
        <v>19</v>
      </c>
      <c r="C2133" t="s">
        <v>29</v>
      </c>
      <c r="D2133" t="s">
        <v>265</v>
      </c>
      <c r="E2133" t="s">
        <v>216</v>
      </c>
      <c r="F2133">
        <v>27.2053367857716</v>
      </c>
      <c r="G2133">
        <v>26.733301922709501</v>
      </c>
      <c r="H2133">
        <v>10.2864992778307</v>
      </c>
      <c r="I2133">
        <v>1.1202360367165201</v>
      </c>
      <c r="J2133">
        <v>1.1867428671223199</v>
      </c>
      <c r="K2133">
        <v>88.999955253243101</v>
      </c>
      <c r="L2133">
        <v>6.0728182455031199E-2</v>
      </c>
      <c r="M2133">
        <v>1.7461744344651</v>
      </c>
      <c r="N2133">
        <v>20.401606184951898</v>
      </c>
      <c r="O2133">
        <v>114.12113707866401</v>
      </c>
      <c r="P2133">
        <v>22.665254526750001</v>
      </c>
      <c r="Q2133">
        <v>8.0844353818020505</v>
      </c>
      <c r="R2133">
        <v>39.906719748211401</v>
      </c>
      <c r="S2133">
        <v>147.236442102924</v>
      </c>
      <c r="T2133">
        <v>0</v>
      </c>
      <c r="U2133">
        <v>0</v>
      </c>
      <c r="V2133">
        <v>143.25554193846699</v>
      </c>
      <c r="W2133">
        <v>364.87491725078002</v>
      </c>
    </row>
    <row r="2134" spans="1:23" x14ac:dyDescent="0.3">
      <c r="A2134" t="s">
        <v>303</v>
      </c>
      <c r="B2134" t="s">
        <v>19</v>
      </c>
      <c r="C2134" t="s">
        <v>29</v>
      </c>
      <c r="D2134" t="s">
        <v>265</v>
      </c>
      <c r="E2134" t="s">
        <v>217</v>
      </c>
      <c r="F2134">
        <v>27.7801113695627</v>
      </c>
      <c r="G2134">
        <v>27.305206520077501</v>
      </c>
      <c r="H2134">
        <v>10.6903985212058</v>
      </c>
      <c r="I2134">
        <v>1.12534398628154</v>
      </c>
      <c r="J2134">
        <v>1.24089928813511</v>
      </c>
      <c r="K2134">
        <v>89.641665987035196</v>
      </c>
      <c r="L2134">
        <v>6.25485918285799E-2</v>
      </c>
      <c r="M2134">
        <v>1.88725076766816</v>
      </c>
      <c r="N2134">
        <v>21.056663955390299</v>
      </c>
      <c r="O2134">
        <v>122.014066396723</v>
      </c>
      <c r="P2134">
        <v>22.719634725677999</v>
      </c>
      <c r="Q2134">
        <v>8.1126199265291792</v>
      </c>
      <c r="R2134">
        <v>39.992070987052202</v>
      </c>
      <c r="S2134">
        <v>147.236442102924</v>
      </c>
      <c r="T2134">
        <v>0</v>
      </c>
      <c r="U2134">
        <v>0</v>
      </c>
      <c r="V2134">
        <v>148.857995883375</v>
      </c>
      <c r="W2134">
        <v>373.196510569841</v>
      </c>
    </row>
    <row r="2135" spans="1:23" x14ac:dyDescent="0.3">
      <c r="A2135" t="s">
        <v>303</v>
      </c>
      <c r="B2135" t="s">
        <v>19</v>
      </c>
      <c r="C2135" t="s">
        <v>29</v>
      </c>
      <c r="D2135" t="s">
        <v>265</v>
      </c>
      <c r="E2135" t="s">
        <v>226</v>
      </c>
      <c r="F2135">
        <v>27.2999423370896</v>
      </c>
      <c r="G2135">
        <v>26.819975034099102</v>
      </c>
      <c r="H2135">
        <v>9.8149487810444693</v>
      </c>
      <c r="I2135">
        <v>1.1506884982957899</v>
      </c>
      <c r="J2135">
        <v>1.1818334960474099</v>
      </c>
      <c r="K2135">
        <v>91.283797562655707</v>
      </c>
      <c r="L2135">
        <v>6.0989143620942599E-2</v>
      </c>
      <c r="M2135">
        <v>1.7323749885806801</v>
      </c>
      <c r="N2135">
        <v>20.4253043560003</v>
      </c>
      <c r="O2135">
        <v>114.68492000463699</v>
      </c>
      <c r="P2135">
        <v>23.332345694716899</v>
      </c>
      <c r="Q2135">
        <v>8.3215686250466998</v>
      </c>
      <c r="R2135">
        <v>41.082232182881199</v>
      </c>
      <c r="S2135">
        <v>147.236442102924</v>
      </c>
      <c r="T2135">
        <v>0</v>
      </c>
      <c r="U2135">
        <v>0</v>
      </c>
      <c r="V2135">
        <v>136.73598786285399</v>
      </c>
      <c r="W2135">
        <v>365.08103744563698</v>
      </c>
    </row>
    <row r="2136" spans="1:23" x14ac:dyDescent="0.3">
      <c r="A2136" t="s">
        <v>303</v>
      </c>
      <c r="B2136" t="s">
        <v>19</v>
      </c>
      <c r="C2136" t="s">
        <v>29</v>
      </c>
      <c r="D2136" t="s">
        <v>266</v>
      </c>
      <c r="E2136" t="s">
        <v>227</v>
      </c>
      <c r="F2136">
        <v>26.194897812841202</v>
      </c>
      <c r="G2136">
        <v>25.7306068019336</v>
      </c>
      <c r="H2136">
        <v>9.5143869942118204</v>
      </c>
      <c r="I2136">
        <v>1.1000450189356199</v>
      </c>
      <c r="J2136">
        <v>1.1012702798881699</v>
      </c>
      <c r="K2136">
        <v>87.206126253041802</v>
      </c>
      <c r="L2136">
        <v>5.8394486746440301E-2</v>
      </c>
      <c r="M2136">
        <v>1.57745944038991</v>
      </c>
      <c r="N2136">
        <v>19.3610558785888</v>
      </c>
      <c r="O2136">
        <v>105.10804455573199</v>
      </c>
      <c r="P2136">
        <v>22.3153511884469</v>
      </c>
      <c r="Q2136">
        <v>7.9524191147579701</v>
      </c>
      <c r="R2136">
        <v>39.299176764566397</v>
      </c>
      <c r="S2136">
        <v>147.236442102924</v>
      </c>
      <c r="T2136">
        <v>0</v>
      </c>
      <c r="U2136">
        <v>0</v>
      </c>
      <c r="V2136">
        <v>132.54106387864201</v>
      </c>
      <c r="W2136">
        <v>348.695521178776</v>
      </c>
    </row>
    <row r="2137" spans="1:23" x14ac:dyDescent="0.3">
      <c r="A2137" t="s">
        <v>304</v>
      </c>
      <c r="B2137" t="s">
        <v>20</v>
      </c>
      <c r="C2137" t="s">
        <v>29</v>
      </c>
      <c r="D2137" t="s">
        <v>251</v>
      </c>
      <c r="E2137" t="s">
        <v>51</v>
      </c>
      <c r="F2137">
        <v>33.944208443335299</v>
      </c>
      <c r="G2137">
        <v>33.2126191607923</v>
      </c>
      <c r="H2137">
        <v>0.12216526758106699</v>
      </c>
      <c r="I2137">
        <v>0.40922532726622701</v>
      </c>
      <c r="J2137">
        <v>2.6484804457461499</v>
      </c>
      <c r="K2137">
        <v>109.728233080305</v>
      </c>
      <c r="L2137">
        <v>2.0360380444715598</v>
      </c>
      <c r="M2137">
        <v>5.3637784336258303</v>
      </c>
      <c r="N2137">
        <v>80.204359918593198</v>
      </c>
      <c r="O2137">
        <v>246.89886640070699</v>
      </c>
      <c r="P2137">
        <v>21.735616340461899</v>
      </c>
      <c r="Q2137">
        <v>7.0157717716668904</v>
      </c>
      <c r="R2137">
        <v>39.205615656940601</v>
      </c>
      <c r="S2137">
        <v>548.987118336555</v>
      </c>
      <c r="T2137">
        <v>0</v>
      </c>
      <c r="U2137">
        <v>0</v>
      </c>
      <c r="V2137">
        <v>1.6868060963574301</v>
      </c>
      <c r="W2137">
        <v>323.38825794011598</v>
      </c>
    </row>
    <row r="2138" spans="1:23" x14ac:dyDescent="0.3">
      <c r="A2138" t="s">
        <v>304</v>
      </c>
      <c r="B2138" t="s">
        <v>20</v>
      </c>
      <c r="C2138" t="s">
        <v>29</v>
      </c>
      <c r="D2138" t="s">
        <v>251</v>
      </c>
      <c r="E2138" t="s">
        <v>52</v>
      </c>
      <c r="F2138">
        <v>34.920498338906597</v>
      </c>
      <c r="G2138">
        <v>34.168767584864803</v>
      </c>
      <c r="H2138">
        <v>0.38387357966866997</v>
      </c>
      <c r="I2138">
        <v>0.45480554424091502</v>
      </c>
      <c r="J2138">
        <v>2.9364345171933999</v>
      </c>
      <c r="K2138">
        <v>118.589922531038</v>
      </c>
      <c r="L2138">
        <v>2.0360120282418701</v>
      </c>
      <c r="M2138">
        <v>6.0818752182245799</v>
      </c>
      <c r="N2138">
        <v>85.707978138438406</v>
      </c>
      <c r="O2138">
        <v>280.75926408040101</v>
      </c>
      <c r="P2138">
        <v>23.9620261235121</v>
      </c>
      <c r="Q2138">
        <v>7.6848906976236302</v>
      </c>
      <c r="R2138">
        <v>43.273195122906301</v>
      </c>
      <c r="S2138">
        <v>548.987118336555</v>
      </c>
      <c r="T2138">
        <v>0</v>
      </c>
      <c r="U2138">
        <v>0</v>
      </c>
      <c r="V2138">
        <v>5.1520499297215601</v>
      </c>
      <c r="W2138">
        <v>365.740863707301</v>
      </c>
    </row>
    <row r="2139" spans="1:23" x14ac:dyDescent="0.3">
      <c r="A2139" t="s">
        <v>304</v>
      </c>
      <c r="B2139" t="s">
        <v>20</v>
      </c>
      <c r="C2139" t="s">
        <v>29</v>
      </c>
      <c r="D2139" t="s">
        <v>251</v>
      </c>
      <c r="E2139" t="s">
        <v>53</v>
      </c>
      <c r="F2139">
        <v>33.798860485367399</v>
      </c>
      <c r="G2139">
        <v>33.046193631827201</v>
      </c>
      <c r="H2139">
        <v>0.39574006380851301</v>
      </c>
      <c r="I2139">
        <v>0.45327061888812498</v>
      </c>
      <c r="J2139">
        <v>2.9843936142243002</v>
      </c>
      <c r="K2139">
        <v>115.789152400641</v>
      </c>
      <c r="L2139">
        <v>2.0371824992985701</v>
      </c>
      <c r="M2139">
        <v>6.2443403469810699</v>
      </c>
      <c r="N2139">
        <v>86.464315204471504</v>
      </c>
      <c r="O2139">
        <v>287.73746474695503</v>
      </c>
      <c r="P2139">
        <v>23.034375043924101</v>
      </c>
      <c r="Q2139">
        <v>7.4170977466507297</v>
      </c>
      <c r="R2139">
        <v>41.565391611991998</v>
      </c>
      <c r="S2139">
        <v>548.987118336555</v>
      </c>
      <c r="T2139">
        <v>0</v>
      </c>
      <c r="U2139">
        <v>0</v>
      </c>
      <c r="V2139">
        <v>5.3140181857880098</v>
      </c>
      <c r="W2139">
        <v>367.63418754172602</v>
      </c>
    </row>
    <row r="2140" spans="1:23" x14ac:dyDescent="0.3">
      <c r="A2140" t="s">
        <v>304</v>
      </c>
      <c r="B2140" t="s">
        <v>20</v>
      </c>
      <c r="C2140" t="s">
        <v>29</v>
      </c>
      <c r="D2140" t="s">
        <v>251</v>
      </c>
      <c r="E2140" t="s">
        <v>54</v>
      </c>
      <c r="F2140">
        <v>32.673988045914498</v>
      </c>
      <c r="G2140">
        <v>31.9356911594518</v>
      </c>
      <c r="H2140">
        <v>0.41210785274314699</v>
      </c>
      <c r="I2140">
        <v>0.43064855579083999</v>
      </c>
      <c r="J2140">
        <v>2.68528217291425</v>
      </c>
      <c r="K2140">
        <v>114.127587430825</v>
      </c>
      <c r="L2140">
        <v>2.0394887717045198</v>
      </c>
      <c r="M2140">
        <v>5.5282407619514604</v>
      </c>
      <c r="N2140">
        <v>82.138573628997193</v>
      </c>
      <c r="O2140">
        <v>256.31254675513497</v>
      </c>
      <c r="P2140">
        <v>23.521448823061199</v>
      </c>
      <c r="Q2140">
        <v>7.5405816590709396</v>
      </c>
      <c r="R2140">
        <v>42.482349742614502</v>
      </c>
      <c r="S2140">
        <v>548.987118336555</v>
      </c>
      <c r="T2140">
        <v>0</v>
      </c>
      <c r="U2140">
        <v>0</v>
      </c>
      <c r="V2140">
        <v>5.5419171105529204</v>
      </c>
      <c r="W2140">
        <v>341.74608447379001</v>
      </c>
    </row>
    <row r="2141" spans="1:23" x14ac:dyDescent="0.3">
      <c r="A2141" t="s">
        <v>304</v>
      </c>
      <c r="B2141" t="s">
        <v>20</v>
      </c>
      <c r="C2141" t="s">
        <v>29</v>
      </c>
      <c r="D2141" t="s">
        <v>252</v>
      </c>
      <c r="E2141" t="s">
        <v>55</v>
      </c>
      <c r="F2141">
        <v>30.453885692459099</v>
      </c>
      <c r="G2141">
        <v>29.707994747392402</v>
      </c>
      <c r="H2141">
        <v>0.39812157780470397</v>
      </c>
      <c r="I2141">
        <v>0.40803399909360999</v>
      </c>
      <c r="J2141">
        <v>2.3484462764644398</v>
      </c>
      <c r="K2141">
        <v>103.280562668833</v>
      </c>
      <c r="L2141">
        <v>2.0633237800295401</v>
      </c>
      <c r="M2141">
        <v>4.9699931353385498</v>
      </c>
      <c r="N2141">
        <v>69.511265031167198</v>
      </c>
      <c r="O2141">
        <v>227.80239961460299</v>
      </c>
      <c r="P2141">
        <v>22.000426371339898</v>
      </c>
      <c r="Q2141">
        <v>6.9287571250065101</v>
      </c>
      <c r="R2141">
        <v>39.885322807472903</v>
      </c>
      <c r="S2141">
        <v>572.00543956590104</v>
      </c>
      <c r="T2141">
        <v>0</v>
      </c>
      <c r="U2141">
        <v>0</v>
      </c>
      <c r="V2141">
        <v>5.3686017528446603</v>
      </c>
      <c r="W2141">
        <v>330.31553435831597</v>
      </c>
    </row>
    <row r="2142" spans="1:23" x14ac:dyDescent="0.3">
      <c r="A2142" t="s">
        <v>304</v>
      </c>
      <c r="B2142" t="s">
        <v>20</v>
      </c>
      <c r="C2142" t="s">
        <v>29</v>
      </c>
      <c r="D2142" t="s">
        <v>252</v>
      </c>
      <c r="E2142" t="s">
        <v>56</v>
      </c>
      <c r="F2142">
        <v>32.994404329402101</v>
      </c>
      <c r="G2142">
        <v>32.226037695411698</v>
      </c>
      <c r="H2142">
        <v>0.47755489286990299</v>
      </c>
      <c r="I2142">
        <v>0.45406251398119002</v>
      </c>
      <c r="J2142">
        <v>2.71552243640848</v>
      </c>
      <c r="K2142">
        <v>111.715540594483</v>
      </c>
      <c r="L2142">
        <v>2.05437406249641</v>
      </c>
      <c r="M2142">
        <v>5.8279743530556303</v>
      </c>
      <c r="N2142">
        <v>75.406885435476298</v>
      </c>
      <c r="O2142">
        <v>266.22990505492999</v>
      </c>
      <c r="P2142">
        <v>23.660833697728499</v>
      </c>
      <c r="Q2142">
        <v>7.4255120871746199</v>
      </c>
      <c r="R2142">
        <v>42.921371290047297</v>
      </c>
      <c r="S2142">
        <v>572.00543956590104</v>
      </c>
      <c r="T2142">
        <v>0</v>
      </c>
      <c r="U2142">
        <v>0</v>
      </c>
      <c r="V2142">
        <v>6.4242981239035197</v>
      </c>
      <c r="W2142">
        <v>376.87451342698802</v>
      </c>
    </row>
    <row r="2143" spans="1:23" x14ac:dyDescent="0.3">
      <c r="A2143" t="s">
        <v>304</v>
      </c>
      <c r="B2143" t="s">
        <v>20</v>
      </c>
      <c r="C2143" t="s">
        <v>29</v>
      </c>
      <c r="D2143" t="s">
        <v>252</v>
      </c>
      <c r="E2143" t="s">
        <v>57</v>
      </c>
      <c r="F2143">
        <v>33.192338768063898</v>
      </c>
      <c r="G2143">
        <v>32.4195097285399</v>
      </c>
      <c r="H2143">
        <v>0.44761579625745701</v>
      </c>
      <c r="I2143">
        <v>0.46161036301047598</v>
      </c>
      <c r="J2143">
        <v>2.8034590628675402</v>
      </c>
      <c r="K2143">
        <v>112.260666755481</v>
      </c>
      <c r="L2143">
        <v>2.0559963166675601</v>
      </c>
      <c r="M2143">
        <v>6.0394923916841696</v>
      </c>
      <c r="N2143">
        <v>76.701291308454003</v>
      </c>
      <c r="O2143">
        <v>275.391750245688</v>
      </c>
      <c r="P2143">
        <v>23.609651467187199</v>
      </c>
      <c r="Q2143">
        <v>7.4185853722652402</v>
      </c>
      <c r="R2143">
        <v>42.8178664468157</v>
      </c>
      <c r="S2143">
        <v>572.00543956590104</v>
      </c>
      <c r="T2143">
        <v>0</v>
      </c>
      <c r="U2143">
        <v>0</v>
      </c>
      <c r="V2143">
        <v>6.0352710172046198</v>
      </c>
      <c r="W2143">
        <v>385.64777408470201</v>
      </c>
    </row>
    <row r="2144" spans="1:23" x14ac:dyDescent="0.3">
      <c r="A2144" t="s">
        <v>304</v>
      </c>
      <c r="B2144" t="s">
        <v>20</v>
      </c>
      <c r="C2144" t="s">
        <v>29</v>
      </c>
      <c r="D2144" t="s">
        <v>252</v>
      </c>
      <c r="E2144" t="s">
        <v>58</v>
      </c>
      <c r="F2144">
        <v>33.208879077560397</v>
      </c>
      <c r="G2144">
        <v>32.452157575671102</v>
      </c>
      <c r="H2144">
        <v>0.44630029790723003</v>
      </c>
      <c r="I2144">
        <v>0.43642169349147197</v>
      </c>
      <c r="J2144">
        <v>2.4665826267194899</v>
      </c>
      <c r="K2144">
        <v>111.146173476603</v>
      </c>
      <c r="L2144">
        <v>2.0650893946636</v>
      </c>
      <c r="M2144">
        <v>5.1889828200906596</v>
      </c>
      <c r="N2144">
        <v>71.477461846056698</v>
      </c>
      <c r="O2144">
        <v>238.177707040229</v>
      </c>
      <c r="P2144">
        <v>24.048254742803501</v>
      </c>
      <c r="Q2144">
        <v>7.5207890402563899</v>
      </c>
      <c r="R2144">
        <v>43.654175177918098</v>
      </c>
      <c r="S2144">
        <v>572.00543956590104</v>
      </c>
      <c r="T2144">
        <v>0</v>
      </c>
      <c r="U2144">
        <v>0</v>
      </c>
      <c r="V2144">
        <v>6.03526279641709</v>
      </c>
      <c r="W2144">
        <v>350.943832070062</v>
      </c>
    </row>
    <row r="2145" spans="1:23" x14ac:dyDescent="0.3">
      <c r="A2145" t="s">
        <v>304</v>
      </c>
      <c r="B2145" t="s">
        <v>20</v>
      </c>
      <c r="C2145" t="s">
        <v>29</v>
      </c>
      <c r="D2145" t="s">
        <v>253</v>
      </c>
      <c r="E2145" t="s">
        <v>59</v>
      </c>
      <c r="F2145">
        <v>34.706205560371302</v>
      </c>
      <c r="G2145">
        <v>34.006726987424798</v>
      </c>
      <c r="H2145">
        <v>0.46700636401523998</v>
      </c>
      <c r="I2145">
        <v>0.42314085340799201</v>
      </c>
      <c r="J2145">
        <v>2.15355366136018</v>
      </c>
      <c r="K2145">
        <v>105.362112459866</v>
      </c>
      <c r="L2145">
        <v>2.0870244552979602</v>
      </c>
      <c r="M2145">
        <v>4.4828487778967903</v>
      </c>
      <c r="N2145">
        <v>66.473937115918204</v>
      </c>
      <c r="O2145">
        <v>202.91294656015901</v>
      </c>
      <c r="P2145">
        <v>20.882827550894099</v>
      </c>
      <c r="Q2145">
        <v>6.6584515343359199</v>
      </c>
      <c r="R2145">
        <v>37.735642932463698</v>
      </c>
      <c r="S2145">
        <v>527.04674427532098</v>
      </c>
      <c r="T2145">
        <v>0</v>
      </c>
      <c r="U2145">
        <v>0</v>
      </c>
      <c r="V2145">
        <v>6.41612216867959</v>
      </c>
      <c r="W2145">
        <v>324.81182516803398</v>
      </c>
    </row>
    <row r="2146" spans="1:23" x14ac:dyDescent="0.3">
      <c r="A2146" t="s">
        <v>304</v>
      </c>
      <c r="B2146" t="s">
        <v>20</v>
      </c>
      <c r="C2146" t="s">
        <v>29</v>
      </c>
      <c r="D2146" t="s">
        <v>253</v>
      </c>
      <c r="E2146" t="s">
        <v>60</v>
      </c>
      <c r="F2146">
        <v>34.706174700957597</v>
      </c>
      <c r="G2146">
        <v>33.990565787349198</v>
      </c>
      <c r="H2146">
        <v>0.50351290830057205</v>
      </c>
      <c r="I2146">
        <v>0.45666347198659901</v>
      </c>
      <c r="J2146">
        <v>2.4123696163113899</v>
      </c>
      <c r="K2146">
        <v>110.79668555811899</v>
      </c>
      <c r="L2146">
        <v>2.0564775267835098</v>
      </c>
      <c r="M2146">
        <v>5.13881834880518</v>
      </c>
      <c r="N2146">
        <v>71.1379409927046</v>
      </c>
      <c r="O2146">
        <v>232.719467734864</v>
      </c>
      <c r="P2146">
        <v>22.179013160743501</v>
      </c>
      <c r="Q2146">
        <v>7.0367290872925903</v>
      </c>
      <c r="R2146">
        <v>40.115153093144798</v>
      </c>
      <c r="S2146">
        <v>527.04674427532098</v>
      </c>
      <c r="T2146">
        <v>0</v>
      </c>
      <c r="U2146">
        <v>0</v>
      </c>
      <c r="V2146">
        <v>6.9293531832176596</v>
      </c>
      <c r="W2146">
        <v>364.31014828727899</v>
      </c>
    </row>
    <row r="2147" spans="1:23" x14ac:dyDescent="0.3">
      <c r="A2147" t="s">
        <v>304</v>
      </c>
      <c r="B2147" t="s">
        <v>20</v>
      </c>
      <c r="C2147" t="s">
        <v>29</v>
      </c>
      <c r="D2147" t="s">
        <v>253</v>
      </c>
      <c r="E2147" t="s">
        <v>61</v>
      </c>
      <c r="F2147">
        <v>34.4588647769394</v>
      </c>
      <c r="G2147">
        <v>33.736769727741198</v>
      </c>
      <c r="H2147">
        <v>0.51983990562332905</v>
      </c>
      <c r="I2147">
        <v>0.469136633009341</v>
      </c>
      <c r="J2147">
        <v>2.5259677562655298</v>
      </c>
      <c r="K2147">
        <v>111.782270366392</v>
      </c>
      <c r="L2147">
        <v>2.0618149501179301</v>
      </c>
      <c r="M2147">
        <v>5.4237971969884997</v>
      </c>
      <c r="N2147">
        <v>73.025517395416003</v>
      </c>
      <c r="O2147">
        <v>245.34676948478801</v>
      </c>
      <c r="P2147">
        <v>22.324348286765801</v>
      </c>
      <c r="Q2147">
        <v>7.08555860346085</v>
      </c>
      <c r="R2147">
        <v>40.374394006482099</v>
      </c>
      <c r="S2147">
        <v>527.04674427532098</v>
      </c>
      <c r="T2147">
        <v>0</v>
      </c>
      <c r="U2147">
        <v>0</v>
      </c>
      <c r="V2147">
        <v>7.1544112438622003</v>
      </c>
      <c r="W2147">
        <v>378.52995472113901</v>
      </c>
    </row>
    <row r="2148" spans="1:23" x14ac:dyDescent="0.3">
      <c r="A2148" t="s">
        <v>304</v>
      </c>
      <c r="B2148" t="s">
        <v>20</v>
      </c>
      <c r="C2148" t="s">
        <v>29</v>
      </c>
      <c r="D2148" t="s">
        <v>253</v>
      </c>
      <c r="E2148" t="s">
        <v>62</v>
      </c>
      <c r="F2148">
        <v>35.9419289862442</v>
      </c>
      <c r="G2148">
        <v>35.2293520099036</v>
      </c>
      <c r="H2148">
        <v>0.56094034753827804</v>
      </c>
      <c r="I2148">
        <v>0.46276739969450498</v>
      </c>
      <c r="J2148">
        <v>2.2463168266531</v>
      </c>
      <c r="K2148">
        <v>114.263956766517</v>
      </c>
      <c r="L2148">
        <v>2.0884163768599202</v>
      </c>
      <c r="M2148">
        <v>4.6865931174773596</v>
      </c>
      <c r="N2148">
        <v>68.712046549750696</v>
      </c>
      <c r="O2148">
        <v>213.85454433057001</v>
      </c>
      <c r="P2148">
        <v>23.603862430680401</v>
      </c>
      <c r="Q2148">
        <v>7.4473290353830697</v>
      </c>
      <c r="R2148">
        <v>42.736767283116201</v>
      </c>
      <c r="S2148">
        <v>527.04674427532098</v>
      </c>
      <c r="T2148">
        <v>0</v>
      </c>
      <c r="U2148">
        <v>0</v>
      </c>
      <c r="V2148">
        <v>7.7460943780168297</v>
      </c>
      <c r="W2148">
        <v>353.05676421482099</v>
      </c>
    </row>
    <row r="2149" spans="1:23" x14ac:dyDescent="0.3">
      <c r="A2149" t="s">
        <v>304</v>
      </c>
      <c r="B2149" t="s">
        <v>20</v>
      </c>
      <c r="C2149" t="s">
        <v>29</v>
      </c>
      <c r="D2149" t="s">
        <v>254</v>
      </c>
      <c r="E2149" t="s">
        <v>63</v>
      </c>
      <c r="F2149">
        <v>37.202281261768</v>
      </c>
      <c r="G2149">
        <v>36.505593674214403</v>
      </c>
      <c r="H2149">
        <v>0.61159632359942495</v>
      </c>
      <c r="I2149">
        <v>0.43999476145002803</v>
      </c>
      <c r="J2149">
        <v>2.1061590475007699</v>
      </c>
      <c r="K2149">
        <v>108.516352050477</v>
      </c>
      <c r="L2149">
        <v>2.0773742227233498</v>
      </c>
      <c r="M2149">
        <v>4.0925849436838497</v>
      </c>
      <c r="N2149">
        <v>60.740932122160999</v>
      </c>
      <c r="O2149">
        <v>188.35999852151701</v>
      </c>
      <c r="P2149">
        <v>25.015765171409001</v>
      </c>
      <c r="Q2149">
        <v>7.4518076071214603</v>
      </c>
      <c r="R2149">
        <v>45.962918811421503</v>
      </c>
      <c r="S2149">
        <v>521.11652243932099</v>
      </c>
      <c r="T2149">
        <v>0</v>
      </c>
      <c r="U2149">
        <v>0</v>
      </c>
      <c r="V2149">
        <v>8.4373332826140999</v>
      </c>
      <c r="W2149">
        <v>338.79283239611902</v>
      </c>
    </row>
    <row r="2150" spans="1:23" x14ac:dyDescent="0.3">
      <c r="A2150" t="s">
        <v>304</v>
      </c>
      <c r="B2150" t="s">
        <v>20</v>
      </c>
      <c r="C2150" t="s">
        <v>29</v>
      </c>
      <c r="D2150" t="s">
        <v>254</v>
      </c>
      <c r="E2150" t="s">
        <v>64</v>
      </c>
      <c r="F2150">
        <v>37.177140087946</v>
      </c>
      <c r="G2150">
        <v>36.464464127386201</v>
      </c>
      <c r="H2150">
        <v>0.685417142258126</v>
      </c>
      <c r="I2150">
        <v>0.47531778576274097</v>
      </c>
      <c r="J2150">
        <v>2.3428651747600502</v>
      </c>
      <c r="K2150">
        <v>114.274721836867</v>
      </c>
      <c r="L2150">
        <v>2.0756660175672002</v>
      </c>
      <c r="M2150">
        <v>4.7235275958810901</v>
      </c>
      <c r="N2150">
        <v>65.361842545923295</v>
      </c>
      <c r="O2150">
        <v>217.681961393698</v>
      </c>
      <c r="P2150">
        <v>26.791653641991299</v>
      </c>
      <c r="Q2150">
        <v>7.9432591254580602</v>
      </c>
      <c r="R2150">
        <v>49.265631896409097</v>
      </c>
      <c r="S2150">
        <v>521.11652243932099</v>
      </c>
      <c r="T2150">
        <v>0</v>
      </c>
      <c r="U2150">
        <v>0</v>
      </c>
      <c r="V2150">
        <v>9.4329700422117195</v>
      </c>
      <c r="W2150">
        <v>382.88639882085101</v>
      </c>
    </row>
    <row r="2151" spans="1:23" x14ac:dyDescent="0.3">
      <c r="A2151" t="s">
        <v>304</v>
      </c>
      <c r="B2151" t="s">
        <v>20</v>
      </c>
      <c r="C2151" t="s">
        <v>29</v>
      </c>
      <c r="D2151" t="s">
        <v>254</v>
      </c>
      <c r="E2151" t="s">
        <v>65</v>
      </c>
      <c r="F2151">
        <v>35.701720268528099</v>
      </c>
      <c r="G2151">
        <v>34.988637262474903</v>
      </c>
      <c r="H2151">
        <v>0.72904919182986605</v>
      </c>
      <c r="I2151">
        <v>0.47639130832800702</v>
      </c>
      <c r="J2151">
        <v>2.3472423895313899</v>
      </c>
      <c r="K2151">
        <v>113.288101843571</v>
      </c>
      <c r="L2151">
        <v>2.0780570883318599</v>
      </c>
      <c r="M2151">
        <v>4.7883201300468397</v>
      </c>
      <c r="N2151">
        <v>65.901468699827205</v>
      </c>
      <c r="O2151">
        <v>221.06744380535201</v>
      </c>
      <c r="P2151">
        <v>26.762056224324201</v>
      </c>
      <c r="Q2151">
        <v>7.9343774540430196</v>
      </c>
      <c r="R2151">
        <v>49.211406418030002</v>
      </c>
      <c r="S2151">
        <v>521.11652243932099</v>
      </c>
      <c r="T2151">
        <v>0</v>
      </c>
      <c r="U2151">
        <v>0</v>
      </c>
      <c r="V2151">
        <v>10.0134706513951</v>
      </c>
      <c r="W2151">
        <v>387.23294010799702</v>
      </c>
    </row>
    <row r="2152" spans="1:23" x14ac:dyDescent="0.3">
      <c r="A2152" t="s">
        <v>304</v>
      </c>
      <c r="B2152" t="s">
        <v>20</v>
      </c>
      <c r="C2152" t="s">
        <v>29</v>
      </c>
      <c r="D2152" t="s">
        <v>254</v>
      </c>
      <c r="E2152" t="s">
        <v>66</v>
      </c>
      <c r="F2152">
        <v>34.861649077562198</v>
      </c>
      <c r="G2152">
        <v>34.160717114567703</v>
      </c>
      <c r="H2152">
        <v>0.73469373215567202</v>
      </c>
      <c r="I2152">
        <v>0.458823754956588</v>
      </c>
      <c r="J2152">
        <v>2.0795409104187201</v>
      </c>
      <c r="K2152">
        <v>111.360987381477</v>
      </c>
      <c r="L2152">
        <v>2.0763346714978201</v>
      </c>
      <c r="M2152">
        <v>4.1265017250051601</v>
      </c>
      <c r="N2152">
        <v>61.706860328041401</v>
      </c>
      <c r="O2152">
        <v>192.244790552464</v>
      </c>
      <c r="P2152">
        <v>26.774659313942301</v>
      </c>
      <c r="Q2152">
        <v>7.9210283042848699</v>
      </c>
      <c r="R2152">
        <v>49.2548796142177</v>
      </c>
      <c r="S2152">
        <v>521.11652243932099</v>
      </c>
      <c r="T2152">
        <v>0</v>
      </c>
      <c r="U2152">
        <v>0</v>
      </c>
      <c r="V2152">
        <v>10.120046409356201</v>
      </c>
      <c r="W2152">
        <v>354.43525550320402</v>
      </c>
    </row>
    <row r="2153" spans="1:23" x14ac:dyDescent="0.3">
      <c r="A2153" t="s">
        <v>304</v>
      </c>
      <c r="B2153" t="s">
        <v>20</v>
      </c>
      <c r="C2153" t="s">
        <v>29</v>
      </c>
      <c r="D2153" t="s">
        <v>255</v>
      </c>
      <c r="E2153" t="s">
        <v>67</v>
      </c>
      <c r="F2153">
        <v>31.518281813288699</v>
      </c>
      <c r="G2153">
        <v>30.846371539382801</v>
      </c>
      <c r="H2153">
        <v>0.67536791765503101</v>
      </c>
      <c r="I2153">
        <v>0.48766949934494402</v>
      </c>
      <c r="J2153">
        <v>1.5382936932317799</v>
      </c>
      <c r="K2153">
        <v>107.331709093079</v>
      </c>
      <c r="L2153">
        <v>2.0904851819570802</v>
      </c>
      <c r="M2153">
        <v>3.8358341673354701</v>
      </c>
      <c r="N2153">
        <v>52.798836943700202</v>
      </c>
      <c r="O2153">
        <v>154.757208175849</v>
      </c>
      <c r="P2153">
        <v>22.738208769832799</v>
      </c>
      <c r="Q2153">
        <v>6.7921665826195703</v>
      </c>
      <c r="R2153">
        <v>41.644058179664903</v>
      </c>
      <c r="S2153">
        <v>499.60563316898799</v>
      </c>
      <c r="T2153">
        <v>0</v>
      </c>
      <c r="U2153">
        <v>0</v>
      </c>
      <c r="V2153">
        <v>9.4120926206610402</v>
      </c>
      <c r="W2153">
        <v>331.31054824960501</v>
      </c>
    </row>
    <row r="2154" spans="1:23" x14ac:dyDescent="0.3">
      <c r="A2154" t="s">
        <v>304</v>
      </c>
      <c r="B2154" t="s">
        <v>20</v>
      </c>
      <c r="C2154" t="s">
        <v>29</v>
      </c>
      <c r="D2154" t="s">
        <v>255</v>
      </c>
      <c r="E2154" t="s">
        <v>68</v>
      </c>
      <c r="F2154">
        <v>31.491635258752201</v>
      </c>
      <c r="G2154">
        <v>30.8102659879237</v>
      </c>
      <c r="H2154">
        <v>0.98343134225967199</v>
      </c>
      <c r="I2154">
        <v>0.50955195978151702</v>
      </c>
      <c r="J2154">
        <v>1.6690131541925299</v>
      </c>
      <c r="K2154">
        <v>110.052604601496</v>
      </c>
      <c r="L2154">
        <v>2.0886979079124002</v>
      </c>
      <c r="M2154">
        <v>4.2841290435776704</v>
      </c>
      <c r="N2154">
        <v>55.087597947707103</v>
      </c>
      <c r="O2154">
        <v>171.85334127342799</v>
      </c>
      <c r="P2154">
        <v>23.345963870157899</v>
      </c>
      <c r="Q2154">
        <v>6.9621395603311402</v>
      </c>
      <c r="R2154">
        <v>42.768937939290502</v>
      </c>
      <c r="S2154">
        <v>499.60563316898799</v>
      </c>
      <c r="T2154">
        <v>0</v>
      </c>
      <c r="U2154">
        <v>0</v>
      </c>
      <c r="V2154">
        <v>13.572215373393099</v>
      </c>
      <c r="W2154">
        <v>357.96353233458001</v>
      </c>
    </row>
    <row r="2155" spans="1:23" x14ac:dyDescent="0.3">
      <c r="A2155" t="s">
        <v>304</v>
      </c>
      <c r="B2155" t="s">
        <v>20</v>
      </c>
      <c r="C2155" t="s">
        <v>29</v>
      </c>
      <c r="D2155" t="s">
        <v>255</v>
      </c>
      <c r="E2155" t="s">
        <v>69</v>
      </c>
      <c r="F2155">
        <v>31.22789901834</v>
      </c>
      <c r="G2155">
        <v>30.5441681295341</v>
      </c>
      <c r="H2155">
        <v>1.13673426347381</v>
      </c>
      <c r="I2155">
        <v>0.51387087972910195</v>
      </c>
      <c r="J2155">
        <v>1.71248116102624</v>
      </c>
      <c r="K2155">
        <v>109.962308967127</v>
      </c>
      <c r="L2155">
        <v>2.0933550663915601</v>
      </c>
      <c r="M2155">
        <v>4.4417801346015997</v>
      </c>
      <c r="N2155">
        <v>55.825502024702701</v>
      </c>
      <c r="O2155">
        <v>177.69561675666699</v>
      </c>
      <c r="P2155">
        <v>23.261105456261198</v>
      </c>
      <c r="Q2155">
        <v>6.9424440503783797</v>
      </c>
      <c r="R2155">
        <v>42.607099079973104</v>
      </c>
      <c r="S2155">
        <v>499.60563316898799</v>
      </c>
      <c r="T2155">
        <v>0</v>
      </c>
      <c r="U2155">
        <v>0</v>
      </c>
      <c r="V2155">
        <v>15.645562775401199</v>
      </c>
      <c r="W2155">
        <v>365.21927622449101</v>
      </c>
    </row>
    <row r="2156" spans="1:23" x14ac:dyDescent="0.3">
      <c r="A2156" t="s">
        <v>304</v>
      </c>
      <c r="B2156" t="s">
        <v>20</v>
      </c>
      <c r="C2156" t="s">
        <v>29</v>
      </c>
      <c r="D2156" t="s">
        <v>255</v>
      </c>
      <c r="E2156" t="s">
        <v>70</v>
      </c>
      <c r="F2156">
        <v>32.345814568100202</v>
      </c>
      <c r="G2156">
        <v>31.6683523281494</v>
      </c>
      <c r="H2156">
        <v>1.1665188791674399</v>
      </c>
      <c r="I2156">
        <v>0.50626244538568799</v>
      </c>
      <c r="J2156">
        <v>1.56060924123381</v>
      </c>
      <c r="K2156">
        <v>110.92743194347401</v>
      </c>
      <c r="L2156">
        <v>2.09421799021893</v>
      </c>
      <c r="M2156">
        <v>3.8807513691794799</v>
      </c>
      <c r="N2156">
        <v>53.281600741940601</v>
      </c>
      <c r="O2156">
        <v>157.168864703145</v>
      </c>
      <c r="P2156">
        <v>23.751178274225801</v>
      </c>
      <c r="Q2156">
        <v>7.06904307616872</v>
      </c>
      <c r="R2156">
        <v>43.526552143193697</v>
      </c>
      <c r="S2156">
        <v>499.60563316898799</v>
      </c>
      <c r="T2156">
        <v>0</v>
      </c>
      <c r="U2156">
        <v>0</v>
      </c>
      <c r="V2156">
        <v>16.073445715414898</v>
      </c>
      <c r="W2156">
        <v>340.64101151928497</v>
      </c>
    </row>
    <row r="2157" spans="1:23" x14ac:dyDescent="0.3">
      <c r="A2157" t="s">
        <v>304</v>
      </c>
      <c r="B2157" t="s">
        <v>20</v>
      </c>
      <c r="C2157" t="s">
        <v>29</v>
      </c>
      <c r="D2157" t="s">
        <v>256</v>
      </c>
      <c r="E2157" t="s">
        <v>71</v>
      </c>
      <c r="F2157">
        <v>30.920895638189901</v>
      </c>
      <c r="G2157">
        <v>30.282518926705801</v>
      </c>
      <c r="H2157">
        <v>1.11466266623398</v>
      </c>
      <c r="I2157">
        <v>0.494677258892123</v>
      </c>
      <c r="J2157">
        <v>1.4227546890842</v>
      </c>
      <c r="K2157">
        <v>104.425955836714</v>
      </c>
      <c r="L2157">
        <v>2.1040585132239098</v>
      </c>
      <c r="M2157">
        <v>3.3237778303491599</v>
      </c>
      <c r="N2157">
        <v>43.654103296497603</v>
      </c>
      <c r="O2157">
        <v>139.45050013593001</v>
      </c>
      <c r="P2157">
        <v>24.854280591169001</v>
      </c>
      <c r="Q2157">
        <v>7.0357413230650998</v>
      </c>
      <c r="R2157">
        <v>46.1382781647618</v>
      </c>
      <c r="S2157">
        <v>467.45010658327101</v>
      </c>
      <c r="T2157">
        <v>0</v>
      </c>
      <c r="U2157">
        <v>0</v>
      </c>
      <c r="V2157">
        <v>15.5430385640464</v>
      </c>
      <c r="W2157">
        <v>312.32055659035098</v>
      </c>
    </row>
    <row r="2158" spans="1:23" x14ac:dyDescent="0.3">
      <c r="A2158" t="s">
        <v>304</v>
      </c>
      <c r="B2158" t="s">
        <v>20</v>
      </c>
      <c r="C2158" t="s">
        <v>29</v>
      </c>
      <c r="D2158" t="s">
        <v>256</v>
      </c>
      <c r="E2158" t="s">
        <v>72</v>
      </c>
      <c r="F2158">
        <v>30.832957007400601</v>
      </c>
      <c r="G2158">
        <v>30.179534576867901</v>
      </c>
      <c r="H2158">
        <v>1.32960669309483</v>
      </c>
      <c r="I2158">
        <v>0.53607654991768205</v>
      </c>
      <c r="J2158">
        <v>1.5682870793282999</v>
      </c>
      <c r="K2158">
        <v>110.208073312115</v>
      </c>
      <c r="L2158">
        <v>2.1039961207909701</v>
      </c>
      <c r="M2158">
        <v>3.81548014446965</v>
      </c>
      <c r="N2158">
        <v>46.488852209889203</v>
      </c>
      <c r="O2158">
        <v>159.85816181320601</v>
      </c>
      <c r="P2158">
        <v>26.7415330544356</v>
      </c>
      <c r="Q2158">
        <v>7.5229877842957604</v>
      </c>
      <c r="R2158">
        <v>49.692302211871002</v>
      </c>
      <c r="S2158">
        <v>467.45010658327101</v>
      </c>
      <c r="T2158">
        <v>0</v>
      </c>
      <c r="U2158">
        <v>0</v>
      </c>
      <c r="V2158">
        <v>18.491040610092998</v>
      </c>
      <c r="W2158">
        <v>351.153739799454</v>
      </c>
    </row>
    <row r="2159" spans="1:23" x14ac:dyDescent="0.3">
      <c r="A2159" t="s">
        <v>304</v>
      </c>
      <c r="B2159" t="s">
        <v>20</v>
      </c>
      <c r="C2159" t="s">
        <v>29</v>
      </c>
      <c r="D2159" t="s">
        <v>256</v>
      </c>
      <c r="E2159" t="s">
        <v>73</v>
      </c>
      <c r="F2159">
        <v>30.2999437662953</v>
      </c>
      <c r="G2159">
        <v>29.6445138084636</v>
      </c>
      <c r="H2159">
        <v>1.4409357928294499</v>
      </c>
      <c r="I2159">
        <v>0.53942556267828201</v>
      </c>
      <c r="J2159">
        <v>1.60828846923679</v>
      </c>
      <c r="K2159">
        <v>109.997032128474</v>
      </c>
      <c r="L2159">
        <v>2.1064178112401102</v>
      </c>
      <c r="M2159">
        <v>3.9740641639648402</v>
      </c>
      <c r="N2159">
        <v>47.2699298276709</v>
      </c>
      <c r="O2159">
        <v>166.04012786841801</v>
      </c>
      <c r="P2159">
        <v>26.692447096716698</v>
      </c>
      <c r="Q2159">
        <v>7.51165068571206</v>
      </c>
      <c r="R2159">
        <v>49.598267137144902</v>
      </c>
      <c r="S2159">
        <v>467.45010658327101</v>
      </c>
      <c r="T2159">
        <v>0</v>
      </c>
      <c r="U2159">
        <v>0</v>
      </c>
      <c r="V2159">
        <v>19.996024196473702</v>
      </c>
      <c r="W2159">
        <v>359.48190875170098</v>
      </c>
    </row>
    <row r="2160" spans="1:23" x14ac:dyDescent="0.3">
      <c r="A2160" t="s">
        <v>304</v>
      </c>
      <c r="B2160" t="s">
        <v>20</v>
      </c>
      <c r="C2160" t="s">
        <v>29</v>
      </c>
      <c r="D2160" t="s">
        <v>256</v>
      </c>
      <c r="E2160" t="s">
        <v>74</v>
      </c>
      <c r="F2160">
        <v>29.8103213889652</v>
      </c>
      <c r="G2160">
        <v>29.165651783001099</v>
      </c>
      <c r="H2160">
        <v>1.4660519274605299</v>
      </c>
      <c r="I2160">
        <v>0.51749825406182604</v>
      </c>
      <c r="J2160">
        <v>1.43151650194393</v>
      </c>
      <c r="K2160">
        <v>107.49372293318299</v>
      </c>
      <c r="L2160">
        <v>2.10345193697494</v>
      </c>
      <c r="M2160">
        <v>3.4066458291020498</v>
      </c>
      <c r="N2160">
        <v>44.501506779522899</v>
      </c>
      <c r="O2160">
        <v>144.278837326559</v>
      </c>
      <c r="P2160">
        <v>26.247512151488699</v>
      </c>
      <c r="Q2160">
        <v>7.38365706040193</v>
      </c>
      <c r="R2160">
        <v>48.7760169892777</v>
      </c>
      <c r="S2160">
        <v>467.45010658327101</v>
      </c>
      <c r="T2160">
        <v>0</v>
      </c>
      <c r="U2160">
        <v>0</v>
      </c>
      <c r="V2160">
        <v>20.373809325798199</v>
      </c>
      <c r="W2160">
        <v>327.613477851803</v>
      </c>
    </row>
    <row r="2161" spans="1:23" x14ac:dyDescent="0.3">
      <c r="A2161" t="s">
        <v>304</v>
      </c>
      <c r="B2161" t="s">
        <v>20</v>
      </c>
      <c r="C2161" t="s">
        <v>29</v>
      </c>
      <c r="D2161" t="s">
        <v>257</v>
      </c>
      <c r="E2161" t="s">
        <v>75</v>
      </c>
      <c r="F2161">
        <v>30.4332867878428</v>
      </c>
      <c r="G2161">
        <v>29.820581632445901</v>
      </c>
      <c r="H2161">
        <v>1.7583802739157901</v>
      </c>
      <c r="I2161">
        <v>0.52142966745005204</v>
      </c>
      <c r="J2161">
        <v>1.35448064973495</v>
      </c>
      <c r="K2161">
        <v>103.591594147683</v>
      </c>
      <c r="L2161">
        <v>2.0852776497891301</v>
      </c>
      <c r="M2161">
        <v>2.9877566786148901</v>
      </c>
      <c r="N2161">
        <v>43.007678134555803</v>
      </c>
      <c r="O2161">
        <v>132.78271092336499</v>
      </c>
      <c r="P2161">
        <v>22.603483392571299</v>
      </c>
      <c r="Q2161">
        <v>6.45439055392767</v>
      </c>
      <c r="R2161">
        <v>41.797215933216499</v>
      </c>
      <c r="S2161">
        <v>436.60083533001801</v>
      </c>
      <c r="T2161">
        <v>0</v>
      </c>
      <c r="U2161">
        <v>0</v>
      </c>
      <c r="V2161">
        <v>24.256956185923102</v>
      </c>
      <c r="W2161">
        <v>304.85234582837597</v>
      </c>
    </row>
    <row r="2162" spans="1:23" x14ac:dyDescent="0.3">
      <c r="A2162" t="s">
        <v>304</v>
      </c>
      <c r="B2162" t="s">
        <v>20</v>
      </c>
      <c r="C2162" t="s">
        <v>29</v>
      </c>
      <c r="D2162" t="s">
        <v>257</v>
      </c>
      <c r="E2162" t="s">
        <v>76</v>
      </c>
      <c r="F2162">
        <v>31.117410959634402</v>
      </c>
      <c r="G2162">
        <v>30.487565391117499</v>
      </c>
      <c r="H2162">
        <v>2.0988731941969001</v>
      </c>
      <c r="I2162">
        <v>0.56878952326958099</v>
      </c>
      <c r="J2162">
        <v>1.5184110543023099</v>
      </c>
      <c r="K2162">
        <v>110.531219518097</v>
      </c>
      <c r="L2162">
        <v>2.0799303814705099</v>
      </c>
      <c r="M2162">
        <v>3.49657103245046</v>
      </c>
      <c r="N2162">
        <v>45.969712624773301</v>
      </c>
      <c r="O2162">
        <v>154.80643341049401</v>
      </c>
      <c r="P2162">
        <v>24.522950420175199</v>
      </c>
      <c r="Q2162">
        <v>6.9547576533339797</v>
      </c>
      <c r="R2162">
        <v>45.397264887931499</v>
      </c>
      <c r="S2162">
        <v>436.60083533001801</v>
      </c>
      <c r="T2162">
        <v>0</v>
      </c>
      <c r="U2162">
        <v>0</v>
      </c>
      <c r="V2162">
        <v>28.909055915352301</v>
      </c>
      <c r="W2162">
        <v>347.254507983731</v>
      </c>
    </row>
    <row r="2163" spans="1:23" x14ac:dyDescent="0.3">
      <c r="A2163" t="s">
        <v>304</v>
      </c>
      <c r="B2163" t="s">
        <v>20</v>
      </c>
      <c r="C2163" t="s">
        <v>29</v>
      </c>
      <c r="D2163" t="s">
        <v>257</v>
      </c>
      <c r="E2163" t="s">
        <v>77</v>
      </c>
      <c r="F2163">
        <v>30.7522617870133</v>
      </c>
      <c r="G2163">
        <v>30.120907626239401</v>
      </c>
      <c r="H2163">
        <v>2.1729660610897898</v>
      </c>
      <c r="I2163">
        <v>0.57106037719654201</v>
      </c>
      <c r="J2163">
        <v>1.5507973388148799</v>
      </c>
      <c r="K2163">
        <v>110.239588870801</v>
      </c>
      <c r="L2163">
        <v>2.0855821200637301</v>
      </c>
      <c r="M2163">
        <v>3.61058814363783</v>
      </c>
      <c r="N2163">
        <v>46.531009171852297</v>
      </c>
      <c r="O2163">
        <v>159.40465008535</v>
      </c>
      <c r="P2163">
        <v>24.4472494806448</v>
      </c>
      <c r="Q2163">
        <v>6.9382372469289004</v>
      </c>
      <c r="R2163">
        <v>45.251475315260798</v>
      </c>
      <c r="S2163">
        <v>436.60083533001801</v>
      </c>
      <c r="T2163">
        <v>0</v>
      </c>
      <c r="U2163">
        <v>0</v>
      </c>
      <c r="V2163">
        <v>29.909684319923102</v>
      </c>
      <c r="W2163">
        <v>353.36127679735</v>
      </c>
    </row>
    <row r="2164" spans="1:23" x14ac:dyDescent="0.3">
      <c r="A2164" t="s">
        <v>304</v>
      </c>
      <c r="B2164" t="s">
        <v>20</v>
      </c>
      <c r="C2164" t="s">
        <v>29</v>
      </c>
      <c r="D2164" t="s">
        <v>257</v>
      </c>
      <c r="E2164" t="s">
        <v>78</v>
      </c>
      <c r="F2164">
        <v>30.193992877433399</v>
      </c>
      <c r="G2164">
        <v>29.568752917918498</v>
      </c>
      <c r="H2164">
        <v>2.0662456166215599</v>
      </c>
      <c r="I2164">
        <v>0.56456200959236202</v>
      </c>
      <c r="J2164">
        <v>1.39393541582041</v>
      </c>
      <c r="K2164">
        <v>109.89714793387201</v>
      </c>
      <c r="L2164">
        <v>2.0834696921889901</v>
      </c>
      <c r="M2164">
        <v>3.1272217600513299</v>
      </c>
      <c r="N2164">
        <v>44.301186400608898</v>
      </c>
      <c r="O2164">
        <v>140.641571712532</v>
      </c>
      <c r="P2164">
        <v>24.747798823543601</v>
      </c>
      <c r="Q2164">
        <v>7.0025110055535702</v>
      </c>
      <c r="R2164">
        <v>45.831851399852603</v>
      </c>
      <c r="S2164">
        <v>436.60083533001801</v>
      </c>
      <c r="T2164">
        <v>0</v>
      </c>
      <c r="U2164">
        <v>0</v>
      </c>
      <c r="V2164">
        <v>28.475956257757499</v>
      </c>
      <c r="W2164">
        <v>329.43291235936601</v>
      </c>
    </row>
    <row r="2165" spans="1:23" x14ac:dyDescent="0.3">
      <c r="A2165" t="s">
        <v>304</v>
      </c>
      <c r="B2165" t="s">
        <v>20</v>
      </c>
      <c r="C2165" t="s">
        <v>29</v>
      </c>
      <c r="D2165" t="s">
        <v>258</v>
      </c>
      <c r="E2165" t="s">
        <v>79</v>
      </c>
      <c r="F2165">
        <v>29.219898917453499</v>
      </c>
      <c r="G2165">
        <v>28.654393529924899</v>
      </c>
      <c r="H2165">
        <v>1.94951887821651</v>
      </c>
      <c r="I2165">
        <v>0.54156989920713094</v>
      </c>
      <c r="J2165">
        <v>1.2785034582394801</v>
      </c>
      <c r="K2165">
        <v>98.4742434022521</v>
      </c>
      <c r="L2165">
        <v>2.1686195234196401</v>
      </c>
      <c r="M2165">
        <v>2.6868407993035701</v>
      </c>
      <c r="N2165">
        <v>42.468420600992403</v>
      </c>
      <c r="O2165">
        <v>122.07116955846899</v>
      </c>
      <c r="P2165">
        <v>22.9125009825501</v>
      </c>
      <c r="Q2165">
        <v>6.3569969215233098</v>
      </c>
      <c r="R2165">
        <v>42.593163486883903</v>
      </c>
      <c r="S2165">
        <v>386.19126740797799</v>
      </c>
      <c r="T2165">
        <v>0</v>
      </c>
      <c r="U2165">
        <v>0</v>
      </c>
      <c r="V2165">
        <v>27.015972984467901</v>
      </c>
      <c r="W2165">
        <v>300.99289562640803</v>
      </c>
    </row>
    <row r="2166" spans="1:23" x14ac:dyDescent="0.3">
      <c r="A2166" t="s">
        <v>304</v>
      </c>
      <c r="B2166" t="s">
        <v>20</v>
      </c>
      <c r="C2166" t="s">
        <v>29</v>
      </c>
      <c r="D2166" t="s">
        <v>258</v>
      </c>
      <c r="E2166" t="s">
        <v>80</v>
      </c>
      <c r="F2166">
        <v>29.962511608672099</v>
      </c>
      <c r="G2166">
        <v>29.383400321626102</v>
      </c>
      <c r="H2166">
        <v>2.4951908798572902</v>
      </c>
      <c r="I2166">
        <v>0.57790467746952001</v>
      </c>
      <c r="J2166">
        <v>1.4205457181619201</v>
      </c>
      <c r="K2166">
        <v>103.05056566299599</v>
      </c>
      <c r="L2166">
        <v>2.1668456298479999</v>
      </c>
      <c r="M2166">
        <v>3.1197381561583901</v>
      </c>
      <c r="N2166">
        <v>44.8702882208446</v>
      </c>
      <c r="O2166">
        <v>140.80916344899401</v>
      </c>
      <c r="P2166">
        <v>24.184496608396199</v>
      </c>
      <c r="Q2166">
        <v>6.6828290806739297</v>
      </c>
      <c r="R2166">
        <v>44.985843752899797</v>
      </c>
      <c r="S2166">
        <v>386.19126740797799</v>
      </c>
      <c r="T2166">
        <v>0</v>
      </c>
      <c r="U2166">
        <v>0</v>
      </c>
      <c r="V2166">
        <v>34.513544870171103</v>
      </c>
      <c r="W2166">
        <v>336.320651789718</v>
      </c>
    </row>
    <row r="2167" spans="1:23" x14ac:dyDescent="0.3">
      <c r="A2167" t="s">
        <v>304</v>
      </c>
      <c r="B2167" t="s">
        <v>20</v>
      </c>
      <c r="C2167" t="s">
        <v>29</v>
      </c>
      <c r="D2167" t="s">
        <v>258</v>
      </c>
      <c r="E2167" t="s">
        <v>140</v>
      </c>
      <c r="F2167">
        <v>29.5574878873527</v>
      </c>
      <c r="G2167">
        <v>28.977733462737699</v>
      </c>
      <c r="H2167">
        <v>2.9360737669353898</v>
      </c>
      <c r="I2167">
        <v>0.57557610019755601</v>
      </c>
      <c r="J2167">
        <v>1.4655532376653899</v>
      </c>
      <c r="K2167">
        <v>102.03734496023699</v>
      </c>
      <c r="L2167">
        <v>2.17416859068372</v>
      </c>
      <c r="M2167">
        <v>3.2909282649269</v>
      </c>
      <c r="N2167">
        <v>45.654092358160199</v>
      </c>
      <c r="O2167">
        <v>147.75335023496999</v>
      </c>
      <c r="P2167">
        <v>23.831540218512899</v>
      </c>
      <c r="Q2167">
        <v>6.5987016297787502</v>
      </c>
      <c r="R2167">
        <v>44.314470848534803</v>
      </c>
      <c r="S2167">
        <v>386.19126740797799</v>
      </c>
      <c r="T2167">
        <v>0</v>
      </c>
      <c r="U2167">
        <v>0</v>
      </c>
      <c r="V2167">
        <v>40.570893308975101</v>
      </c>
      <c r="W2167">
        <v>344.56597238957397</v>
      </c>
    </row>
    <row r="2168" spans="1:23" x14ac:dyDescent="0.3">
      <c r="A2168" t="s">
        <v>304</v>
      </c>
      <c r="B2168" t="s">
        <v>20</v>
      </c>
      <c r="C2168" t="s">
        <v>29</v>
      </c>
      <c r="D2168" t="s">
        <v>258</v>
      </c>
      <c r="E2168" t="s">
        <v>141</v>
      </c>
      <c r="F2168">
        <v>29.467912876271502</v>
      </c>
      <c r="G2168">
        <v>28.891582507740502</v>
      </c>
      <c r="H2168">
        <v>2.6423741484745702</v>
      </c>
      <c r="I2168">
        <v>0.57544067435422597</v>
      </c>
      <c r="J2168">
        <v>1.34454722925199</v>
      </c>
      <c r="K2168">
        <v>102.68795127193</v>
      </c>
      <c r="L2168">
        <v>2.1746111852421399</v>
      </c>
      <c r="M2168">
        <v>2.8841491853534502</v>
      </c>
      <c r="N2168">
        <v>43.784732071884299</v>
      </c>
      <c r="O2168">
        <v>131.381470147014</v>
      </c>
      <c r="P2168">
        <v>24.2983081786818</v>
      </c>
      <c r="Q2168">
        <v>6.7056461515431396</v>
      </c>
      <c r="R2168">
        <v>45.207436547368502</v>
      </c>
      <c r="S2168">
        <v>386.19126740797799</v>
      </c>
      <c r="T2168">
        <v>0</v>
      </c>
      <c r="U2168">
        <v>0</v>
      </c>
      <c r="V2168">
        <v>36.533155159962199</v>
      </c>
      <c r="W2168">
        <v>323.34728429133401</v>
      </c>
    </row>
    <row r="2169" spans="1:23" x14ac:dyDescent="0.3">
      <c r="A2169" t="s">
        <v>304</v>
      </c>
      <c r="B2169" t="s">
        <v>20</v>
      </c>
      <c r="C2169" t="s">
        <v>29</v>
      </c>
      <c r="D2169" t="s">
        <v>259</v>
      </c>
      <c r="E2169" t="s">
        <v>154</v>
      </c>
      <c r="F2169">
        <v>28.030007028955499</v>
      </c>
      <c r="G2169">
        <v>27.4934027457602</v>
      </c>
      <c r="H2169">
        <v>3.1698032295904901</v>
      </c>
      <c r="I2169">
        <v>0.58234809156405498</v>
      </c>
      <c r="J2169">
        <v>1.3115051654043599</v>
      </c>
      <c r="K2169">
        <v>93.317007662939801</v>
      </c>
      <c r="L2169">
        <v>2.1737679361572999</v>
      </c>
      <c r="M2169">
        <v>2.54087750433732</v>
      </c>
      <c r="N2169">
        <v>44.431976414189201</v>
      </c>
      <c r="O2169">
        <v>121.872318921257</v>
      </c>
      <c r="P2169">
        <v>22.349576772808401</v>
      </c>
      <c r="Q2169">
        <v>6.0845452451972601</v>
      </c>
      <c r="R2169">
        <v>41.690589148336002</v>
      </c>
      <c r="S2169">
        <v>345.55989429947903</v>
      </c>
      <c r="T2169">
        <v>0</v>
      </c>
      <c r="U2169">
        <v>0</v>
      </c>
      <c r="V2169">
        <v>44.137093383464098</v>
      </c>
      <c r="W2169">
        <v>287.30031891653101</v>
      </c>
    </row>
    <row r="2170" spans="1:23" x14ac:dyDescent="0.3">
      <c r="A2170" t="s">
        <v>304</v>
      </c>
      <c r="B2170" t="s">
        <v>20</v>
      </c>
      <c r="C2170" t="s">
        <v>29</v>
      </c>
      <c r="D2170" t="s">
        <v>259</v>
      </c>
      <c r="E2170" t="s">
        <v>156</v>
      </c>
      <c r="F2170">
        <v>28.582591870724599</v>
      </c>
      <c r="G2170">
        <v>28.027282554995899</v>
      </c>
      <c r="H2170">
        <v>3.5981153976977001</v>
      </c>
      <c r="I2170">
        <v>0.63979142845530401</v>
      </c>
      <c r="J2170">
        <v>1.4358818888760601</v>
      </c>
      <c r="K2170">
        <v>99.864841931196196</v>
      </c>
      <c r="L2170">
        <v>2.1653637133678401</v>
      </c>
      <c r="M2170">
        <v>2.8874596321913502</v>
      </c>
      <c r="N2170">
        <v>46.784949800230201</v>
      </c>
      <c r="O2170">
        <v>139.070340137773</v>
      </c>
      <c r="P2170">
        <v>24.5228123102521</v>
      </c>
      <c r="Q2170">
        <v>6.61607219898921</v>
      </c>
      <c r="R2170">
        <v>45.808848718989303</v>
      </c>
      <c r="S2170">
        <v>345.55989429947903</v>
      </c>
      <c r="T2170">
        <v>0</v>
      </c>
      <c r="U2170">
        <v>0</v>
      </c>
      <c r="V2170">
        <v>50.080973061613101</v>
      </c>
      <c r="W2170">
        <v>324.91402057827798</v>
      </c>
    </row>
    <row r="2171" spans="1:23" x14ac:dyDescent="0.3">
      <c r="A2171" t="s">
        <v>304</v>
      </c>
      <c r="B2171" t="s">
        <v>20</v>
      </c>
      <c r="C2171" t="s">
        <v>29</v>
      </c>
      <c r="D2171" t="s">
        <v>259</v>
      </c>
      <c r="E2171" t="s">
        <v>157</v>
      </c>
      <c r="F2171">
        <v>28.765847515419999</v>
      </c>
      <c r="G2171">
        <v>28.205706573837301</v>
      </c>
      <c r="H2171">
        <v>3.5109197025790801</v>
      </c>
      <c r="I2171">
        <v>0.65466040604878195</v>
      </c>
      <c r="J2171">
        <v>1.46771570286732</v>
      </c>
      <c r="K2171">
        <v>101.46917898759</v>
      </c>
      <c r="L2171">
        <v>2.1705130352439599</v>
      </c>
      <c r="M2171">
        <v>2.9860648213728598</v>
      </c>
      <c r="N2171">
        <v>47.453029873125601</v>
      </c>
      <c r="O2171">
        <v>143.937346860959</v>
      </c>
      <c r="P2171">
        <v>25.0365791149462</v>
      </c>
      <c r="Q2171">
        <v>6.7429570318174603</v>
      </c>
      <c r="R2171">
        <v>46.780974261994899</v>
      </c>
      <c r="S2171">
        <v>345.55989429947903</v>
      </c>
      <c r="T2171">
        <v>0</v>
      </c>
      <c r="U2171">
        <v>0</v>
      </c>
      <c r="V2171">
        <v>48.874627902085301</v>
      </c>
      <c r="W2171">
        <v>334.92349802870001</v>
      </c>
    </row>
    <row r="2172" spans="1:23" x14ac:dyDescent="0.3">
      <c r="A2172" t="s">
        <v>304</v>
      </c>
      <c r="B2172" t="s">
        <v>20</v>
      </c>
      <c r="C2172" t="s">
        <v>29</v>
      </c>
      <c r="D2172" t="s">
        <v>259</v>
      </c>
      <c r="E2172" t="s">
        <v>159</v>
      </c>
      <c r="F2172">
        <v>29.9041086659835</v>
      </c>
      <c r="G2172">
        <v>29.347842177121699</v>
      </c>
      <c r="H2172">
        <v>3.8333999996458701</v>
      </c>
      <c r="I2172">
        <v>0.65057059467567202</v>
      </c>
      <c r="J2172">
        <v>1.36804953475872</v>
      </c>
      <c r="K2172">
        <v>102.121894567995</v>
      </c>
      <c r="L2172">
        <v>2.1744550156783902</v>
      </c>
      <c r="M2172">
        <v>2.6328691853882402</v>
      </c>
      <c r="N2172">
        <v>45.5209592177997</v>
      </c>
      <c r="O2172">
        <v>127.550942089072</v>
      </c>
      <c r="P2172">
        <v>25.191860650191199</v>
      </c>
      <c r="Q2172">
        <v>6.7798503658438598</v>
      </c>
      <c r="R2172">
        <v>47.076517563855099</v>
      </c>
      <c r="S2172">
        <v>345.55989429947903</v>
      </c>
      <c r="T2172">
        <v>0</v>
      </c>
      <c r="U2172">
        <v>0</v>
      </c>
      <c r="V2172">
        <v>53.365229754653697</v>
      </c>
      <c r="W2172">
        <v>311.41565355835502</v>
      </c>
    </row>
    <row r="2173" spans="1:23" x14ac:dyDescent="0.3">
      <c r="A2173" t="s">
        <v>304</v>
      </c>
      <c r="B2173" t="s">
        <v>20</v>
      </c>
      <c r="C2173" t="s">
        <v>29</v>
      </c>
      <c r="D2173" t="s">
        <v>260</v>
      </c>
      <c r="E2173" t="s">
        <v>160</v>
      </c>
      <c r="F2173">
        <v>26.580969560651099</v>
      </c>
      <c r="G2173">
        <v>26.090020105277102</v>
      </c>
      <c r="H2173">
        <v>3.6606487455516499</v>
      </c>
      <c r="I2173">
        <v>0.62716600322191096</v>
      </c>
      <c r="J2173">
        <v>1.2549753406949</v>
      </c>
      <c r="K2173">
        <v>89.229537167630596</v>
      </c>
      <c r="L2173">
        <v>2.1925159337250899</v>
      </c>
      <c r="M2173">
        <v>2.31243348186312</v>
      </c>
      <c r="N2173">
        <v>42.994747202262602</v>
      </c>
      <c r="O2173">
        <v>112.248776582956</v>
      </c>
      <c r="P2173">
        <v>22.913394259759599</v>
      </c>
      <c r="Q2173">
        <v>6.1112957536086903</v>
      </c>
      <c r="R2173">
        <v>42.8980503517312</v>
      </c>
      <c r="S2173">
        <v>289.61115498071399</v>
      </c>
      <c r="T2173">
        <v>0</v>
      </c>
      <c r="U2173">
        <v>0</v>
      </c>
      <c r="V2173">
        <v>51.088570715961403</v>
      </c>
      <c r="W2173">
        <v>280.143817317257</v>
      </c>
    </row>
    <row r="2174" spans="1:23" x14ac:dyDescent="0.3">
      <c r="A2174" t="s">
        <v>304</v>
      </c>
      <c r="B2174" t="s">
        <v>20</v>
      </c>
      <c r="C2174" t="s">
        <v>29</v>
      </c>
      <c r="D2174" t="s">
        <v>260</v>
      </c>
      <c r="E2174" t="s">
        <v>164</v>
      </c>
      <c r="F2174">
        <v>27.438045567663501</v>
      </c>
      <c r="G2174">
        <v>26.927844780829201</v>
      </c>
      <c r="H2174">
        <v>3.96283453190618</v>
      </c>
      <c r="I2174">
        <v>0.68547842140140502</v>
      </c>
      <c r="J2174">
        <v>1.3906375065091301</v>
      </c>
      <c r="K2174">
        <v>95.133717775967398</v>
      </c>
      <c r="L2174">
        <v>2.1824986184924802</v>
      </c>
      <c r="M2174">
        <v>2.6698766966810901</v>
      </c>
      <c r="N2174">
        <v>45.344531864255998</v>
      </c>
      <c r="O2174">
        <v>129.95987940902299</v>
      </c>
      <c r="P2174">
        <v>24.947473166799099</v>
      </c>
      <c r="Q2174">
        <v>6.60161330716178</v>
      </c>
      <c r="R2174">
        <v>46.761637128435503</v>
      </c>
      <c r="S2174">
        <v>289.61115498071399</v>
      </c>
      <c r="T2174">
        <v>0</v>
      </c>
      <c r="U2174">
        <v>0</v>
      </c>
      <c r="V2174">
        <v>55.2757240859776</v>
      </c>
      <c r="W2174">
        <v>318.21260223379397</v>
      </c>
    </row>
    <row r="2175" spans="1:23" x14ac:dyDescent="0.3">
      <c r="A2175" t="s">
        <v>304</v>
      </c>
      <c r="B2175" t="s">
        <v>20</v>
      </c>
      <c r="C2175" t="s">
        <v>29</v>
      </c>
      <c r="D2175" t="s">
        <v>260</v>
      </c>
      <c r="E2175" t="s">
        <v>167</v>
      </c>
      <c r="F2175">
        <v>27.5690848758953</v>
      </c>
      <c r="G2175">
        <v>27.0581413184319</v>
      </c>
      <c r="H2175">
        <v>4.0963334646841503</v>
      </c>
      <c r="I2175">
        <v>0.68555093112913501</v>
      </c>
      <c r="J2175">
        <v>1.41647877619466</v>
      </c>
      <c r="K2175">
        <v>95.074708082543793</v>
      </c>
      <c r="L2175">
        <v>2.1867365105697201</v>
      </c>
      <c r="M2175">
        <v>2.7613157689110399</v>
      </c>
      <c r="N2175">
        <v>45.838666785503499</v>
      </c>
      <c r="O2175">
        <v>134.202173897069</v>
      </c>
      <c r="P2175">
        <v>24.844313214456498</v>
      </c>
      <c r="Q2175">
        <v>6.5795793291604303</v>
      </c>
      <c r="R2175">
        <v>46.562328250892797</v>
      </c>
      <c r="S2175">
        <v>289.61115498071399</v>
      </c>
      <c r="T2175">
        <v>0</v>
      </c>
      <c r="U2175">
        <v>0</v>
      </c>
      <c r="V2175">
        <v>57.124391135336502</v>
      </c>
      <c r="W2175">
        <v>323.96701925749198</v>
      </c>
    </row>
    <row r="2176" spans="1:23" x14ac:dyDescent="0.3">
      <c r="A2176" t="s">
        <v>304</v>
      </c>
      <c r="B2176" t="s">
        <v>20</v>
      </c>
      <c r="C2176" t="s">
        <v>29</v>
      </c>
      <c r="D2176" t="s">
        <v>260</v>
      </c>
      <c r="E2176" t="s">
        <v>168</v>
      </c>
      <c r="F2176">
        <v>26.8954666534759</v>
      </c>
      <c r="G2176">
        <v>26.392421945573702</v>
      </c>
      <c r="H2176">
        <v>4.4912160920694104</v>
      </c>
      <c r="I2176">
        <v>0.66900662301799696</v>
      </c>
      <c r="J2176">
        <v>1.29095706506106</v>
      </c>
      <c r="K2176">
        <v>93.332276463834603</v>
      </c>
      <c r="L2176">
        <v>2.1906692429778101</v>
      </c>
      <c r="M2176">
        <v>2.42035752342347</v>
      </c>
      <c r="N2176">
        <v>43.978182584514599</v>
      </c>
      <c r="O2176">
        <v>118.390903226647</v>
      </c>
      <c r="P2176">
        <v>24.482105740060899</v>
      </c>
      <c r="Q2176">
        <v>6.4842274133297799</v>
      </c>
      <c r="R2176">
        <v>45.883886756871</v>
      </c>
      <c r="S2176">
        <v>289.61115498071399</v>
      </c>
      <c r="T2176">
        <v>0</v>
      </c>
      <c r="U2176">
        <v>0</v>
      </c>
      <c r="V2176">
        <v>62.631332356700803</v>
      </c>
      <c r="W2176">
        <v>298.85121362246502</v>
      </c>
    </row>
    <row r="2177" spans="1:23" x14ac:dyDescent="0.3">
      <c r="A2177" t="s">
        <v>304</v>
      </c>
      <c r="B2177" t="s">
        <v>20</v>
      </c>
      <c r="C2177" t="s">
        <v>29</v>
      </c>
      <c r="D2177" t="s">
        <v>261</v>
      </c>
      <c r="E2177" t="s">
        <v>185</v>
      </c>
      <c r="F2177">
        <v>25.641995247274</v>
      </c>
      <c r="G2177">
        <v>25.190099537748701</v>
      </c>
      <c r="H2177">
        <v>3.8902798180200802</v>
      </c>
      <c r="I2177">
        <v>0.66383418453981502</v>
      </c>
      <c r="J2177">
        <v>1.18863418985765</v>
      </c>
      <c r="K2177">
        <v>84.012039556340994</v>
      </c>
      <c r="L2177">
        <v>2.2387262503022298</v>
      </c>
      <c r="M2177">
        <v>2.0565042012394099</v>
      </c>
      <c r="N2177">
        <v>41.562816200022098</v>
      </c>
      <c r="O2177">
        <v>101.75843512215801</v>
      </c>
      <c r="P2177">
        <v>22.699822913108601</v>
      </c>
      <c r="Q2177">
        <v>5.9570286996752904</v>
      </c>
      <c r="R2177">
        <v>42.626265473081602</v>
      </c>
      <c r="S2177">
        <v>242.697893306227</v>
      </c>
      <c r="T2177">
        <v>0</v>
      </c>
      <c r="U2177">
        <v>0</v>
      </c>
      <c r="V2177">
        <v>54.155798778296202</v>
      </c>
      <c r="W2177">
        <v>265.20467335597903</v>
      </c>
    </row>
    <row r="2178" spans="1:23" x14ac:dyDescent="0.3">
      <c r="A2178" t="s">
        <v>304</v>
      </c>
      <c r="B2178" t="s">
        <v>20</v>
      </c>
      <c r="C2178" t="s">
        <v>29</v>
      </c>
      <c r="D2178" t="s">
        <v>261</v>
      </c>
      <c r="E2178" t="s">
        <v>189</v>
      </c>
      <c r="F2178">
        <v>26.586385902336399</v>
      </c>
      <c r="G2178">
        <v>26.108518126885699</v>
      </c>
      <c r="H2178">
        <v>4.7524057609188404</v>
      </c>
      <c r="I2178">
        <v>0.74746744778979801</v>
      </c>
      <c r="J2178">
        <v>1.3246788742915401</v>
      </c>
      <c r="K2178">
        <v>91.352360809326598</v>
      </c>
      <c r="L2178">
        <v>2.2299214318106899</v>
      </c>
      <c r="M2178">
        <v>2.36104163265539</v>
      </c>
      <c r="N2178">
        <v>43.752834665859197</v>
      </c>
      <c r="O2178">
        <v>117.740155057677</v>
      </c>
      <c r="P2178">
        <v>25.554591739865501</v>
      </c>
      <c r="Q2178">
        <v>6.6279469118031198</v>
      </c>
      <c r="R2178">
        <v>48.070578045103296</v>
      </c>
      <c r="S2178">
        <v>242.697893306227</v>
      </c>
      <c r="T2178">
        <v>0</v>
      </c>
      <c r="U2178">
        <v>0</v>
      </c>
      <c r="V2178">
        <v>66.071087550953294</v>
      </c>
      <c r="W2178">
        <v>305.90822876512198</v>
      </c>
    </row>
    <row r="2179" spans="1:23" x14ac:dyDescent="0.3">
      <c r="A2179" t="s">
        <v>304</v>
      </c>
      <c r="B2179" t="s">
        <v>20</v>
      </c>
      <c r="C2179" t="s">
        <v>29</v>
      </c>
      <c r="D2179" t="s">
        <v>261</v>
      </c>
      <c r="E2179" t="s">
        <v>190</v>
      </c>
      <c r="F2179">
        <v>27.062055404398698</v>
      </c>
      <c r="G2179">
        <v>26.581460912431702</v>
      </c>
      <c r="H2179">
        <v>4.4037517423546602</v>
      </c>
      <c r="I2179">
        <v>0.75158900048169897</v>
      </c>
      <c r="J2179">
        <v>1.38305405475406</v>
      </c>
      <c r="K2179">
        <v>91.821777667279306</v>
      </c>
      <c r="L2179">
        <v>2.2360551442746801</v>
      </c>
      <c r="M2179">
        <v>2.5118324071668399</v>
      </c>
      <c r="N2179">
        <v>44.558573220110901</v>
      </c>
      <c r="O2179">
        <v>124.90316221754</v>
      </c>
      <c r="P2179">
        <v>25.562871005881998</v>
      </c>
      <c r="Q2179">
        <v>6.6361756050374003</v>
      </c>
      <c r="R2179">
        <v>48.078907883902097</v>
      </c>
      <c r="S2179">
        <v>242.697893306227</v>
      </c>
      <c r="T2179">
        <v>0</v>
      </c>
      <c r="U2179">
        <v>0</v>
      </c>
      <c r="V2179">
        <v>61.236864138003</v>
      </c>
      <c r="W2179">
        <v>316.76746016321499</v>
      </c>
    </row>
    <row r="2180" spans="1:23" x14ac:dyDescent="0.3">
      <c r="A2180" t="s">
        <v>304</v>
      </c>
      <c r="B2180" t="s">
        <v>20</v>
      </c>
      <c r="C2180" t="s">
        <v>29</v>
      </c>
      <c r="D2180" t="s">
        <v>261</v>
      </c>
      <c r="E2180" t="s">
        <v>195</v>
      </c>
      <c r="F2180">
        <v>26.246762384266901</v>
      </c>
      <c r="G2180">
        <v>25.778094504890198</v>
      </c>
      <c r="H2180">
        <v>4.5837050209028201</v>
      </c>
      <c r="I2180">
        <v>0.71927071282719302</v>
      </c>
      <c r="J2180">
        <v>1.26297311326052</v>
      </c>
      <c r="K2180">
        <v>88.842915175188907</v>
      </c>
      <c r="L2180">
        <v>2.2391102220755399</v>
      </c>
      <c r="M2180">
        <v>2.2114339958995601</v>
      </c>
      <c r="N2180">
        <v>42.759991514839797</v>
      </c>
      <c r="O2180">
        <v>110.07572809055701</v>
      </c>
      <c r="P2180">
        <v>24.603054065076101</v>
      </c>
      <c r="Q2180">
        <v>6.4043762994842304</v>
      </c>
      <c r="R2180">
        <v>46.255842264298202</v>
      </c>
      <c r="S2180">
        <v>242.697893306227</v>
      </c>
      <c r="T2180">
        <v>0</v>
      </c>
      <c r="U2180">
        <v>0</v>
      </c>
      <c r="V2180">
        <v>63.7550227111834</v>
      </c>
      <c r="W2180">
        <v>288.72063316270999</v>
      </c>
    </row>
    <row r="2181" spans="1:23" x14ac:dyDescent="0.3">
      <c r="A2181" t="s">
        <v>304</v>
      </c>
      <c r="B2181" t="s">
        <v>20</v>
      </c>
      <c r="C2181" t="s">
        <v>29</v>
      </c>
      <c r="D2181" t="s">
        <v>262</v>
      </c>
      <c r="E2181" t="s">
        <v>196</v>
      </c>
      <c r="F2181">
        <v>25.467991848996402</v>
      </c>
      <c r="G2181">
        <v>25.0582143237209</v>
      </c>
      <c r="H2181">
        <v>3.6066368211732498</v>
      </c>
      <c r="I2181">
        <v>0.661664712007072</v>
      </c>
      <c r="J2181">
        <v>1.13058364286478</v>
      </c>
      <c r="K2181">
        <v>75.151869619638603</v>
      </c>
      <c r="L2181">
        <v>2.14936572328739</v>
      </c>
      <c r="M2181">
        <v>1.87782154599286</v>
      </c>
      <c r="N2181">
        <v>36.465856223889702</v>
      </c>
      <c r="O2181">
        <v>93.801266416991098</v>
      </c>
      <c r="P2181">
        <v>21.665603841042198</v>
      </c>
      <c r="Q2181">
        <v>5.6440437256830904</v>
      </c>
      <c r="R2181">
        <v>40.727185325746298</v>
      </c>
      <c r="S2181">
        <v>202.780034593446</v>
      </c>
      <c r="T2181">
        <v>0</v>
      </c>
      <c r="U2181">
        <v>0</v>
      </c>
      <c r="V2181">
        <v>50.116286667430401</v>
      </c>
      <c r="W2181">
        <v>259.073686752306</v>
      </c>
    </row>
    <row r="2182" spans="1:23" x14ac:dyDescent="0.3">
      <c r="A2182" t="s">
        <v>304</v>
      </c>
      <c r="B2182" t="s">
        <v>20</v>
      </c>
      <c r="C2182" t="s">
        <v>29</v>
      </c>
      <c r="D2182" t="s">
        <v>262</v>
      </c>
      <c r="E2182" t="s">
        <v>197</v>
      </c>
      <c r="F2182">
        <v>26.211642670396099</v>
      </c>
      <c r="G2182">
        <v>25.7762986941975</v>
      </c>
      <c r="H2182">
        <v>4.4099153761446503</v>
      </c>
      <c r="I2182">
        <v>0.74489419266203805</v>
      </c>
      <c r="J2182">
        <v>1.2559635910601901</v>
      </c>
      <c r="K2182">
        <v>81.258835151920707</v>
      </c>
      <c r="L2182">
        <v>2.1464250900800299</v>
      </c>
      <c r="M2182">
        <v>2.1472965111524802</v>
      </c>
      <c r="N2182">
        <v>38.4866339146174</v>
      </c>
      <c r="O2182">
        <v>108.45587430388299</v>
      </c>
      <c r="P2182">
        <v>24.386957863168199</v>
      </c>
      <c r="Q2182">
        <v>6.2756227391146497</v>
      </c>
      <c r="R2182">
        <v>45.925546796481399</v>
      </c>
      <c r="S2182">
        <v>202.780034593446</v>
      </c>
      <c r="T2182">
        <v>0</v>
      </c>
      <c r="U2182">
        <v>0</v>
      </c>
      <c r="V2182">
        <v>61.213419510497197</v>
      </c>
      <c r="W2182">
        <v>298.69928639994299</v>
      </c>
    </row>
    <row r="2183" spans="1:23" x14ac:dyDescent="0.3">
      <c r="A2183" t="s">
        <v>304</v>
      </c>
      <c r="B2183" t="s">
        <v>20</v>
      </c>
      <c r="C2183" t="s">
        <v>29</v>
      </c>
      <c r="D2183" t="s">
        <v>262</v>
      </c>
      <c r="E2183" t="s">
        <v>198</v>
      </c>
      <c r="F2183">
        <v>26.597949086048398</v>
      </c>
      <c r="G2183">
        <v>26.160176359223101</v>
      </c>
      <c r="H2183">
        <v>4.08305470049641</v>
      </c>
      <c r="I2183">
        <v>0.748541513911825</v>
      </c>
      <c r="J2183">
        <v>1.3081853944725601</v>
      </c>
      <c r="K2183">
        <v>81.618657005486199</v>
      </c>
      <c r="L2183">
        <v>2.1510550032858902</v>
      </c>
      <c r="M2183">
        <v>2.2799281418841901</v>
      </c>
      <c r="N2183">
        <v>39.219059269966799</v>
      </c>
      <c r="O2183">
        <v>115.11191917928301</v>
      </c>
      <c r="P2183">
        <v>24.393702512588</v>
      </c>
      <c r="Q2183">
        <v>6.2823196343887302</v>
      </c>
      <c r="R2183">
        <v>45.932339200046997</v>
      </c>
      <c r="S2183">
        <v>202.780034593446</v>
      </c>
      <c r="T2183">
        <v>0</v>
      </c>
      <c r="U2183">
        <v>0</v>
      </c>
      <c r="V2183">
        <v>56.675293713624299</v>
      </c>
      <c r="W2183">
        <v>309.04988846506598</v>
      </c>
    </row>
    <row r="2184" spans="1:23" x14ac:dyDescent="0.3">
      <c r="A2184" t="s">
        <v>304</v>
      </c>
      <c r="B2184" t="s">
        <v>20</v>
      </c>
      <c r="C2184" t="s">
        <v>29</v>
      </c>
      <c r="D2184" t="s">
        <v>262</v>
      </c>
      <c r="E2184" t="s">
        <v>200</v>
      </c>
      <c r="F2184">
        <v>25.949042970485198</v>
      </c>
      <c r="G2184">
        <v>25.522780045607</v>
      </c>
      <c r="H2184">
        <v>4.2463119352796204</v>
      </c>
      <c r="I2184">
        <v>0.71662245630705201</v>
      </c>
      <c r="J2184">
        <v>1.19921212011902</v>
      </c>
      <c r="K2184">
        <v>79.183113297633199</v>
      </c>
      <c r="L2184">
        <v>2.1507726945405601</v>
      </c>
      <c r="M2184">
        <v>2.0151671246273399</v>
      </c>
      <c r="N2184">
        <v>37.573151576946799</v>
      </c>
      <c r="O2184">
        <v>101.394621725071</v>
      </c>
      <c r="P2184">
        <v>23.479696788348502</v>
      </c>
      <c r="Q2184">
        <v>6.06496925190838</v>
      </c>
      <c r="R2184">
        <v>44.192600654076799</v>
      </c>
      <c r="S2184">
        <v>202.780034593446</v>
      </c>
      <c r="T2184">
        <v>0</v>
      </c>
      <c r="U2184">
        <v>0</v>
      </c>
      <c r="V2184">
        <v>58.941918876590798</v>
      </c>
      <c r="W2184">
        <v>282.04055249569001</v>
      </c>
    </row>
    <row r="2185" spans="1:23" x14ac:dyDescent="0.3">
      <c r="A2185" t="s">
        <v>304</v>
      </c>
      <c r="B2185" t="s">
        <v>20</v>
      </c>
      <c r="C2185" t="s">
        <v>29</v>
      </c>
      <c r="D2185" t="s">
        <v>263</v>
      </c>
      <c r="E2185" t="s">
        <v>202</v>
      </c>
      <c r="F2185">
        <v>24.928232947783901</v>
      </c>
      <c r="G2185">
        <v>24.5297660067584</v>
      </c>
      <c r="H2185">
        <v>4.5171599317411699</v>
      </c>
      <c r="I2185">
        <v>0.71013670734258205</v>
      </c>
      <c r="J2185">
        <v>1.13397394732456</v>
      </c>
      <c r="K2185">
        <v>74.587634193285993</v>
      </c>
      <c r="L2185">
        <v>2.3648103470445601</v>
      </c>
      <c r="M2185">
        <v>1.7830711708345499</v>
      </c>
      <c r="N2185">
        <v>34.883206281741003</v>
      </c>
      <c r="O2185">
        <v>91.874650974864295</v>
      </c>
      <c r="P2185">
        <v>22.441754344221899</v>
      </c>
      <c r="Q2185">
        <v>5.8107699844694896</v>
      </c>
      <c r="R2185">
        <v>42.242253007971897</v>
      </c>
      <c r="S2185">
        <v>178.529443054588</v>
      </c>
      <c r="T2185">
        <v>0</v>
      </c>
      <c r="U2185">
        <v>0</v>
      </c>
      <c r="V2185">
        <v>62.788582714638203</v>
      </c>
      <c r="W2185">
        <v>258.34330261793599</v>
      </c>
    </row>
    <row r="2186" spans="1:23" x14ac:dyDescent="0.3">
      <c r="A2186" t="s">
        <v>304</v>
      </c>
      <c r="B2186" t="s">
        <v>20</v>
      </c>
      <c r="C2186" t="s">
        <v>29</v>
      </c>
      <c r="D2186" t="s">
        <v>263</v>
      </c>
      <c r="E2186" t="s">
        <v>204</v>
      </c>
      <c r="F2186">
        <v>23.433556105312899</v>
      </c>
      <c r="G2186">
        <v>23.036001683737499</v>
      </c>
      <c r="H2186">
        <v>4.4791452382106698</v>
      </c>
      <c r="I2186">
        <v>0.70708487275210896</v>
      </c>
      <c r="J2186">
        <v>1.1302674014834999</v>
      </c>
      <c r="K2186">
        <v>73.380699958684701</v>
      </c>
      <c r="L2186">
        <v>2.3570325206265399</v>
      </c>
      <c r="M2186">
        <v>1.83615582422385</v>
      </c>
      <c r="N2186">
        <v>35.358010456320798</v>
      </c>
      <c r="O2186">
        <v>95.860539787121894</v>
      </c>
      <c r="P2186">
        <v>22.368941098609302</v>
      </c>
      <c r="Q2186">
        <v>5.7840913982901503</v>
      </c>
      <c r="R2186">
        <v>42.1147240885429</v>
      </c>
      <c r="S2186">
        <v>178.529443054588</v>
      </c>
      <c r="T2186">
        <v>0</v>
      </c>
      <c r="U2186">
        <v>0</v>
      </c>
      <c r="V2186">
        <v>62.2644707721077</v>
      </c>
      <c r="W2186">
        <v>265.382188124359</v>
      </c>
    </row>
    <row r="2187" spans="1:23" x14ac:dyDescent="0.3">
      <c r="A2187" t="s">
        <v>304</v>
      </c>
      <c r="B2187" t="s">
        <v>20</v>
      </c>
      <c r="C2187" t="s">
        <v>29</v>
      </c>
      <c r="D2187" t="s">
        <v>263</v>
      </c>
      <c r="E2187" t="s">
        <v>205</v>
      </c>
      <c r="F2187">
        <v>25.061295888217501</v>
      </c>
      <c r="G2187">
        <v>24.6493122576906</v>
      </c>
      <c r="H2187">
        <v>4.4520243925192702</v>
      </c>
      <c r="I2187">
        <v>0.74914199582955898</v>
      </c>
      <c r="J2187">
        <v>1.2475556634812699</v>
      </c>
      <c r="K2187">
        <v>76.760179053841796</v>
      </c>
      <c r="L2187">
        <v>2.36408400389988</v>
      </c>
      <c r="M2187">
        <v>2.0833279367761</v>
      </c>
      <c r="N2187">
        <v>36.932771289717301</v>
      </c>
      <c r="O2187">
        <v>108.855394331913</v>
      </c>
      <c r="P2187">
        <v>23.560779110722901</v>
      </c>
      <c r="Q2187">
        <v>6.0687064629268201</v>
      </c>
      <c r="R2187">
        <v>44.382379690698599</v>
      </c>
      <c r="S2187">
        <v>178.529443054588</v>
      </c>
      <c r="T2187">
        <v>0</v>
      </c>
      <c r="U2187">
        <v>0</v>
      </c>
      <c r="V2187">
        <v>61.877165755454499</v>
      </c>
      <c r="W2187">
        <v>292.35091843395901</v>
      </c>
    </row>
    <row r="2188" spans="1:23" x14ac:dyDescent="0.3">
      <c r="A2188" t="s">
        <v>304</v>
      </c>
      <c r="B2188" t="s">
        <v>20</v>
      </c>
      <c r="C2188" t="s">
        <v>29</v>
      </c>
      <c r="D2188" t="s">
        <v>263</v>
      </c>
      <c r="E2188" t="s">
        <v>207</v>
      </c>
      <c r="F2188">
        <v>24.560093933413601</v>
      </c>
      <c r="G2188">
        <v>24.148634511319599</v>
      </c>
      <c r="H2188">
        <v>3.5918287049471802</v>
      </c>
      <c r="I2188">
        <v>0.75993982521127101</v>
      </c>
      <c r="J2188">
        <v>1.12664019137101</v>
      </c>
      <c r="K2188">
        <v>77.4349719779662</v>
      </c>
      <c r="L2188">
        <v>2.3635599177903002</v>
      </c>
      <c r="M2188">
        <v>1.75807374927253</v>
      </c>
      <c r="N2188">
        <v>35.123790975712303</v>
      </c>
      <c r="O2188">
        <v>91.393961299761301</v>
      </c>
      <c r="P2188">
        <v>24.1262567847619</v>
      </c>
      <c r="Q2188">
        <v>6.1876140795397303</v>
      </c>
      <c r="R2188">
        <v>45.477449329842102</v>
      </c>
      <c r="S2188">
        <v>178.529443054588</v>
      </c>
      <c r="T2188">
        <v>0</v>
      </c>
      <c r="U2188">
        <v>0</v>
      </c>
      <c r="V2188">
        <v>50.021750655302398</v>
      </c>
      <c r="W2188">
        <v>268.52844685513202</v>
      </c>
    </row>
    <row r="2189" spans="1:23" x14ac:dyDescent="0.3">
      <c r="A2189" t="s">
        <v>304</v>
      </c>
      <c r="B2189" t="s">
        <v>20</v>
      </c>
      <c r="C2189" t="s">
        <v>29</v>
      </c>
      <c r="D2189" t="s">
        <v>264</v>
      </c>
      <c r="E2189" t="s">
        <v>208</v>
      </c>
      <c r="F2189">
        <v>23.220453840434999</v>
      </c>
      <c r="G2189">
        <v>22.8636290607433</v>
      </c>
      <c r="H2189">
        <v>4.0663727798960201</v>
      </c>
      <c r="I2189">
        <v>0.68184361852169995</v>
      </c>
      <c r="J2189">
        <v>1.00159970200169</v>
      </c>
      <c r="K2189">
        <v>66.837952907606905</v>
      </c>
      <c r="L2189">
        <v>2.2552726647616401</v>
      </c>
      <c r="M2189">
        <v>1.5339009548378999</v>
      </c>
      <c r="N2189">
        <v>32.713040216726696</v>
      </c>
      <c r="O2189">
        <v>77.746610794998304</v>
      </c>
      <c r="P2189">
        <v>20.949930681498198</v>
      </c>
      <c r="Q2189">
        <v>5.3828455294811901</v>
      </c>
      <c r="R2189">
        <v>39.473907571348697</v>
      </c>
      <c r="S2189">
        <v>148.091429127379</v>
      </c>
      <c r="T2189">
        <v>0</v>
      </c>
      <c r="U2189">
        <v>0</v>
      </c>
      <c r="V2189">
        <v>56.844987631758698</v>
      </c>
      <c r="W2189">
        <v>235.71261746747001</v>
      </c>
    </row>
    <row r="2190" spans="1:23" x14ac:dyDescent="0.3">
      <c r="A2190" t="s">
        <v>304</v>
      </c>
      <c r="B2190" t="s">
        <v>20</v>
      </c>
      <c r="C2190" t="s">
        <v>29</v>
      </c>
      <c r="D2190" t="s">
        <v>264</v>
      </c>
      <c r="E2190" t="s">
        <v>209</v>
      </c>
      <c r="F2190">
        <v>24.368336964385598</v>
      </c>
      <c r="G2190">
        <v>23.981445617990399</v>
      </c>
      <c r="H2190">
        <v>4.1352677396242496</v>
      </c>
      <c r="I2190">
        <v>0.78130159638591401</v>
      </c>
      <c r="J2190">
        <v>1.13410693662458</v>
      </c>
      <c r="K2190">
        <v>72.818883826284704</v>
      </c>
      <c r="L2190">
        <v>2.2535723640932801</v>
      </c>
      <c r="M2190">
        <v>1.7963558862257301</v>
      </c>
      <c r="N2190">
        <v>34.733329997751397</v>
      </c>
      <c r="O2190">
        <v>92.347306827608094</v>
      </c>
      <c r="P2190">
        <v>23.980246554369302</v>
      </c>
      <c r="Q2190">
        <v>6.0711872938079496</v>
      </c>
      <c r="R2190">
        <v>45.2797439204274</v>
      </c>
      <c r="S2190">
        <v>148.091429127379</v>
      </c>
      <c r="T2190">
        <v>0</v>
      </c>
      <c r="U2190">
        <v>0</v>
      </c>
      <c r="V2190">
        <v>57.7847978987703</v>
      </c>
      <c r="W2190">
        <v>278.41130408313001</v>
      </c>
    </row>
    <row r="2191" spans="1:23" x14ac:dyDescent="0.3">
      <c r="A2191" t="s">
        <v>304</v>
      </c>
      <c r="B2191" t="s">
        <v>20</v>
      </c>
      <c r="C2191" t="s">
        <v>29</v>
      </c>
      <c r="D2191" t="s">
        <v>264</v>
      </c>
      <c r="E2191" t="s">
        <v>212</v>
      </c>
      <c r="F2191">
        <v>24.7933603168552</v>
      </c>
      <c r="G2191">
        <v>24.408847614447399</v>
      </c>
      <c r="H2191">
        <v>4.83296982454105</v>
      </c>
      <c r="I2191">
        <v>0.76611944773478302</v>
      </c>
      <c r="J2191">
        <v>1.1928435582411401</v>
      </c>
      <c r="K2191">
        <v>72.022976473263597</v>
      </c>
      <c r="L2191">
        <v>2.2580494118283201</v>
      </c>
      <c r="M2191">
        <v>1.9632668358708301</v>
      </c>
      <c r="N2191">
        <v>35.557531920423202</v>
      </c>
      <c r="O2191">
        <v>101.554356477925</v>
      </c>
      <c r="P2191">
        <v>23.363500533872902</v>
      </c>
      <c r="Q2191">
        <v>5.9407441975625703</v>
      </c>
      <c r="R2191">
        <v>44.0866538396957</v>
      </c>
      <c r="S2191">
        <v>148.091429127379</v>
      </c>
      <c r="T2191">
        <v>0</v>
      </c>
      <c r="U2191">
        <v>0</v>
      </c>
      <c r="V2191">
        <v>67.453714550525703</v>
      </c>
      <c r="W2191">
        <v>288.63028674056699</v>
      </c>
    </row>
    <row r="2192" spans="1:23" x14ac:dyDescent="0.3">
      <c r="A2192" t="s">
        <v>304</v>
      </c>
      <c r="B2192" t="s">
        <v>20</v>
      </c>
      <c r="C2192" t="s">
        <v>29</v>
      </c>
      <c r="D2192" t="s">
        <v>264</v>
      </c>
      <c r="E2192" t="s">
        <v>214</v>
      </c>
      <c r="F2192">
        <v>23.815349658065202</v>
      </c>
      <c r="G2192">
        <v>23.4423876017275</v>
      </c>
      <c r="H2192">
        <v>4.8365230850487402</v>
      </c>
      <c r="I2192">
        <v>0.73467749218050304</v>
      </c>
      <c r="J2192">
        <v>1.07789613508976</v>
      </c>
      <c r="K2192">
        <v>69.984356026998896</v>
      </c>
      <c r="L2192">
        <v>2.2569990920612901</v>
      </c>
      <c r="M2192">
        <v>1.6934999697848401</v>
      </c>
      <c r="N2192">
        <v>33.833151845401296</v>
      </c>
      <c r="O2192">
        <v>87.174758594799599</v>
      </c>
      <c r="P2192">
        <v>22.542486703022099</v>
      </c>
      <c r="Q2192">
        <v>5.7482087103291999</v>
      </c>
      <c r="R2192">
        <v>42.5208337089434</v>
      </c>
      <c r="S2192">
        <v>148.091429127379</v>
      </c>
      <c r="T2192">
        <v>0</v>
      </c>
      <c r="U2192">
        <v>0</v>
      </c>
      <c r="V2192">
        <v>67.523483925533398</v>
      </c>
      <c r="W2192">
        <v>258.913311066365</v>
      </c>
    </row>
    <row r="2193" spans="1:23" x14ac:dyDescent="0.3">
      <c r="A2193" t="s">
        <v>304</v>
      </c>
      <c r="B2193" t="s">
        <v>20</v>
      </c>
      <c r="C2193" t="s">
        <v>29</v>
      </c>
      <c r="D2193" t="s">
        <v>265</v>
      </c>
      <c r="E2193" t="s">
        <v>215</v>
      </c>
      <c r="F2193">
        <v>21.4033800303521</v>
      </c>
      <c r="G2193">
        <v>21.063474403720601</v>
      </c>
      <c r="H2193">
        <v>4.4479175531527204</v>
      </c>
      <c r="I2193">
        <v>0.643289064690451</v>
      </c>
      <c r="J2193">
        <v>0.95236642539780603</v>
      </c>
      <c r="K2193">
        <v>63.2110145128959</v>
      </c>
      <c r="L2193">
        <v>2.2977937113168001</v>
      </c>
      <c r="M2193">
        <v>1.49432927348137</v>
      </c>
      <c r="N2193">
        <v>32.436007460779102</v>
      </c>
      <c r="O2193">
        <v>76.589220074074305</v>
      </c>
      <c r="P2193">
        <v>19.6306147894202</v>
      </c>
      <c r="Q2193">
        <v>5.0794278670439601</v>
      </c>
      <c r="R2193">
        <v>36.950621941706203</v>
      </c>
      <c r="S2193">
        <v>148.091429127379</v>
      </c>
      <c r="T2193">
        <v>0</v>
      </c>
      <c r="U2193">
        <v>0</v>
      </c>
      <c r="V2193">
        <v>62.145119929662201</v>
      </c>
      <c r="W2193">
        <v>226.748797195988</v>
      </c>
    </row>
    <row r="2194" spans="1:23" x14ac:dyDescent="0.3">
      <c r="A2194" t="s">
        <v>304</v>
      </c>
      <c r="B2194" t="s">
        <v>20</v>
      </c>
      <c r="C2194" t="s">
        <v>29</v>
      </c>
      <c r="D2194" t="s">
        <v>265</v>
      </c>
      <c r="E2194" t="s">
        <v>216</v>
      </c>
      <c r="F2194">
        <v>21.009367559107101</v>
      </c>
      <c r="G2194">
        <v>20.6685036180812</v>
      </c>
      <c r="H2194">
        <v>5.2230402078196798</v>
      </c>
      <c r="I2194">
        <v>0.64034070623888595</v>
      </c>
      <c r="J2194">
        <v>1.0144960462561301</v>
      </c>
      <c r="K2194">
        <v>62.698392843004399</v>
      </c>
      <c r="L2194">
        <v>2.2770894510758599</v>
      </c>
      <c r="M2194">
        <v>1.6697355913695699</v>
      </c>
      <c r="N2194">
        <v>33.476585759141997</v>
      </c>
      <c r="O2194">
        <v>86.548992174300693</v>
      </c>
      <c r="P2194">
        <v>19.5066997309447</v>
      </c>
      <c r="Q2194">
        <v>5.0506364550403697</v>
      </c>
      <c r="R2194">
        <v>36.713958514164098</v>
      </c>
      <c r="S2194">
        <v>148.091429127379</v>
      </c>
      <c r="T2194">
        <v>0</v>
      </c>
      <c r="U2194">
        <v>0</v>
      </c>
      <c r="V2194">
        <v>72.890755288543801</v>
      </c>
      <c r="W2194">
        <v>242.65517129596299</v>
      </c>
    </row>
    <row r="2195" spans="1:23" x14ac:dyDescent="0.3">
      <c r="A2195" t="s">
        <v>304</v>
      </c>
      <c r="B2195" t="s">
        <v>20</v>
      </c>
      <c r="C2195" t="s">
        <v>29</v>
      </c>
      <c r="D2195" t="s">
        <v>265</v>
      </c>
      <c r="E2195" t="s">
        <v>217</v>
      </c>
      <c r="F2195">
        <v>21.346041958998999</v>
      </c>
      <c r="G2195">
        <v>21.0032301782777</v>
      </c>
      <c r="H2195">
        <v>5.3528770420103404</v>
      </c>
      <c r="I2195">
        <v>0.64379699439586102</v>
      </c>
      <c r="J2195">
        <v>1.05135045103619</v>
      </c>
      <c r="K2195">
        <v>62.995278724917199</v>
      </c>
      <c r="L2195">
        <v>2.2843897726386202</v>
      </c>
      <c r="M2195">
        <v>1.76524849454993</v>
      </c>
      <c r="N2195">
        <v>33.993590319237398</v>
      </c>
      <c r="O2195">
        <v>92.006535595905206</v>
      </c>
      <c r="P2195">
        <v>19.546824826233699</v>
      </c>
      <c r="Q2195">
        <v>5.06477996755196</v>
      </c>
      <c r="R2195">
        <v>36.784868308120998</v>
      </c>
      <c r="S2195">
        <v>148.091429127379</v>
      </c>
      <c r="T2195">
        <v>0</v>
      </c>
      <c r="U2195">
        <v>0</v>
      </c>
      <c r="V2195">
        <v>74.664206245082596</v>
      </c>
      <c r="W2195">
        <v>250.65616045729001</v>
      </c>
    </row>
    <row r="2196" spans="1:23" x14ac:dyDescent="0.3">
      <c r="A2196" t="s">
        <v>304</v>
      </c>
      <c r="B2196" t="s">
        <v>20</v>
      </c>
      <c r="C2196" t="s">
        <v>29</v>
      </c>
      <c r="D2196" t="s">
        <v>265</v>
      </c>
      <c r="E2196" t="s">
        <v>226</v>
      </c>
      <c r="F2196">
        <v>21.460836163031701</v>
      </c>
      <c r="G2196">
        <v>21.115530445801198</v>
      </c>
      <c r="H2196">
        <v>4.8880438516407896</v>
      </c>
      <c r="I2196">
        <v>0.65810881137001997</v>
      </c>
      <c r="J2196">
        <v>1.00496848714605</v>
      </c>
      <c r="K2196">
        <v>64.0054118979848</v>
      </c>
      <c r="L2196">
        <v>2.2942756822667998</v>
      </c>
      <c r="M2196">
        <v>1.61666095467486</v>
      </c>
      <c r="N2196">
        <v>33.149482547344498</v>
      </c>
      <c r="O2196">
        <v>83.876419989923093</v>
      </c>
      <c r="P2196">
        <v>20.063234526118698</v>
      </c>
      <c r="Q2196">
        <v>5.18091101940899</v>
      </c>
      <c r="R2196">
        <v>37.775672510760103</v>
      </c>
      <c r="S2196">
        <v>148.091429127379</v>
      </c>
      <c r="T2196">
        <v>0</v>
      </c>
      <c r="U2196">
        <v>0</v>
      </c>
      <c r="V2196">
        <v>68.228201909643801</v>
      </c>
      <c r="W2196">
        <v>239.39893793862601</v>
      </c>
    </row>
    <row r="2197" spans="1:23" x14ac:dyDescent="0.3">
      <c r="A2197" t="s">
        <v>304</v>
      </c>
      <c r="B2197" t="s">
        <v>20</v>
      </c>
      <c r="C2197" t="s">
        <v>29</v>
      </c>
      <c r="D2197" t="s">
        <v>266</v>
      </c>
      <c r="E2197" t="s">
        <v>227</v>
      </c>
      <c r="F2197">
        <v>21.522758933303901</v>
      </c>
      <c r="G2197">
        <v>21.185428338217001</v>
      </c>
      <c r="H2197">
        <v>4.8445141915288099</v>
      </c>
      <c r="I2197">
        <v>0.63198583462789903</v>
      </c>
      <c r="J2197">
        <v>0.967378011900491</v>
      </c>
      <c r="K2197">
        <v>62.5930651571081</v>
      </c>
      <c r="L2197">
        <v>2.2983001672833199</v>
      </c>
      <c r="M2197">
        <v>1.54273559874196</v>
      </c>
      <c r="N2197">
        <v>32.6464919481813</v>
      </c>
      <c r="O2197">
        <v>79.129095195725597</v>
      </c>
      <c r="P2197">
        <v>19.232161789040301</v>
      </c>
      <c r="Q2197">
        <v>4.99213336687035</v>
      </c>
      <c r="R2197">
        <v>36.183402305293001</v>
      </c>
      <c r="S2197">
        <v>148.091429127379</v>
      </c>
      <c r="T2197">
        <v>0</v>
      </c>
      <c r="U2197">
        <v>0</v>
      </c>
      <c r="V2197">
        <v>67.6428500526725</v>
      </c>
      <c r="W2197">
        <v>228.449921888169</v>
      </c>
    </row>
    <row r="2198" spans="1:23" x14ac:dyDescent="0.3">
      <c r="A2198" t="s">
        <v>305</v>
      </c>
      <c r="B2198" t="s">
        <v>46</v>
      </c>
      <c r="C2198" t="s">
        <v>26</v>
      </c>
      <c r="D2198" t="s">
        <v>251</v>
      </c>
      <c r="E2198" t="s">
        <v>51</v>
      </c>
      <c r="F2198">
        <v>33.707510950793797</v>
      </c>
      <c r="G2198">
        <v>32.0254512422364</v>
      </c>
      <c r="H2198">
        <v>6.2214319338758104</v>
      </c>
      <c r="I2198">
        <v>0.70570052689337903</v>
      </c>
      <c r="J2198">
        <v>10.8773164544438</v>
      </c>
      <c r="K2198">
        <v>112.04978008129601</v>
      </c>
      <c r="L2198">
        <v>2.3986353396438602</v>
      </c>
      <c r="M2198">
        <v>2.9807857161423801</v>
      </c>
      <c r="N2198">
        <v>152.142359700414</v>
      </c>
      <c r="O2198">
        <v>1842.2566372164599</v>
      </c>
      <c r="P2198">
        <v>28.5847889118727</v>
      </c>
      <c r="Q2198">
        <v>17.665356595730099</v>
      </c>
      <c r="R2198">
        <v>41.349933893071601</v>
      </c>
      <c r="S2198">
        <v>1190.48420820621</v>
      </c>
      <c r="T2198">
        <v>0</v>
      </c>
      <c r="U2198">
        <v>0</v>
      </c>
      <c r="V2198">
        <v>5.3566908327967599</v>
      </c>
      <c r="W2198">
        <v>337.1624396972</v>
      </c>
    </row>
    <row r="2199" spans="1:23" x14ac:dyDescent="0.3">
      <c r="A2199" t="s">
        <v>305</v>
      </c>
      <c r="B2199" t="s">
        <v>46</v>
      </c>
      <c r="C2199" t="s">
        <v>26</v>
      </c>
      <c r="D2199" t="s">
        <v>251</v>
      </c>
      <c r="E2199" t="s">
        <v>52</v>
      </c>
      <c r="F2199">
        <v>34.438964557205097</v>
      </c>
      <c r="G2199">
        <v>32.7465764282802</v>
      </c>
      <c r="H2199">
        <v>3.2610527049212501</v>
      </c>
      <c r="I2199">
        <v>0.63671281348291897</v>
      </c>
      <c r="J2199">
        <v>11.8991080409153</v>
      </c>
      <c r="K2199">
        <v>119.992617359636</v>
      </c>
      <c r="L2199">
        <v>1.55743397139011</v>
      </c>
      <c r="M2199">
        <v>3.2376214054009602</v>
      </c>
      <c r="N2199">
        <v>172.33321195467201</v>
      </c>
      <c r="O2199">
        <v>2090.9259566836099</v>
      </c>
      <c r="P2199">
        <v>28.960860759030901</v>
      </c>
      <c r="Q2199">
        <v>16.980526378798</v>
      </c>
      <c r="R2199">
        <v>43.037656884751101</v>
      </c>
      <c r="S2199">
        <v>1190.48420820621</v>
      </c>
      <c r="T2199">
        <v>0</v>
      </c>
      <c r="U2199">
        <v>0</v>
      </c>
      <c r="V2199">
        <v>10.436749463576501</v>
      </c>
      <c r="W2199">
        <v>380.04620375317802</v>
      </c>
    </row>
    <row r="2200" spans="1:23" x14ac:dyDescent="0.3">
      <c r="A2200" t="s">
        <v>305</v>
      </c>
      <c r="B2200" t="s">
        <v>46</v>
      </c>
      <c r="C2200" t="s">
        <v>26</v>
      </c>
      <c r="D2200" t="s">
        <v>251</v>
      </c>
      <c r="E2200" t="s">
        <v>53</v>
      </c>
      <c r="F2200">
        <v>34.285621150562498</v>
      </c>
      <c r="G2200">
        <v>32.594830114400303</v>
      </c>
      <c r="H2200">
        <v>2.2888858462122599</v>
      </c>
      <c r="I2200">
        <v>0.60499407093156699</v>
      </c>
      <c r="J2200">
        <v>12.1422642556846</v>
      </c>
      <c r="K2200">
        <v>116.33031594124201</v>
      </c>
      <c r="L2200">
        <v>1.4993813779311</v>
      </c>
      <c r="M2200">
        <v>3.29932817002654</v>
      </c>
      <c r="N2200">
        <v>176.76311986691999</v>
      </c>
      <c r="O2200">
        <v>2149.9608146189098</v>
      </c>
      <c r="P2200">
        <v>27.804738296284601</v>
      </c>
      <c r="Q2200">
        <v>16.320757044741502</v>
      </c>
      <c r="R2200">
        <v>41.312918224672799</v>
      </c>
      <c r="S2200">
        <v>1190.48420820621</v>
      </c>
      <c r="T2200">
        <v>0</v>
      </c>
      <c r="U2200">
        <v>0</v>
      </c>
      <c r="V2200">
        <v>11.037921919514099</v>
      </c>
      <c r="W2200">
        <v>379.686634001762</v>
      </c>
    </row>
    <row r="2201" spans="1:23" x14ac:dyDescent="0.3">
      <c r="A2201" t="s">
        <v>305</v>
      </c>
      <c r="B2201" t="s">
        <v>46</v>
      </c>
      <c r="C2201" t="s">
        <v>26</v>
      </c>
      <c r="D2201" t="s">
        <v>251</v>
      </c>
      <c r="E2201" t="s">
        <v>54</v>
      </c>
      <c r="F2201">
        <v>35.114325075393701</v>
      </c>
      <c r="G2201">
        <v>33.420665732393203</v>
      </c>
      <c r="H2201">
        <v>5.8425137042848796</v>
      </c>
      <c r="I2201">
        <v>0.71515063703276804</v>
      </c>
      <c r="J2201">
        <v>11.2021505707337</v>
      </c>
      <c r="K2201">
        <v>119.33246687888899</v>
      </c>
      <c r="L2201">
        <v>2.40139826278241</v>
      </c>
      <c r="M2201">
        <v>3.0705271754585701</v>
      </c>
      <c r="N2201">
        <v>158.114262402001</v>
      </c>
      <c r="O2201">
        <v>1911.33407197066</v>
      </c>
      <c r="P2201">
        <v>29.7210554343567</v>
      </c>
      <c r="Q2201">
        <v>17.905715476871201</v>
      </c>
      <c r="R2201">
        <v>43.558202628319002</v>
      </c>
      <c r="S2201">
        <v>1190.48420820621</v>
      </c>
      <c r="T2201">
        <v>0</v>
      </c>
      <c r="U2201">
        <v>0</v>
      </c>
      <c r="V2201">
        <v>10.815927757169399</v>
      </c>
      <c r="W2201">
        <v>357.834937114203</v>
      </c>
    </row>
    <row r="2202" spans="1:23" x14ac:dyDescent="0.3">
      <c r="A2202" t="s">
        <v>305</v>
      </c>
      <c r="B2202" t="s">
        <v>46</v>
      </c>
      <c r="C2202" t="s">
        <v>26</v>
      </c>
      <c r="D2202" t="s">
        <v>252</v>
      </c>
      <c r="E2202" t="s">
        <v>55</v>
      </c>
      <c r="F2202">
        <v>28.622125725946798</v>
      </c>
      <c r="G2202">
        <v>27.424953225216701</v>
      </c>
      <c r="H2202">
        <v>10.9933414663878</v>
      </c>
      <c r="I2202">
        <v>0.80357526324994299</v>
      </c>
      <c r="J2202">
        <v>10.5553905449681</v>
      </c>
      <c r="K2202">
        <v>75.684383628199001</v>
      </c>
      <c r="L2202">
        <v>2.94283857950846</v>
      </c>
      <c r="M2202">
        <v>2.6232528608787402</v>
      </c>
      <c r="N2202">
        <v>138.18279555861099</v>
      </c>
      <c r="O2202">
        <v>1735.3842143689601</v>
      </c>
      <c r="P2202">
        <v>27.422615482682801</v>
      </c>
      <c r="Q2202">
        <v>18.416490509472201</v>
      </c>
      <c r="R2202">
        <v>37.854261902893903</v>
      </c>
      <c r="S2202">
        <v>688.67412070974501</v>
      </c>
      <c r="T2202">
        <v>0</v>
      </c>
      <c r="U2202">
        <v>0</v>
      </c>
      <c r="V2202">
        <v>7.4690230122562102</v>
      </c>
      <c r="W2202">
        <v>267.32828886158501</v>
      </c>
    </row>
    <row r="2203" spans="1:23" x14ac:dyDescent="0.3">
      <c r="A2203" t="s">
        <v>305</v>
      </c>
      <c r="B2203" t="s">
        <v>46</v>
      </c>
      <c r="C2203" t="s">
        <v>26</v>
      </c>
      <c r="D2203" t="s">
        <v>252</v>
      </c>
      <c r="E2203" t="s">
        <v>56</v>
      </c>
      <c r="F2203">
        <v>27.922630946405899</v>
      </c>
      <c r="G2203">
        <v>26.758431396806401</v>
      </c>
      <c r="H2203">
        <v>4.6562851681386501</v>
      </c>
      <c r="I2203">
        <v>0.59611131360305203</v>
      </c>
      <c r="J2203">
        <v>11.3412832423188</v>
      </c>
      <c r="K2203">
        <v>75.764828754713605</v>
      </c>
      <c r="L2203">
        <v>1.5881007137091601</v>
      </c>
      <c r="M2203">
        <v>2.7781675607368399</v>
      </c>
      <c r="N2203">
        <v>159.75527605055501</v>
      </c>
      <c r="O2203">
        <v>2015.79835627383</v>
      </c>
      <c r="P2203">
        <v>25.8080127058583</v>
      </c>
      <c r="Q2203">
        <v>16.2561586030005</v>
      </c>
      <c r="R2203">
        <v>36.989055727899903</v>
      </c>
      <c r="S2203">
        <v>688.67412070974501</v>
      </c>
      <c r="T2203">
        <v>0</v>
      </c>
      <c r="U2203">
        <v>0</v>
      </c>
      <c r="V2203">
        <v>9.1307192917782292</v>
      </c>
      <c r="W2203">
        <v>305.31751315960298</v>
      </c>
    </row>
    <row r="2204" spans="1:23" x14ac:dyDescent="0.3">
      <c r="A2204" t="s">
        <v>305</v>
      </c>
      <c r="B2204" t="s">
        <v>46</v>
      </c>
      <c r="C2204" t="s">
        <v>26</v>
      </c>
      <c r="D2204" t="s">
        <v>252</v>
      </c>
      <c r="E2204" t="s">
        <v>57</v>
      </c>
      <c r="F2204">
        <v>28.5154419131518</v>
      </c>
      <c r="G2204">
        <v>27.360145099537299</v>
      </c>
      <c r="H2204">
        <v>2.7143646212775798</v>
      </c>
      <c r="I2204">
        <v>0.54170239022393896</v>
      </c>
      <c r="J2204">
        <v>11.538269981978299</v>
      </c>
      <c r="K2204">
        <v>75.219886592546999</v>
      </c>
      <c r="L2204">
        <v>1.4227838344070101</v>
      </c>
      <c r="M2204">
        <v>2.8224844014644699</v>
      </c>
      <c r="N2204">
        <v>164.94950912511499</v>
      </c>
      <c r="O2204">
        <v>2084.43681905525</v>
      </c>
      <c r="P2204">
        <v>24.9881129508783</v>
      </c>
      <c r="Q2204">
        <v>15.498759892269099</v>
      </c>
      <c r="R2204">
        <v>36.127069377808603</v>
      </c>
      <c r="S2204">
        <v>688.67412070974501</v>
      </c>
      <c r="T2204">
        <v>0</v>
      </c>
      <c r="U2204">
        <v>0</v>
      </c>
      <c r="V2204">
        <v>9.1242809603163408</v>
      </c>
      <c r="W2204">
        <v>312.62011665466002</v>
      </c>
    </row>
    <row r="2205" spans="1:23" x14ac:dyDescent="0.3">
      <c r="A2205" t="s">
        <v>305</v>
      </c>
      <c r="B2205" t="s">
        <v>46</v>
      </c>
      <c r="C2205" t="s">
        <v>26</v>
      </c>
      <c r="D2205" t="s">
        <v>252</v>
      </c>
      <c r="E2205" t="s">
        <v>58</v>
      </c>
      <c r="F2205">
        <v>29.190085712401299</v>
      </c>
      <c r="G2205">
        <v>27.997294654410201</v>
      </c>
      <c r="H2205">
        <v>9.3411962921273997</v>
      </c>
      <c r="I2205">
        <v>0.76916244555395696</v>
      </c>
      <c r="J2205">
        <v>10.724603186055401</v>
      </c>
      <c r="K2205">
        <v>79.150537647508202</v>
      </c>
      <c r="L2205">
        <v>2.7313881360570198</v>
      </c>
      <c r="M2205">
        <v>2.6623551075937302</v>
      </c>
      <c r="N2205">
        <v>143.38876141450501</v>
      </c>
      <c r="O2205">
        <v>1798.30186924443</v>
      </c>
      <c r="P2205">
        <v>27.963934657676301</v>
      </c>
      <c r="Q2205">
        <v>18.159549174594101</v>
      </c>
      <c r="R2205">
        <v>39.367056659171503</v>
      </c>
      <c r="S2205">
        <v>688.67412070974501</v>
      </c>
      <c r="T2205">
        <v>0</v>
      </c>
      <c r="U2205">
        <v>0</v>
      </c>
      <c r="V2205">
        <v>8.8382547161728606</v>
      </c>
      <c r="W2205">
        <v>283.964750845781</v>
      </c>
    </row>
    <row r="2206" spans="1:23" x14ac:dyDescent="0.3">
      <c r="A2206" t="s">
        <v>305</v>
      </c>
      <c r="B2206" t="s">
        <v>46</v>
      </c>
      <c r="C2206" t="s">
        <v>26</v>
      </c>
      <c r="D2206" t="s">
        <v>253</v>
      </c>
      <c r="E2206" t="s">
        <v>59</v>
      </c>
      <c r="F2206">
        <v>29.775029828051501</v>
      </c>
      <c r="G2206">
        <v>28.869868536467798</v>
      </c>
      <c r="H2206">
        <v>8.9055710483726607</v>
      </c>
      <c r="I2206">
        <v>0.71129248346149998</v>
      </c>
      <c r="J2206">
        <v>10.177395442262901</v>
      </c>
      <c r="K2206">
        <v>65.893222724123504</v>
      </c>
      <c r="L2206">
        <v>3.2782178528088499</v>
      </c>
      <c r="M2206">
        <v>2.1458199039307302</v>
      </c>
      <c r="N2206">
        <v>128.790739943506</v>
      </c>
      <c r="O2206">
        <v>1710.7795664021301</v>
      </c>
      <c r="P2206">
        <v>25.1455934748179</v>
      </c>
      <c r="Q2206">
        <v>17.801592137987999</v>
      </c>
      <c r="R2206">
        <v>33.578328204516502</v>
      </c>
      <c r="S2206">
        <v>431.70171108307898</v>
      </c>
      <c r="T2206">
        <v>0</v>
      </c>
      <c r="U2206">
        <v>0</v>
      </c>
      <c r="V2206">
        <v>8.6048979560139802</v>
      </c>
      <c r="W2206">
        <v>241.170443167445</v>
      </c>
    </row>
    <row r="2207" spans="1:23" x14ac:dyDescent="0.3">
      <c r="A2207" t="s">
        <v>305</v>
      </c>
      <c r="B2207" t="s">
        <v>46</v>
      </c>
      <c r="C2207" t="s">
        <v>26</v>
      </c>
      <c r="D2207" t="s">
        <v>253</v>
      </c>
      <c r="E2207" t="s">
        <v>60</v>
      </c>
      <c r="F2207">
        <v>25.914066676756299</v>
      </c>
      <c r="G2207">
        <v>25.0516511266237</v>
      </c>
      <c r="H2207">
        <v>3.79441148745852</v>
      </c>
      <c r="I2207">
        <v>0.513913003940624</v>
      </c>
      <c r="J2207">
        <v>10.518817607331799</v>
      </c>
      <c r="K2207">
        <v>63.353621246175997</v>
      </c>
      <c r="L2207">
        <v>1.4465525250654201</v>
      </c>
      <c r="M2207">
        <v>2.1863277904642899</v>
      </c>
      <c r="N2207">
        <v>146.21832221455</v>
      </c>
      <c r="O2207">
        <v>1956.9465091137399</v>
      </c>
      <c r="P2207">
        <v>23.212348666827399</v>
      </c>
      <c r="Q2207">
        <v>15.550589118702399</v>
      </c>
      <c r="R2207">
        <v>32.1366781720874</v>
      </c>
      <c r="S2207">
        <v>431.70171108307898</v>
      </c>
      <c r="T2207">
        <v>0</v>
      </c>
      <c r="U2207">
        <v>0</v>
      </c>
      <c r="V2207">
        <v>10.161501995796099</v>
      </c>
      <c r="W2207">
        <v>271.86437839954999</v>
      </c>
    </row>
    <row r="2208" spans="1:23" x14ac:dyDescent="0.3">
      <c r="A2208" t="s">
        <v>305</v>
      </c>
      <c r="B2208" t="s">
        <v>46</v>
      </c>
      <c r="C2208" t="s">
        <v>26</v>
      </c>
      <c r="D2208" t="s">
        <v>253</v>
      </c>
      <c r="E2208" t="s">
        <v>61</v>
      </c>
      <c r="F2208">
        <v>26.5133743987857</v>
      </c>
      <c r="G2208">
        <v>25.648683347490699</v>
      </c>
      <c r="H2208">
        <v>2.2548748426643899</v>
      </c>
      <c r="I2208">
        <v>0.48397763137237598</v>
      </c>
      <c r="J2208">
        <v>10.8834024249379</v>
      </c>
      <c r="K2208">
        <v>63.591499461180099</v>
      </c>
      <c r="L2208">
        <v>1.41035933761591</v>
      </c>
      <c r="M2208">
        <v>2.25841190893517</v>
      </c>
      <c r="N2208">
        <v>154.21851769609799</v>
      </c>
      <c r="O2208">
        <v>2068.5233040541898</v>
      </c>
      <c r="P2208">
        <v>22.647418839500101</v>
      </c>
      <c r="Q2208">
        <v>14.9730885442179</v>
      </c>
      <c r="R2208">
        <v>31.620381499409099</v>
      </c>
      <c r="S2208">
        <v>431.70171108307898</v>
      </c>
      <c r="T2208">
        <v>0</v>
      </c>
      <c r="U2208">
        <v>0</v>
      </c>
      <c r="V2208">
        <v>10.4172190372005</v>
      </c>
      <c r="W2208">
        <v>283.379435027677</v>
      </c>
    </row>
    <row r="2209" spans="1:23" x14ac:dyDescent="0.3">
      <c r="A2209" t="s">
        <v>305</v>
      </c>
      <c r="B2209" t="s">
        <v>46</v>
      </c>
      <c r="C2209" t="s">
        <v>26</v>
      </c>
      <c r="D2209" t="s">
        <v>253</v>
      </c>
      <c r="E2209" t="s">
        <v>62</v>
      </c>
      <c r="F2209">
        <v>30.500069054125699</v>
      </c>
      <c r="G2209">
        <v>29.590436165095799</v>
      </c>
      <c r="H2209">
        <v>7.9073318885119104</v>
      </c>
      <c r="I2209">
        <v>0.70357276678661895</v>
      </c>
      <c r="J2209">
        <v>10.4101569553019</v>
      </c>
      <c r="K2209">
        <v>70.411890992796103</v>
      </c>
      <c r="L2209">
        <v>3.0892369671604798</v>
      </c>
      <c r="M2209">
        <v>2.19926869775556</v>
      </c>
      <c r="N2209">
        <v>134.77441535726399</v>
      </c>
      <c r="O2209">
        <v>1787.4662470165399</v>
      </c>
      <c r="P2209">
        <v>26.079272953569699</v>
      </c>
      <c r="Q2209">
        <v>17.820130887323799</v>
      </c>
      <c r="R2209">
        <v>35.615473951508498</v>
      </c>
      <c r="S2209">
        <v>431.70171108307898</v>
      </c>
      <c r="T2209">
        <v>0</v>
      </c>
      <c r="U2209">
        <v>0</v>
      </c>
      <c r="V2209">
        <v>10.5714797523325</v>
      </c>
      <c r="W2209">
        <v>261.09205339234802</v>
      </c>
    </row>
    <row r="2210" spans="1:23" x14ac:dyDescent="0.3">
      <c r="A2210" t="s">
        <v>305</v>
      </c>
      <c r="B2210" t="s">
        <v>46</v>
      </c>
      <c r="C2210" t="s">
        <v>26</v>
      </c>
      <c r="D2210" t="s">
        <v>254</v>
      </c>
      <c r="E2210" t="s">
        <v>63</v>
      </c>
      <c r="F2210">
        <v>27.369751480278001</v>
      </c>
      <c r="G2210">
        <v>26.505024101244601</v>
      </c>
      <c r="H2210">
        <v>10.535390906660099</v>
      </c>
      <c r="I2210">
        <v>0.75653002596407704</v>
      </c>
      <c r="J2210">
        <v>10.619108930580801</v>
      </c>
      <c r="K2210">
        <v>65.967274184553403</v>
      </c>
      <c r="L2210">
        <v>2.8810882817721599</v>
      </c>
      <c r="M2210">
        <v>1.8943431524669201</v>
      </c>
      <c r="N2210">
        <v>120.41453589148399</v>
      </c>
      <c r="O2210">
        <v>1725.7532938361501</v>
      </c>
      <c r="P2210">
        <v>25.293392932812498</v>
      </c>
      <c r="Q2210">
        <v>16.9818018684206</v>
      </c>
      <c r="R2210">
        <v>34.984047263354299</v>
      </c>
      <c r="S2210">
        <v>366.91187209657397</v>
      </c>
      <c r="T2210">
        <v>0</v>
      </c>
      <c r="U2210">
        <v>0</v>
      </c>
      <c r="V2210">
        <v>16.7155327519068</v>
      </c>
      <c r="W2210">
        <v>239.10240010603701</v>
      </c>
    </row>
    <row r="2211" spans="1:23" x14ac:dyDescent="0.3">
      <c r="A2211" t="s">
        <v>305</v>
      </c>
      <c r="B2211" t="s">
        <v>46</v>
      </c>
      <c r="C2211" t="s">
        <v>26</v>
      </c>
      <c r="D2211" t="s">
        <v>254</v>
      </c>
      <c r="E2211" t="s">
        <v>64</v>
      </c>
      <c r="F2211">
        <v>25.253910856474398</v>
      </c>
      <c r="G2211">
        <v>24.455153327564599</v>
      </c>
      <c r="H2211">
        <v>4.6375421474021898</v>
      </c>
      <c r="I2211">
        <v>0.53084700604873702</v>
      </c>
      <c r="J2211">
        <v>10.3989714360828</v>
      </c>
      <c r="K2211">
        <v>64.214565766101202</v>
      </c>
      <c r="L2211">
        <v>1.4580844371330499</v>
      </c>
      <c r="M2211">
        <v>1.9406012908647901</v>
      </c>
      <c r="N2211">
        <v>139.19714752749999</v>
      </c>
      <c r="O2211">
        <v>2003.4302501649199</v>
      </c>
      <c r="P2211">
        <v>23.901189533598199</v>
      </c>
      <c r="Q2211">
        <v>15.1103198760505</v>
      </c>
      <c r="R2211">
        <v>34.2514579958561</v>
      </c>
      <c r="S2211">
        <v>366.91187209657397</v>
      </c>
      <c r="T2211">
        <v>0</v>
      </c>
      <c r="U2211">
        <v>0</v>
      </c>
      <c r="V2211">
        <v>21.356199086537998</v>
      </c>
      <c r="W2211">
        <v>271.60276812016298</v>
      </c>
    </row>
    <row r="2212" spans="1:23" x14ac:dyDescent="0.3">
      <c r="A2212" t="s">
        <v>305</v>
      </c>
      <c r="B2212" t="s">
        <v>46</v>
      </c>
      <c r="C2212" t="s">
        <v>26</v>
      </c>
      <c r="D2212" t="s">
        <v>254</v>
      </c>
      <c r="E2212" t="s">
        <v>65</v>
      </c>
      <c r="F2212">
        <v>25.885077133212999</v>
      </c>
      <c r="G2212">
        <v>25.097171310226901</v>
      </c>
      <c r="H2212">
        <v>3.1807295599130998</v>
      </c>
      <c r="I2212">
        <v>0.49740885570767401</v>
      </c>
      <c r="J2212">
        <v>10.3278787188195</v>
      </c>
      <c r="K2212">
        <v>63.809738306437602</v>
      </c>
      <c r="L2212">
        <v>1.5186904916031201</v>
      </c>
      <c r="M2212">
        <v>1.93832924318095</v>
      </c>
      <c r="N2212">
        <v>141.62649769200399</v>
      </c>
      <c r="O2212">
        <v>2039.4193463105</v>
      </c>
      <c r="P2212">
        <v>23.339639734834599</v>
      </c>
      <c r="Q2212">
        <v>14.585589151962701</v>
      </c>
      <c r="R2212">
        <v>33.668531914913501</v>
      </c>
      <c r="S2212">
        <v>366.91187209657397</v>
      </c>
      <c r="T2212">
        <v>0</v>
      </c>
      <c r="U2212">
        <v>0</v>
      </c>
      <c r="V2212">
        <v>21.882221188621202</v>
      </c>
      <c r="W2212">
        <v>275.09426761152997</v>
      </c>
    </row>
    <row r="2213" spans="1:23" x14ac:dyDescent="0.3">
      <c r="A2213" t="s">
        <v>305</v>
      </c>
      <c r="B2213" t="s">
        <v>46</v>
      </c>
      <c r="C2213" t="s">
        <v>26</v>
      </c>
      <c r="D2213" t="s">
        <v>254</v>
      </c>
      <c r="E2213" t="s">
        <v>66</v>
      </c>
      <c r="F2213">
        <v>26.139458371637399</v>
      </c>
      <c r="G2213">
        <v>25.320229962753899</v>
      </c>
      <c r="H2213">
        <v>7.6215209994011897</v>
      </c>
      <c r="I2213">
        <v>0.64856775592374305</v>
      </c>
      <c r="J2213">
        <v>10.015931480966</v>
      </c>
      <c r="K2213">
        <v>65.7122375712691</v>
      </c>
      <c r="L2213">
        <v>2.2747523593563899</v>
      </c>
      <c r="M2213">
        <v>1.84149972233778</v>
      </c>
      <c r="N2213">
        <v>122.363073897173</v>
      </c>
      <c r="O2213">
        <v>1751.81893785944</v>
      </c>
      <c r="P2213">
        <v>24.7980624370113</v>
      </c>
      <c r="Q2213">
        <v>15.9671821651859</v>
      </c>
      <c r="R2213">
        <v>35.153211373938198</v>
      </c>
      <c r="S2213">
        <v>366.91187209657397</v>
      </c>
      <c r="T2213">
        <v>0</v>
      </c>
      <c r="U2213">
        <v>0</v>
      </c>
      <c r="V2213">
        <v>19.853908255521699</v>
      </c>
      <c r="W2213">
        <v>249.780488364756</v>
      </c>
    </row>
    <row r="2214" spans="1:23" x14ac:dyDescent="0.3">
      <c r="A2214" t="s">
        <v>305</v>
      </c>
      <c r="B2214" t="s">
        <v>46</v>
      </c>
      <c r="C2214" t="s">
        <v>26</v>
      </c>
      <c r="D2214" t="s">
        <v>255</v>
      </c>
      <c r="E2214" t="s">
        <v>67</v>
      </c>
      <c r="F2214">
        <v>23.8970171354417</v>
      </c>
      <c r="G2214">
        <v>23.144159153202501</v>
      </c>
      <c r="H2214">
        <v>10.1705492400922</v>
      </c>
      <c r="I2214">
        <v>0.74906056386046804</v>
      </c>
      <c r="J2214">
        <v>8.9907147246556995</v>
      </c>
      <c r="K2214">
        <v>65.821792212934596</v>
      </c>
      <c r="L2214">
        <v>2.06411756246268</v>
      </c>
      <c r="M2214">
        <v>1.5868331553104</v>
      </c>
      <c r="N2214">
        <v>113.253214371949</v>
      </c>
      <c r="O2214">
        <v>1763.7129383286799</v>
      </c>
      <c r="P2214">
        <v>25.492640482370899</v>
      </c>
      <c r="Q2214">
        <v>17.822173671213001</v>
      </c>
      <c r="R2214">
        <v>34.326474361503301</v>
      </c>
      <c r="S2214">
        <v>302.616920525767</v>
      </c>
      <c r="T2214">
        <v>0</v>
      </c>
      <c r="U2214">
        <v>0</v>
      </c>
      <c r="V2214">
        <v>9.84028328470494</v>
      </c>
      <c r="W2214">
        <v>238.119892982046</v>
      </c>
    </row>
    <row r="2215" spans="1:23" x14ac:dyDescent="0.3">
      <c r="A2215" t="s">
        <v>305</v>
      </c>
      <c r="B2215" t="s">
        <v>46</v>
      </c>
      <c r="C2215" t="s">
        <v>26</v>
      </c>
      <c r="D2215" t="s">
        <v>255</v>
      </c>
      <c r="E2215" t="s">
        <v>68</v>
      </c>
      <c r="F2215">
        <v>23.714788025641401</v>
      </c>
      <c r="G2215">
        <v>23.003886611054401</v>
      </c>
      <c r="H2215">
        <v>5.1114212333918898</v>
      </c>
      <c r="I2215">
        <v>0.573084166083208</v>
      </c>
      <c r="J2215">
        <v>9.1577567874712695</v>
      </c>
      <c r="K2215">
        <v>64.178393363506203</v>
      </c>
      <c r="L2215">
        <v>1.2562857514991399</v>
      </c>
      <c r="M2215">
        <v>1.56579409784471</v>
      </c>
      <c r="N2215">
        <v>125.06793428941</v>
      </c>
      <c r="O2215">
        <v>1966.16971447533</v>
      </c>
      <c r="P2215">
        <v>23.4023432477494</v>
      </c>
      <c r="Q2215">
        <v>15.642254312641001</v>
      </c>
      <c r="R2215">
        <v>32.438760806490698</v>
      </c>
      <c r="S2215">
        <v>302.616920525767</v>
      </c>
      <c r="T2215">
        <v>0</v>
      </c>
      <c r="U2215">
        <v>0</v>
      </c>
      <c r="V2215">
        <v>13.229934025982301</v>
      </c>
      <c r="W2215">
        <v>258.83248092689303</v>
      </c>
    </row>
    <row r="2216" spans="1:23" x14ac:dyDescent="0.3">
      <c r="A2216" t="s">
        <v>305</v>
      </c>
      <c r="B2216" t="s">
        <v>46</v>
      </c>
      <c r="C2216" t="s">
        <v>26</v>
      </c>
      <c r="D2216" t="s">
        <v>255</v>
      </c>
      <c r="E2216" t="s">
        <v>69</v>
      </c>
      <c r="F2216">
        <v>24.665973049205601</v>
      </c>
      <c r="G2216">
        <v>23.965495954088901</v>
      </c>
      <c r="H2216">
        <v>3.17329075661352</v>
      </c>
      <c r="I2216">
        <v>0.52404350194550997</v>
      </c>
      <c r="J2216">
        <v>9.2495945205498096</v>
      </c>
      <c r="K2216">
        <v>63.686777945981298</v>
      </c>
      <c r="L2216">
        <v>1.2997825200187501</v>
      </c>
      <c r="M2216">
        <v>1.5674691915085599</v>
      </c>
      <c r="N2216">
        <v>129.308670328349</v>
      </c>
      <c r="O2216">
        <v>2038.8090835348601</v>
      </c>
      <c r="P2216">
        <v>22.482524422004602</v>
      </c>
      <c r="Q2216">
        <v>14.794195512869299</v>
      </c>
      <c r="R2216">
        <v>31.471355673554601</v>
      </c>
      <c r="S2216">
        <v>302.616920525767</v>
      </c>
      <c r="T2216">
        <v>0</v>
      </c>
      <c r="U2216">
        <v>0</v>
      </c>
      <c r="V2216">
        <v>14.4348341513683</v>
      </c>
      <c r="W2216">
        <v>264.77440478200799</v>
      </c>
    </row>
    <row r="2217" spans="1:23" x14ac:dyDescent="0.3">
      <c r="A2217" t="s">
        <v>305</v>
      </c>
      <c r="B2217" t="s">
        <v>46</v>
      </c>
      <c r="C2217" t="s">
        <v>26</v>
      </c>
      <c r="D2217" t="s">
        <v>255</v>
      </c>
      <c r="E2217" t="s">
        <v>70</v>
      </c>
      <c r="F2217">
        <v>24.830046766544498</v>
      </c>
      <c r="G2217">
        <v>24.0843857996365</v>
      </c>
      <c r="H2217">
        <v>9.2228534017522303</v>
      </c>
      <c r="I2217">
        <v>0.72881186493197503</v>
      </c>
      <c r="J2217">
        <v>8.9253179348299305</v>
      </c>
      <c r="K2217">
        <v>67.401916707408603</v>
      </c>
      <c r="L2217">
        <v>2.1097664812578198</v>
      </c>
      <c r="M2217">
        <v>1.5709523404911501</v>
      </c>
      <c r="N2217">
        <v>114.156654771291</v>
      </c>
      <c r="O2217">
        <v>1777.7665198638001</v>
      </c>
      <c r="P2217">
        <v>25.383245850848301</v>
      </c>
      <c r="Q2217">
        <v>17.408670122583999</v>
      </c>
      <c r="R2217">
        <v>34.599488236393398</v>
      </c>
      <c r="S2217">
        <v>302.616920525767</v>
      </c>
      <c r="T2217">
        <v>0</v>
      </c>
      <c r="U2217">
        <v>0</v>
      </c>
      <c r="V2217">
        <v>14.0354768748527</v>
      </c>
      <c r="W2217">
        <v>244.15097628060099</v>
      </c>
    </row>
    <row r="2218" spans="1:23" x14ac:dyDescent="0.3">
      <c r="A2218" t="s">
        <v>305</v>
      </c>
      <c r="B2218" t="s">
        <v>46</v>
      </c>
      <c r="C2218" t="s">
        <v>26</v>
      </c>
      <c r="D2218" t="s">
        <v>256</v>
      </c>
      <c r="E2218" t="s">
        <v>71</v>
      </c>
      <c r="F2218">
        <v>21.601440328820502</v>
      </c>
      <c r="G2218">
        <v>20.9313639020538</v>
      </c>
      <c r="H2218">
        <v>9.9334193426400308</v>
      </c>
      <c r="I2218">
        <v>0.72620311266287896</v>
      </c>
      <c r="J2218">
        <v>7.7145932377358699</v>
      </c>
      <c r="K2218">
        <v>63.538540494924099</v>
      </c>
      <c r="L2218">
        <v>1.56469944539423</v>
      </c>
      <c r="M2218">
        <v>1.28261414843921</v>
      </c>
      <c r="N2218">
        <v>98.864742861408203</v>
      </c>
      <c r="O2218">
        <v>1708.53297258676</v>
      </c>
      <c r="P2218">
        <v>25.0677768859282</v>
      </c>
      <c r="Q2218">
        <v>16.584606661490302</v>
      </c>
      <c r="R2218">
        <v>34.980305985397997</v>
      </c>
      <c r="S2218">
        <v>261.62399125444603</v>
      </c>
      <c r="T2218">
        <v>0</v>
      </c>
      <c r="U2218">
        <v>0</v>
      </c>
      <c r="V2218">
        <v>12.750023741323799</v>
      </c>
      <c r="W2218">
        <v>225.88512963623899</v>
      </c>
    </row>
    <row r="2219" spans="1:23" x14ac:dyDescent="0.3">
      <c r="A2219" t="s">
        <v>305</v>
      </c>
      <c r="B2219" t="s">
        <v>46</v>
      </c>
      <c r="C2219" t="s">
        <v>26</v>
      </c>
      <c r="D2219" t="s">
        <v>256</v>
      </c>
      <c r="E2219" t="s">
        <v>72</v>
      </c>
      <c r="F2219">
        <v>22.3657436425006</v>
      </c>
      <c r="G2219">
        <v>21.729427484118499</v>
      </c>
      <c r="H2219">
        <v>4.4575125803541704</v>
      </c>
      <c r="I2219">
        <v>0.55144747820630902</v>
      </c>
      <c r="J2219">
        <v>8.1628066215365997</v>
      </c>
      <c r="K2219">
        <v>64.465215386710497</v>
      </c>
      <c r="L2219">
        <v>0.85347793154829199</v>
      </c>
      <c r="M2219">
        <v>1.2603524512958999</v>
      </c>
      <c r="N2219">
        <v>113.86408324845399</v>
      </c>
      <c r="O2219">
        <v>1979.6852818663799</v>
      </c>
      <c r="P2219">
        <v>24.118561877880001</v>
      </c>
      <c r="Q2219">
        <v>15.078744019510401</v>
      </c>
      <c r="R2219">
        <v>34.773720817051903</v>
      </c>
      <c r="S2219">
        <v>261.62399125444603</v>
      </c>
      <c r="T2219">
        <v>0</v>
      </c>
      <c r="U2219">
        <v>0</v>
      </c>
      <c r="V2219">
        <v>15.417253716013899</v>
      </c>
      <c r="W2219">
        <v>255.464869392347</v>
      </c>
    </row>
    <row r="2220" spans="1:23" x14ac:dyDescent="0.3">
      <c r="A2220" t="s">
        <v>305</v>
      </c>
      <c r="B2220" t="s">
        <v>46</v>
      </c>
      <c r="C2220" t="s">
        <v>26</v>
      </c>
      <c r="D2220" t="s">
        <v>256</v>
      </c>
      <c r="E2220" t="s">
        <v>73</v>
      </c>
      <c r="F2220">
        <v>22.822444017144399</v>
      </c>
      <c r="G2220">
        <v>22.192369977261301</v>
      </c>
      <c r="H2220">
        <v>3.0100268494142499</v>
      </c>
      <c r="I2220">
        <v>0.50651295645551198</v>
      </c>
      <c r="J2220">
        <v>8.3651469702843499</v>
      </c>
      <c r="K2220">
        <v>64.090613990835095</v>
      </c>
      <c r="L2220">
        <v>0.761921096234352</v>
      </c>
      <c r="M2220">
        <v>1.2662827579801199</v>
      </c>
      <c r="N2220">
        <v>118.880592880123</v>
      </c>
      <c r="O2220">
        <v>2071.2888613650198</v>
      </c>
      <c r="P2220">
        <v>23.6425095520312</v>
      </c>
      <c r="Q2220">
        <v>14.639264315619901</v>
      </c>
      <c r="R2220">
        <v>34.2755049184996</v>
      </c>
      <c r="S2220">
        <v>261.62399125444603</v>
      </c>
      <c r="T2220">
        <v>0</v>
      </c>
      <c r="U2220">
        <v>0</v>
      </c>
      <c r="V2220">
        <v>16.523939595489299</v>
      </c>
      <c r="W2220">
        <v>262.42620273193501</v>
      </c>
    </row>
    <row r="2221" spans="1:23" x14ac:dyDescent="0.3">
      <c r="A2221" t="s">
        <v>305</v>
      </c>
      <c r="B2221" t="s">
        <v>46</v>
      </c>
      <c r="C2221" t="s">
        <v>26</v>
      </c>
      <c r="D2221" t="s">
        <v>256</v>
      </c>
      <c r="E2221" t="s">
        <v>74</v>
      </c>
      <c r="F2221">
        <v>21.557797769575998</v>
      </c>
      <c r="G2221">
        <v>20.916270525198499</v>
      </c>
      <c r="H2221">
        <v>7.1051553535214103</v>
      </c>
      <c r="I2221">
        <v>0.62999871535449703</v>
      </c>
      <c r="J2221">
        <v>7.6054854840741797</v>
      </c>
      <c r="K2221">
        <v>63.9395038860428</v>
      </c>
      <c r="L2221">
        <v>1.1995991498401599</v>
      </c>
      <c r="M2221">
        <v>1.21933068727618</v>
      </c>
      <c r="N2221">
        <v>101.929933532897</v>
      </c>
      <c r="O2221">
        <v>1763.3234384027</v>
      </c>
      <c r="P2221">
        <v>24.5383512785648</v>
      </c>
      <c r="Q2221">
        <v>15.6338940107753</v>
      </c>
      <c r="R2221">
        <v>34.9975493288295</v>
      </c>
      <c r="S2221">
        <v>261.62399125444603</v>
      </c>
      <c r="T2221">
        <v>0</v>
      </c>
      <c r="U2221">
        <v>0</v>
      </c>
      <c r="V2221">
        <v>16.0272877024431</v>
      </c>
      <c r="W2221">
        <v>236.61481853609499</v>
      </c>
    </row>
    <row r="2222" spans="1:23" x14ac:dyDescent="0.3">
      <c r="A2222" t="s">
        <v>305</v>
      </c>
      <c r="B2222" t="s">
        <v>46</v>
      </c>
      <c r="C2222" t="s">
        <v>26</v>
      </c>
      <c r="D2222" t="s">
        <v>257</v>
      </c>
      <c r="E2222" t="s">
        <v>75</v>
      </c>
      <c r="F2222">
        <v>19.999180767146399</v>
      </c>
      <c r="G2222">
        <v>19.4054651964464</v>
      </c>
      <c r="H2222">
        <v>7.2092253841718996</v>
      </c>
      <c r="I2222">
        <v>0.60337112663285697</v>
      </c>
      <c r="J2222">
        <v>7.15323799328009</v>
      </c>
      <c r="K2222">
        <v>60.981013043788899</v>
      </c>
      <c r="L2222">
        <v>1.0999868347905799</v>
      </c>
      <c r="M2222">
        <v>1.2016815827951901</v>
      </c>
      <c r="N2222">
        <v>88.556133067771299</v>
      </c>
      <c r="O2222">
        <v>1676.6635861416401</v>
      </c>
      <c r="P2222">
        <v>22.0381835962881</v>
      </c>
      <c r="Q2222">
        <v>14.461807547134001</v>
      </c>
      <c r="R2222">
        <v>30.8799617950448</v>
      </c>
      <c r="S2222">
        <v>233.531558330406</v>
      </c>
      <c r="T2222">
        <v>0</v>
      </c>
      <c r="U2222">
        <v>0</v>
      </c>
      <c r="V2222">
        <v>27.029568098852</v>
      </c>
      <c r="W2222">
        <v>217.56723884168099</v>
      </c>
    </row>
    <row r="2223" spans="1:23" x14ac:dyDescent="0.3">
      <c r="A2223" t="s">
        <v>305</v>
      </c>
      <c r="B2223" t="s">
        <v>46</v>
      </c>
      <c r="C2223" t="s">
        <v>26</v>
      </c>
      <c r="D2223" t="s">
        <v>257</v>
      </c>
      <c r="E2223" t="s">
        <v>76</v>
      </c>
      <c r="F2223">
        <v>21.010879694011901</v>
      </c>
      <c r="G2223">
        <v>20.426929339140599</v>
      </c>
      <c r="H2223">
        <v>4.6130612000392199</v>
      </c>
      <c r="I2223">
        <v>0.523198688807745</v>
      </c>
      <c r="J2223">
        <v>7.5632551431010198</v>
      </c>
      <c r="K2223">
        <v>64.337840257477595</v>
      </c>
      <c r="L2223">
        <v>0.63046863447277901</v>
      </c>
      <c r="M2223">
        <v>1.3030417202787601</v>
      </c>
      <c r="N2223">
        <v>104.578491501662</v>
      </c>
      <c r="O2223">
        <v>1992.6405569404001</v>
      </c>
      <c r="P2223">
        <v>22.3655509262645</v>
      </c>
      <c r="Q2223">
        <v>14.177883185445999</v>
      </c>
      <c r="R2223">
        <v>31.971997874227601</v>
      </c>
      <c r="S2223">
        <v>233.531558330406</v>
      </c>
      <c r="T2223">
        <v>0</v>
      </c>
      <c r="U2223">
        <v>0</v>
      </c>
      <c r="V2223">
        <v>33.105892961642702</v>
      </c>
      <c r="W2223">
        <v>249.48745885993199</v>
      </c>
    </row>
    <row r="2224" spans="1:23" x14ac:dyDescent="0.3">
      <c r="A2224" t="s">
        <v>305</v>
      </c>
      <c r="B2224" t="s">
        <v>46</v>
      </c>
      <c r="C2224" t="s">
        <v>26</v>
      </c>
      <c r="D2224" t="s">
        <v>257</v>
      </c>
      <c r="E2224" t="s">
        <v>77</v>
      </c>
      <c r="F2224">
        <v>21.6607611869841</v>
      </c>
      <c r="G2224">
        <v>21.082128782279501</v>
      </c>
      <c r="H2224">
        <v>3.6138179516925502</v>
      </c>
      <c r="I2224">
        <v>0.496901493173668</v>
      </c>
      <c r="J2224">
        <v>7.6222125244001697</v>
      </c>
      <c r="K2224">
        <v>64.246169938809302</v>
      </c>
      <c r="L2224">
        <v>0.64581024475029603</v>
      </c>
      <c r="M2224">
        <v>1.3172992298458199</v>
      </c>
      <c r="N2224">
        <v>108.16926661920201</v>
      </c>
      <c r="O2224">
        <v>2065.2897323201501</v>
      </c>
      <c r="P2224">
        <v>22.046095721390198</v>
      </c>
      <c r="Q2224">
        <v>13.8992619805106</v>
      </c>
      <c r="R2224">
        <v>31.6197162010324</v>
      </c>
      <c r="S2224">
        <v>233.531558330406</v>
      </c>
      <c r="T2224">
        <v>0</v>
      </c>
      <c r="U2224">
        <v>0</v>
      </c>
      <c r="V2224">
        <v>34.0873456595804</v>
      </c>
      <c r="W2224">
        <v>254.614855404081</v>
      </c>
    </row>
    <row r="2225" spans="1:23" x14ac:dyDescent="0.3">
      <c r="A2225" t="s">
        <v>305</v>
      </c>
      <c r="B2225" t="s">
        <v>46</v>
      </c>
      <c r="C2225" t="s">
        <v>26</v>
      </c>
      <c r="D2225" t="s">
        <v>257</v>
      </c>
      <c r="E2225" t="s">
        <v>78</v>
      </c>
      <c r="F2225">
        <v>20.590666238537999</v>
      </c>
      <c r="G2225">
        <v>19.997000100358999</v>
      </c>
      <c r="H2225">
        <v>6.3948119526237601</v>
      </c>
      <c r="I2225">
        <v>0.59218940760118799</v>
      </c>
      <c r="J2225">
        <v>7.25729952979591</v>
      </c>
      <c r="K2225">
        <v>64.805759218668996</v>
      </c>
      <c r="L2225">
        <v>0.91683160103232297</v>
      </c>
      <c r="M2225">
        <v>1.21161619733798</v>
      </c>
      <c r="N2225">
        <v>93.6928533972428</v>
      </c>
      <c r="O2225">
        <v>1774.1679325948501</v>
      </c>
      <c r="P2225">
        <v>22.874236284587901</v>
      </c>
      <c r="Q2225">
        <v>14.589237937165001</v>
      </c>
      <c r="R2225">
        <v>32.568090812977097</v>
      </c>
      <c r="S2225">
        <v>233.531558330406</v>
      </c>
      <c r="T2225">
        <v>0</v>
      </c>
      <c r="U2225">
        <v>0</v>
      </c>
      <c r="V2225">
        <v>29.593949563898999</v>
      </c>
      <c r="W2225">
        <v>234.518681147569</v>
      </c>
    </row>
    <row r="2226" spans="1:23" x14ac:dyDescent="0.3">
      <c r="A2226" t="s">
        <v>305</v>
      </c>
      <c r="B2226" t="s">
        <v>46</v>
      </c>
      <c r="C2226" t="s">
        <v>26</v>
      </c>
      <c r="D2226" t="s">
        <v>258</v>
      </c>
      <c r="E2226" t="s">
        <v>79</v>
      </c>
      <c r="F2226">
        <v>19.608540141410199</v>
      </c>
      <c r="G2226">
        <v>19.054306461116301</v>
      </c>
      <c r="H2226">
        <v>10.3238416248335</v>
      </c>
      <c r="I2226">
        <v>0.607990157446341</v>
      </c>
      <c r="J2226">
        <v>6.8518372108183003</v>
      </c>
      <c r="K2226">
        <v>63.689161486547199</v>
      </c>
      <c r="L2226">
        <v>0.86938561494683297</v>
      </c>
      <c r="M2226">
        <v>2.18707809240327</v>
      </c>
      <c r="N2226">
        <v>86.708364403506593</v>
      </c>
      <c r="O2226">
        <v>1699.1477098820701</v>
      </c>
      <c r="P2226">
        <v>21.782907800542201</v>
      </c>
      <c r="Q2226">
        <v>14.1051355417554</v>
      </c>
      <c r="R2226">
        <v>30.747931092759401</v>
      </c>
      <c r="S2226">
        <v>201.26484666765899</v>
      </c>
      <c r="T2226">
        <v>0</v>
      </c>
      <c r="U2226">
        <v>0</v>
      </c>
      <c r="V2226">
        <v>71.142967565282305</v>
      </c>
      <c r="W2226">
        <v>219.98874761069001</v>
      </c>
    </row>
    <row r="2227" spans="1:23" x14ac:dyDescent="0.3">
      <c r="A2227" t="s">
        <v>305</v>
      </c>
      <c r="B2227" t="s">
        <v>46</v>
      </c>
      <c r="C2227" t="s">
        <v>26</v>
      </c>
      <c r="D2227" t="s">
        <v>258</v>
      </c>
      <c r="E2227" t="s">
        <v>80</v>
      </c>
      <c r="F2227">
        <v>21.0587426393089</v>
      </c>
      <c r="G2227">
        <v>20.494739701606399</v>
      </c>
      <c r="H2227">
        <v>8.9646811189734503</v>
      </c>
      <c r="I2227">
        <v>0.57972391896875797</v>
      </c>
      <c r="J2227">
        <v>7.4682590181486601</v>
      </c>
      <c r="K2227">
        <v>67.9397339589203</v>
      </c>
      <c r="L2227">
        <v>0.73193179174234602</v>
      </c>
      <c r="M2227">
        <v>2.63162422092369</v>
      </c>
      <c r="N2227">
        <v>102.02322361511401</v>
      </c>
      <c r="O2227">
        <v>2006.5601524859201</v>
      </c>
      <c r="P2227">
        <v>22.1396675677112</v>
      </c>
      <c r="Q2227">
        <v>14.0609673288309</v>
      </c>
      <c r="R2227">
        <v>31.613890719555499</v>
      </c>
      <c r="S2227">
        <v>201.26484666765899</v>
      </c>
      <c r="T2227">
        <v>0</v>
      </c>
      <c r="U2227">
        <v>0</v>
      </c>
      <c r="V2227">
        <v>91.293009153137305</v>
      </c>
      <c r="W2227">
        <v>247.41426862604499</v>
      </c>
    </row>
    <row r="2228" spans="1:23" x14ac:dyDescent="0.3">
      <c r="A2228" t="s">
        <v>305</v>
      </c>
      <c r="B2228" t="s">
        <v>46</v>
      </c>
      <c r="C2228" t="s">
        <v>26</v>
      </c>
      <c r="D2228" t="s">
        <v>258</v>
      </c>
      <c r="E2228" t="s">
        <v>140</v>
      </c>
      <c r="F2228">
        <v>21.691484119091399</v>
      </c>
      <c r="G2228">
        <v>21.121193073054599</v>
      </c>
      <c r="H2228">
        <v>7.9607639557185701</v>
      </c>
      <c r="I2228">
        <v>0.57405131614865601</v>
      </c>
      <c r="J2228">
        <v>7.7465214496333497</v>
      </c>
      <c r="K2228">
        <v>67.958497766714402</v>
      </c>
      <c r="L2228">
        <v>0.79524797458401097</v>
      </c>
      <c r="M2228">
        <v>2.64720563683256</v>
      </c>
      <c r="N2228">
        <v>107.723068222916</v>
      </c>
      <c r="O2228">
        <v>2129.57685293962</v>
      </c>
      <c r="P2228">
        <v>21.8702267494849</v>
      </c>
      <c r="Q2228">
        <v>13.920902944597</v>
      </c>
      <c r="R2228">
        <v>31.206671956983499</v>
      </c>
      <c r="S2228">
        <v>201.26484666765899</v>
      </c>
      <c r="T2228">
        <v>0</v>
      </c>
      <c r="U2228">
        <v>0</v>
      </c>
      <c r="V2228">
        <v>94.649581363649304</v>
      </c>
      <c r="W2228">
        <v>254.601722569141</v>
      </c>
    </row>
    <row r="2229" spans="1:23" x14ac:dyDescent="0.3">
      <c r="A2229" t="s">
        <v>305</v>
      </c>
      <c r="B2229" t="s">
        <v>46</v>
      </c>
      <c r="C2229" t="s">
        <v>26</v>
      </c>
      <c r="D2229" t="s">
        <v>258</v>
      </c>
      <c r="E2229" t="s">
        <v>141</v>
      </c>
      <c r="F2229">
        <v>20.754243000542701</v>
      </c>
      <c r="G2229">
        <v>20.185981692162599</v>
      </c>
      <c r="H2229">
        <v>9.93199651956213</v>
      </c>
      <c r="I2229">
        <v>0.62368885358288195</v>
      </c>
      <c r="J2229">
        <v>7.2042469826074997</v>
      </c>
      <c r="K2229">
        <v>67.314357649358598</v>
      </c>
      <c r="L2229">
        <v>0.89312291007811295</v>
      </c>
      <c r="M2229">
        <v>2.30143541547895</v>
      </c>
      <c r="N2229">
        <v>93.779121509710194</v>
      </c>
      <c r="O2229">
        <v>1841.8925603980799</v>
      </c>
      <c r="P2229">
        <v>22.45576918782</v>
      </c>
      <c r="Q2229">
        <v>14.3200622666469</v>
      </c>
      <c r="R2229">
        <v>31.974779488009698</v>
      </c>
      <c r="S2229">
        <v>201.26484666765899</v>
      </c>
      <c r="T2229">
        <v>0</v>
      </c>
      <c r="U2229">
        <v>0</v>
      </c>
      <c r="V2229">
        <v>80.364223659803599</v>
      </c>
      <c r="W2229">
        <v>236.63837102804001</v>
      </c>
    </row>
    <row r="2230" spans="1:23" x14ac:dyDescent="0.3">
      <c r="A2230" t="s">
        <v>305</v>
      </c>
      <c r="B2230" t="s">
        <v>46</v>
      </c>
      <c r="C2230" t="s">
        <v>26</v>
      </c>
      <c r="D2230" t="s">
        <v>259</v>
      </c>
      <c r="E2230" t="s">
        <v>154</v>
      </c>
      <c r="F2230">
        <v>19.392634734017498</v>
      </c>
      <c r="G2230">
        <v>18.8011620109184</v>
      </c>
      <c r="H2230">
        <v>13.675193045712099</v>
      </c>
      <c r="I2230">
        <v>0.82462506173071404</v>
      </c>
      <c r="J2230">
        <v>6.9288922394695698</v>
      </c>
      <c r="K2230">
        <v>62.926601249045902</v>
      </c>
      <c r="L2230">
        <v>1.34204849067756</v>
      </c>
      <c r="M2230">
        <v>1.2460837005907699</v>
      </c>
      <c r="N2230">
        <v>85.023547586565499</v>
      </c>
      <c r="O2230">
        <v>1761.9304729125799</v>
      </c>
      <c r="P2230">
        <v>24.593995835680801</v>
      </c>
      <c r="Q2230">
        <v>16.9462935492299</v>
      </c>
      <c r="R2230">
        <v>33.4406877493008</v>
      </c>
      <c r="S2230">
        <v>178.93809903526</v>
      </c>
      <c r="T2230">
        <v>0</v>
      </c>
      <c r="U2230">
        <v>0</v>
      </c>
      <c r="V2230">
        <v>42.462760661387598</v>
      </c>
      <c r="W2230">
        <v>212.18295811514</v>
      </c>
    </row>
    <row r="2231" spans="1:23" x14ac:dyDescent="0.3">
      <c r="A2231" t="s">
        <v>305</v>
      </c>
      <c r="B2231" t="s">
        <v>46</v>
      </c>
      <c r="C2231" t="s">
        <v>26</v>
      </c>
      <c r="D2231" t="s">
        <v>259</v>
      </c>
      <c r="E2231" t="s">
        <v>156</v>
      </c>
      <c r="F2231">
        <v>20.570726000172399</v>
      </c>
      <c r="G2231">
        <v>20.013385808168302</v>
      </c>
      <c r="H2231">
        <v>7.6659498428178701</v>
      </c>
      <c r="I2231">
        <v>0.678149908239847</v>
      </c>
      <c r="J2231">
        <v>7.0961559744728797</v>
      </c>
      <c r="K2231">
        <v>65.885695281723898</v>
      </c>
      <c r="L2231">
        <v>0.95825611708860703</v>
      </c>
      <c r="M2231">
        <v>1.2753971194418801</v>
      </c>
      <c r="N2231">
        <v>97.138526045241306</v>
      </c>
      <c r="O2231">
        <v>2026.14976192374</v>
      </c>
      <c r="P2231">
        <v>23.8254959013796</v>
      </c>
      <c r="Q2231">
        <v>15.5509380078229</v>
      </c>
      <c r="R2231">
        <v>33.5069373261802</v>
      </c>
      <c r="S2231">
        <v>178.93809903526</v>
      </c>
      <c r="T2231">
        <v>0</v>
      </c>
      <c r="U2231">
        <v>0</v>
      </c>
      <c r="V2231">
        <v>50.0056917846468</v>
      </c>
      <c r="W2231">
        <v>240.81709384277099</v>
      </c>
    </row>
    <row r="2232" spans="1:23" x14ac:dyDescent="0.3">
      <c r="A2232" t="s">
        <v>305</v>
      </c>
      <c r="B2232" t="s">
        <v>46</v>
      </c>
      <c r="C2232" t="s">
        <v>26</v>
      </c>
      <c r="D2232" t="s">
        <v>259</v>
      </c>
      <c r="E2232" t="s">
        <v>157</v>
      </c>
      <c r="F2232">
        <v>21.1464205270062</v>
      </c>
      <c r="G2232">
        <v>20.5931776991848</v>
      </c>
      <c r="H2232">
        <v>5.5890488885702503</v>
      </c>
      <c r="I2232">
        <v>0.65250406353307</v>
      </c>
      <c r="J2232">
        <v>7.1925411410688103</v>
      </c>
      <c r="K2232">
        <v>66.900721229956304</v>
      </c>
      <c r="L2232">
        <v>0.972187746058083</v>
      </c>
      <c r="M2232">
        <v>1.2692068952630899</v>
      </c>
      <c r="N2232">
        <v>100.684281345836</v>
      </c>
      <c r="O2232">
        <v>2103.51757740109</v>
      </c>
      <c r="P2232">
        <v>23.552530703797501</v>
      </c>
      <c r="Q2232">
        <v>15.137854853600601</v>
      </c>
      <c r="R2232">
        <v>33.428317633802799</v>
      </c>
      <c r="S2232">
        <v>178.93809903526</v>
      </c>
      <c r="T2232">
        <v>0</v>
      </c>
      <c r="U2232">
        <v>0</v>
      </c>
      <c r="V2232">
        <v>49.393260350304097</v>
      </c>
      <c r="W2232">
        <v>248.60479634911599</v>
      </c>
    </row>
    <row r="2233" spans="1:23" x14ac:dyDescent="0.3">
      <c r="A2233" t="s">
        <v>305</v>
      </c>
      <c r="B2233" t="s">
        <v>46</v>
      </c>
      <c r="C2233" t="s">
        <v>26</v>
      </c>
      <c r="D2233" t="s">
        <v>259</v>
      </c>
      <c r="E2233" t="s">
        <v>159</v>
      </c>
      <c r="F2233">
        <v>20.476960967474199</v>
      </c>
      <c r="G2233">
        <v>19.888997047768001</v>
      </c>
      <c r="H2233">
        <v>12.065490931261399</v>
      </c>
      <c r="I2233">
        <v>0.81121948561094004</v>
      </c>
      <c r="J2233">
        <v>6.9304520351433903</v>
      </c>
      <c r="K2233">
        <v>68.110677357873897</v>
      </c>
      <c r="L2233">
        <v>1.23709107811245</v>
      </c>
      <c r="M2233">
        <v>1.2550163692540901</v>
      </c>
      <c r="N2233">
        <v>87.951110155587799</v>
      </c>
      <c r="O2233">
        <v>1818.3054555009901</v>
      </c>
      <c r="P2233">
        <v>25.346485261788199</v>
      </c>
      <c r="Q2233">
        <v>16.7819986413148</v>
      </c>
      <c r="R2233">
        <v>35.308530322799903</v>
      </c>
      <c r="S2233">
        <v>178.93809903526</v>
      </c>
      <c r="T2233">
        <v>0</v>
      </c>
      <c r="U2233">
        <v>0</v>
      </c>
      <c r="V2233">
        <v>49.555291604064202</v>
      </c>
      <c r="W2233">
        <v>229.03267711261401</v>
      </c>
    </row>
    <row r="2234" spans="1:23" x14ac:dyDescent="0.3">
      <c r="A2234" t="s">
        <v>305</v>
      </c>
      <c r="B2234" t="s">
        <v>46</v>
      </c>
      <c r="C2234" t="s">
        <v>26</v>
      </c>
      <c r="D2234" t="s">
        <v>260</v>
      </c>
      <c r="E2234" t="s">
        <v>160</v>
      </c>
      <c r="F2234">
        <v>19.191292575218998</v>
      </c>
      <c r="G2234">
        <v>18.431650360957899</v>
      </c>
      <c r="H2234">
        <v>13.3713408340162</v>
      </c>
      <c r="I2234">
        <v>0.85900386978662802</v>
      </c>
      <c r="J2234">
        <v>5.7587708272026896</v>
      </c>
      <c r="K2234">
        <v>61.460274611179003</v>
      </c>
      <c r="L2234">
        <v>1.4656769718465401</v>
      </c>
      <c r="M2234">
        <v>0.84868489202625097</v>
      </c>
      <c r="N2234">
        <v>79.505119851850196</v>
      </c>
      <c r="O2234">
        <v>1729.02923736311</v>
      </c>
      <c r="P2234">
        <v>24.977027545173598</v>
      </c>
      <c r="Q2234">
        <v>17.133028503451001</v>
      </c>
      <c r="R2234">
        <v>34.058677102887302</v>
      </c>
      <c r="S2234">
        <v>370.76060560596898</v>
      </c>
      <c r="T2234">
        <v>0</v>
      </c>
      <c r="U2234">
        <v>0</v>
      </c>
      <c r="V2234">
        <v>36.647849240564</v>
      </c>
      <c r="W2234">
        <v>211.25413281140999</v>
      </c>
    </row>
    <row r="2235" spans="1:23" x14ac:dyDescent="0.3">
      <c r="A2235" t="s">
        <v>305</v>
      </c>
      <c r="B2235" t="s">
        <v>46</v>
      </c>
      <c r="C2235" t="s">
        <v>26</v>
      </c>
      <c r="D2235" t="s">
        <v>260</v>
      </c>
      <c r="E2235" t="s">
        <v>164</v>
      </c>
      <c r="F2235">
        <v>20.509923499177301</v>
      </c>
      <c r="G2235">
        <v>19.766976678288898</v>
      </c>
      <c r="H2235">
        <v>7.6212562733875204</v>
      </c>
      <c r="I2235">
        <v>0.72864690595123605</v>
      </c>
      <c r="J2235">
        <v>6.3962423287605601</v>
      </c>
      <c r="K2235">
        <v>63.968271133652799</v>
      </c>
      <c r="L2235">
        <v>0.89996910568919197</v>
      </c>
      <c r="M2235">
        <v>0.78290988536950001</v>
      </c>
      <c r="N2235">
        <v>92.398743150924901</v>
      </c>
      <c r="O2235">
        <v>2029.31542525535</v>
      </c>
      <c r="P2235">
        <v>24.1511396817967</v>
      </c>
      <c r="Q2235">
        <v>15.713943735032499</v>
      </c>
      <c r="R2235">
        <v>34.019645649536997</v>
      </c>
      <c r="S2235">
        <v>370.76060560596898</v>
      </c>
      <c r="T2235">
        <v>0</v>
      </c>
      <c r="U2235">
        <v>0</v>
      </c>
      <c r="V2235">
        <v>40.222324664297098</v>
      </c>
      <c r="W2235">
        <v>241.17638365026599</v>
      </c>
    </row>
    <row r="2236" spans="1:23" x14ac:dyDescent="0.3">
      <c r="A2236" t="s">
        <v>305</v>
      </c>
      <c r="B2236" t="s">
        <v>46</v>
      </c>
      <c r="C2236" t="s">
        <v>26</v>
      </c>
      <c r="D2236" t="s">
        <v>260</v>
      </c>
      <c r="E2236" t="s">
        <v>167</v>
      </c>
      <c r="F2236">
        <v>20.9243949902989</v>
      </c>
      <c r="G2236">
        <v>20.187062356252</v>
      </c>
      <c r="H2236">
        <v>5.4307093648029898</v>
      </c>
      <c r="I2236">
        <v>0.68945859238804497</v>
      </c>
      <c r="J2236">
        <v>6.5666250520727001</v>
      </c>
      <c r="K2236">
        <v>63.749669553832099</v>
      </c>
      <c r="L2236">
        <v>0.91635056773911605</v>
      </c>
      <c r="M2236">
        <v>0.76397037188397698</v>
      </c>
      <c r="N2236">
        <v>95.784002542775994</v>
      </c>
      <c r="O2236">
        <v>2109.4550557100401</v>
      </c>
      <c r="P2236">
        <v>23.407287925753302</v>
      </c>
      <c r="Q2236">
        <v>15.043012900445399</v>
      </c>
      <c r="R2236">
        <v>33.222005584142302</v>
      </c>
      <c r="S2236">
        <v>370.76060560596898</v>
      </c>
      <c r="T2236">
        <v>0</v>
      </c>
      <c r="U2236">
        <v>0</v>
      </c>
      <c r="V2236">
        <v>41.287858268285802</v>
      </c>
      <c r="W2236">
        <v>246.22015156253599</v>
      </c>
    </row>
    <row r="2237" spans="1:23" x14ac:dyDescent="0.3">
      <c r="A2237" t="s">
        <v>305</v>
      </c>
      <c r="B2237" t="s">
        <v>46</v>
      </c>
      <c r="C2237" t="s">
        <v>26</v>
      </c>
      <c r="D2237" t="s">
        <v>260</v>
      </c>
      <c r="E2237" t="s">
        <v>168</v>
      </c>
      <c r="F2237">
        <v>19.914253163064</v>
      </c>
      <c r="G2237">
        <v>19.155609970530701</v>
      </c>
      <c r="H2237">
        <v>11.899466612745501</v>
      </c>
      <c r="I2237">
        <v>0.83266509219671803</v>
      </c>
      <c r="J2237">
        <v>5.9723691962569898</v>
      </c>
      <c r="K2237">
        <v>63.922943061584</v>
      </c>
      <c r="L2237">
        <v>1.30694343901175</v>
      </c>
      <c r="M2237">
        <v>0.82385479065838096</v>
      </c>
      <c r="N2237">
        <v>83.9673545152896</v>
      </c>
      <c r="O2237">
        <v>1829.3619284547001</v>
      </c>
      <c r="P2237">
        <v>25.1360534486364</v>
      </c>
      <c r="Q2237">
        <v>16.794253812815398</v>
      </c>
      <c r="R2237">
        <v>34.835695631561002</v>
      </c>
      <c r="S2237">
        <v>370.76060560596898</v>
      </c>
      <c r="T2237">
        <v>0</v>
      </c>
      <c r="U2237">
        <v>0</v>
      </c>
      <c r="V2237">
        <v>44.609700448754801</v>
      </c>
      <c r="W2237">
        <v>225.32721704665499</v>
      </c>
    </row>
    <row r="2238" spans="1:23" x14ac:dyDescent="0.3">
      <c r="A2238" t="s">
        <v>305</v>
      </c>
      <c r="B2238" t="s">
        <v>46</v>
      </c>
      <c r="C2238" t="s">
        <v>26</v>
      </c>
      <c r="D2238" t="s">
        <v>261</v>
      </c>
      <c r="E2238" t="s">
        <v>185</v>
      </c>
      <c r="F2238">
        <v>18.5954805336203</v>
      </c>
      <c r="G2238">
        <v>18.054641999382099</v>
      </c>
      <c r="H2238">
        <v>13.586971745063</v>
      </c>
      <c r="I2238">
        <v>0.89221796712535195</v>
      </c>
      <c r="J2238">
        <v>5.37658575409655</v>
      </c>
      <c r="K2238">
        <v>60.367972780337603</v>
      </c>
      <c r="L2238">
        <v>1.46938441237942</v>
      </c>
      <c r="M2238">
        <v>0.78162884565719903</v>
      </c>
      <c r="N2238">
        <v>74.173383176616397</v>
      </c>
      <c r="O2238">
        <v>1697.1414519509799</v>
      </c>
      <c r="P2238">
        <v>25.2028359076998</v>
      </c>
      <c r="Q2238">
        <v>17.2811576906204</v>
      </c>
      <c r="R2238">
        <v>34.384368233055397</v>
      </c>
      <c r="S2238">
        <v>153.85637183526799</v>
      </c>
      <c r="T2238">
        <v>0</v>
      </c>
      <c r="U2238">
        <v>0</v>
      </c>
      <c r="V2238">
        <v>40.795792457032199</v>
      </c>
      <c r="W2238">
        <v>207.50671872793001</v>
      </c>
    </row>
    <row r="2239" spans="1:23" x14ac:dyDescent="0.3">
      <c r="A2239" t="s">
        <v>305</v>
      </c>
      <c r="B2239" t="s">
        <v>46</v>
      </c>
      <c r="C2239" t="s">
        <v>26</v>
      </c>
      <c r="D2239" t="s">
        <v>261</v>
      </c>
      <c r="E2239" t="s">
        <v>189</v>
      </c>
      <c r="F2239">
        <v>20.114647440696501</v>
      </c>
      <c r="G2239">
        <v>19.5881844883579</v>
      </c>
      <c r="H2239">
        <v>8.3005103912571592</v>
      </c>
      <c r="I2239">
        <v>0.78049987799533704</v>
      </c>
      <c r="J2239">
        <v>5.9205040298033502</v>
      </c>
      <c r="K2239">
        <v>64.283575610476106</v>
      </c>
      <c r="L2239">
        <v>0.90798872287846799</v>
      </c>
      <c r="M2239">
        <v>0.70710361304825697</v>
      </c>
      <c r="N2239">
        <v>85.680521589821794</v>
      </c>
      <c r="O2239">
        <v>1978.9746874427401</v>
      </c>
      <c r="P2239">
        <v>24.764446957351399</v>
      </c>
      <c r="Q2239">
        <v>15.9541455983218</v>
      </c>
      <c r="R2239">
        <v>35.0829382740339</v>
      </c>
      <c r="S2239">
        <v>153.85637183526799</v>
      </c>
      <c r="T2239">
        <v>0</v>
      </c>
      <c r="U2239">
        <v>0</v>
      </c>
      <c r="V2239">
        <v>50.077233340241797</v>
      </c>
      <c r="W2239">
        <v>239.95741185572899</v>
      </c>
    </row>
    <row r="2240" spans="1:23" x14ac:dyDescent="0.3">
      <c r="A2240" t="s">
        <v>305</v>
      </c>
      <c r="B2240" t="s">
        <v>46</v>
      </c>
      <c r="C2240" t="s">
        <v>26</v>
      </c>
      <c r="D2240" t="s">
        <v>261</v>
      </c>
      <c r="E2240" t="s">
        <v>190</v>
      </c>
      <c r="F2240">
        <v>20.861362061670601</v>
      </c>
      <c r="G2240">
        <v>20.334573024460099</v>
      </c>
      <c r="H2240">
        <v>5.80847255478918</v>
      </c>
      <c r="I2240">
        <v>0.74682036903771998</v>
      </c>
      <c r="J2240">
        <v>6.2509024135805502</v>
      </c>
      <c r="K2240">
        <v>64.687319459397102</v>
      </c>
      <c r="L2240">
        <v>0.92359962603971901</v>
      </c>
      <c r="M2240">
        <v>0.70043818815743497</v>
      </c>
      <c r="N2240">
        <v>91.461466861825102</v>
      </c>
      <c r="O2240">
        <v>2122.21210268101</v>
      </c>
      <c r="P2240">
        <v>24.205180341910101</v>
      </c>
      <c r="Q2240">
        <v>15.424977442764</v>
      </c>
      <c r="R2240">
        <v>34.519081471884803</v>
      </c>
      <c r="S2240">
        <v>153.85637183526799</v>
      </c>
      <c r="T2240">
        <v>0</v>
      </c>
      <c r="U2240">
        <v>0</v>
      </c>
      <c r="V2240">
        <v>46.708211506833003</v>
      </c>
      <c r="W2240">
        <v>249.50644315375999</v>
      </c>
    </row>
    <row r="2241" spans="1:23" x14ac:dyDescent="0.3">
      <c r="A2241" t="s">
        <v>305</v>
      </c>
      <c r="B2241" t="s">
        <v>46</v>
      </c>
      <c r="C2241" t="s">
        <v>26</v>
      </c>
      <c r="D2241" t="s">
        <v>261</v>
      </c>
      <c r="E2241" t="s">
        <v>195</v>
      </c>
      <c r="F2241">
        <v>19.646983505653299</v>
      </c>
      <c r="G2241">
        <v>19.100710867834799</v>
      </c>
      <c r="H2241">
        <v>12.044142405930501</v>
      </c>
      <c r="I2241">
        <v>0.87813020040739398</v>
      </c>
      <c r="J2241">
        <v>5.7039915312592404</v>
      </c>
      <c r="K2241">
        <v>63.764178567788001</v>
      </c>
      <c r="L2241">
        <v>1.3129042696901401</v>
      </c>
      <c r="M2241">
        <v>0.76982916318538797</v>
      </c>
      <c r="N2241">
        <v>80.234817854597594</v>
      </c>
      <c r="O2241">
        <v>1841.4324643303</v>
      </c>
      <c r="P2241">
        <v>25.636770824009499</v>
      </c>
      <c r="Q2241">
        <v>17.087481507165599</v>
      </c>
      <c r="R2241">
        <v>35.589242823979902</v>
      </c>
      <c r="S2241">
        <v>153.85637183526799</v>
      </c>
      <c r="T2241">
        <v>0</v>
      </c>
      <c r="U2241">
        <v>0</v>
      </c>
      <c r="V2241">
        <v>47.508484935762802</v>
      </c>
      <c r="W2241">
        <v>225.957503713786</v>
      </c>
    </row>
    <row r="2242" spans="1:23" x14ac:dyDescent="0.3">
      <c r="A2242" t="s">
        <v>305</v>
      </c>
      <c r="B2242" t="s">
        <v>46</v>
      </c>
      <c r="C2242" t="s">
        <v>26</v>
      </c>
      <c r="D2242" t="s">
        <v>262</v>
      </c>
      <c r="E2242" t="s">
        <v>196</v>
      </c>
      <c r="F2242">
        <v>19.819304668973601</v>
      </c>
      <c r="G2242">
        <v>19.383029385436899</v>
      </c>
      <c r="H2242">
        <v>9.1026612379341891</v>
      </c>
      <c r="I2242">
        <v>0.76576451978093796</v>
      </c>
      <c r="J2242">
        <v>4.81822084854557</v>
      </c>
      <c r="K2242">
        <v>56.912295943112902</v>
      </c>
      <c r="L2242">
        <v>0.90829628687183905</v>
      </c>
      <c r="M2242">
        <v>0.62185398445776396</v>
      </c>
      <c r="N2242">
        <v>68.729717004375004</v>
      </c>
      <c r="O2242">
        <v>1660.3582189190499</v>
      </c>
      <c r="P2242">
        <v>22.968875930365598</v>
      </c>
      <c r="Q2242">
        <v>15.2735674456114</v>
      </c>
      <c r="R2242">
        <v>31.948501375291801</v>
      </c>
      <c r="S2242">
        <v>98.437502035502703</v>
      </c>
      <c r="T2242">
        <v>0</v>
      </c>
      <c r="U2242">
        <v>0</v>
      </c>
      <c r="V2242">
        <v>40.694643954542798</v>
      </c>
      <c r="W2242">
        <v>213.227517707613</v>
      </c>
    </row>
    <row r="2243" spans="1:23" x14ac:dyDescent="0.3">
      <c r="A2243" t="s">
        <v>305</v>
      </c>
      <c r="B2243" t="s">
        <v>46</v>
      </c>
      <c r="C2243" t="s">
        <v>26</v>
      </c>
      <c r="D2243" t="s">
        <v>262</v>
      </c>
      <c r="E2243" t="s">
        <v>197</v>
      </c>
      <c r="F2243">
        <v>20.922218007833798</v>
      </c>
      <c r="G2243">
        <v>20.4766456054376</v>
      </c>
      <c r="H2243">
        <v>6.3222905872624198</v>
      </c>
      <c r="I2243">
        <v>0.73706938449912596</v>
      </c>
      <c r="J2243">
        <v>5.4218397667302396</v>
      </c>
      <c r="K2243">
        <v>61.533860379994998</v>
      </c>
      <c r="L2243">
        <v>0.57430026570150405</v>
      </c>
      <c r="M2243">
        <v>0.58997882798256596</v>
      </c>
      <c r="N2243">
        <v>79.9903857235728</v>
      </c>
      <c r="O2243">
        <v>1946.4806681254199</v>
      </c>
      <c r="P2243">
        <v>23.562813075537399</v>
      </c>
      <c r="Q2243">
        <v>14.9437540058392</v>
      </c>
      <c r="R2243">
        <v>33.682118121284198</v>
      </c>
      <c r="S2243">
        <v>98.437502035502703</v>
      </c>
      <c r="T2243">
        <v>0</v>
      </c>
      <c r="U2243">
        <v>0</v>
      </c>
      <c r="V2243">
        <v>49.949871916297703</v>
      </c>
      <c r="W2243">
        <v>246.255766156557</v>
      </c>
    </row>
    <row r="2244" spans="1:23" x14ac:dyDescent="0.3">
      <c r="A2244" t="s">
        <v>305</v>
      </c>
      <c r="B2244" t="s">
        <v>46</v>
      </c>
      <c r="C2244" t="s">
        <v>26</v>
      </c>
      <c r="D2244" t="s">
        <v>262</v>
      </c>
      <c r="E2244" t="s">
        <v>198</v>
      </c>
      <c r="F2244">
        <v>21.450703321728898</v>
      </c>
      <c r="G2244">
        <v>20.999284293016501</v>
      </c>
      <c r="H2244">
        <v>4.7718030939204699</v>
      </c>
      <c r="I2244">
        <v>0.723992935040081</v>
      </c>
      <c r="J2244">
        <v>5.7544071032619701</v>
      </c>
      <c r="K2244">
        <v>62.017396340054198</v>
      </c>
      <c r="L2244">
        <v>0.59341744752349102</v>
      </c>
      <c r="M2244">
        <v>0.59188210047795398</v>
      </c>
      <c r="N2244">
        <v>85.531044550937807</v>
      </c>
      <c r="O2244">
        <v>2090.6730818187302</v>
      </c>
      <c r="P2244">
        <v>23.372011706197299</v>
      </c>
      <c r="Q2244">
        <v>14.764072722018</v>
      </c>
      <c r="R2244">
        <v>33.494782441355099</v>
      </c>
      <c r="S2244">
        <v>98.437502035502703</v>
      </c>
      <c r="T2244">
        <v>0</v>
      </c>
      <c r="U2244">
        <v>0</v>
      </c>
      <c r="V2244">
        <v>46.513698925257401</v>
      </c>
      <c r="W2244">
        <v>255.51538965000699</v>
      </c>
    </row>
    <row r="2245" spans="1:23" x14ac:dyDescent="0.3">
      <c r="A2245" t="s">
        <v>305</v>
      </c>
      <c r="B2245" t="s">
        <v>46</v>
      </c>
      <c r="C2245" t="s">
        <v>26</v>
      </c>
      <c r="D2245" t="s">
        <v>262</v>
      </c>
      <c r="E2245" t="s">
        <v>200</v>
      </c>
      <c r="F2245">
        <v>20.5951488149068</v>
      </c>
      <c r="G2245">
        <v>20.146112194497999</v>
      </c>
      <c r="H2245">
        <v>8.4187688738234403</v>
      </c>
      <c r="I2245">
        <v>0.77915308016853502</v>
      </c>
      <c r="J2245">
        <v>5.14726971887836</v>
      </c>
      <c r="K2245">
        <v>60.2725285731062</v>
      </c>
      <c r="L2245">
        <v>0.81701539782561405</v>
      </c>
      <c r="M2245">
        <v>0.61636149877387103</v>
      </c>
      <c r="N2245">
        <v>74.565369857353801</v>
      </c>
      <c r="O2245">
        <v>1805.22114776787</v>
      </c>
      <c r="P2245">
        <v>23.735280935339901</v>
      </c>
      <c r="Q2245">
        <v>15.4059080798915</v>
      </c>
      <c r="R2245">
        <v>33.480142639508202</v>
      </c>
      <c r="S2245">
        <v>98.437502035502703</v>
      </c>
      <c r="T2245">
        <v>0</v>
      </c>
      <c r="U2245">
        <v>0</v>
      </c>
      <c r="V2245">
        <v>47.463029722766599</v>
      </c>
      <c r="W2245">
        <v>232.15980884242501</v>
      </c>
    </row>
    <row r="2246" spans="1:23" x14ac:dyDescent="0.3">
      <c r="A2246" t="s">
        <v>305</v>
      </c>
      <c r="B2246" t="s">
        <v>46</v>
      </c>
      <c r="C2246" t="s">
        <v>26</v>
      </c>
      <c r="D2246" t="s">
        <v>263</v>
      </c>
      <c r="E2246" t="s">
        <v>202</v>
      </c>
      <c r="F2246">
        <v>20.3105997847582</v>
      </c>
      <c r="G2246">
        <v>19.874573284034302</v>
      </c>
      <c r="H2246">
        <v>9.6888722064227704</v>
      </c>
      <c r="I2246">
        <v>0.80614067293431702</v>
      </c>
      <c r="J2246">
        <v>4.8430822271064402</v>
      </c>
      <c r="K2246">
        <v>58.932354698561397</v>
      </c>
      <c r="L2246">
        <v>0.87567037402069503</v>
      </c>
      <c r="M2246">
        <v>0.59372790571939504</v>
      </c>
      <c r="N2246">
        <v>69.454087884307796</v>
      </c>
      <c r="O2246">
        <v>1737.3334343440399</v>
      </c>
      <c r="P2246">
        <v>23.406896959948</v>
      </c>
      <c r="Q2246">
        <v>15.2463719431145</v>
      </c>
      <c r="R2246">
        <v>32.944930453609501</v>
      </c>
      <c r="S2246">
        <v>86.792920037357604</v>
      </c>
      <c r="T2246">
        <v>0</v>
      </c>
      <c r="U2246">
        <v>0</v>
      </c>
      <c r="V2246">
        <v>52.155123867444203</v>
      </c>
      <c r="W2246">
        <v>221.443389543417</v>
      </c>
    </row>
    <row r="2247" spans="1:23" x14ac:dyDescent="0.3">
      <c r="A2247" t="s">
        <v>305</v>
      </c>
      <c r="B2247" t="s">
        <v>46</v>
      </c>
      <c r="C2247" t="s">
        <v>26</v>
      </c>
      <c r="D2247" t="s">
        <v>263</v>
      </c>
      <c r="E2247" t="s">
        <v>204</v>
      </c>
      <c r="F2247">
        <v>19.483203784151499</v>
      </c>
      <c r="G2247">
        <v>19.0684017823719</v>
      </c>
      <c r="H2247">
        <v>6.3624660669211899</v>
      </c>
      <c r="I2247">
        <v>0.71522636653529004</v>
      </c>
      <c r="J2247">
        <v>4.94550337894026</v>
      </c>
      <c r="K2247">
        <v>57.061585876020999</v>
      </c>
      <c r="L2247">
        <v>0.55719546942724296</v>
      </c>
      <c r="M2247">
        <v>0.51366282515065098</v>
      </c>
      <c r="N2247">
        <v>73.051336965687895</v>
      </c>
      <c r="O2247">
        <v>1842.1121025208099</v>
      </c>
      <c r="P2247">
        <v>22.231575429345899</v>
      </c>
      <c r="Q2247">
        <v>14.1498027978945</v>
      </c>
      <c r="R2247">
        <v>31.724284211988699</v>
      </c>
      <c r="S2247">
        <v>86.792920037357604</v>
      </c>
      <c r="T2247">
        <v>0</v>
      </c>
      <c r="U2247">
        <v>0</v>
      </c>
      <c r="V2247">
        <v>51.993447413642201</v>
      </c>
      <c r="W2247">
        <v>228.02171641462999</v>
      </c>
    </row>
    <row r="2248" spans="1:23" x14ac:dyDescent="0.3">
      <c r="A2248" t="s">
        <v>305</v>
      </c>
      <c r="B2248" t="s">
        <v>46</v>
      </c>
      <c r="C2248" t="s">
        <v>26</v>
      </c>
      <c r="D2248" t="s">
        <v>263</v>
      </c>
      <c r="E2248" t="s">
        <v>205</v>
      </c>
      <c r="F2248">
        <v>21.101579534723399</v>
      </c>
      <c r="G2248">
        <v>20.660238522450602</v>
      </c>
      <c r="H2248">
        <v>5.1381673665347103</v>
      </c>
      <c r="I2248">
        <v>0.74271809042667802</v>
      </c>
      <c r="J2248">
        <v>5.6331356525841203</v>
      </c>
      <c r="K2248">
        <v>60.803881466545903</v>
      </c>
      <c r="L2248">
        <v>0.58775072748912305</v>
      </c>
      <c r="M2248">
        <v>0.54044928589868302</v>
      </c>
      <c r="N2248">
        <v>84.022415474592705</v>
      </c>
      <c r="O2248">
        <v>2131.4660941269099</v>
      </c>
      <c r="P2248">
        <v>22.994599759629299</v>
      </c>
      <c r="Q2248">
        <v>14.4794660484089</v>
      </c>
      <c r="R2248">
        <v>33.013306241157103</v>
      </c>
      <c r="S2248">
        <v>86.792920037357604</v>
      </c>
      <c r="T2248">
        <v>0</v>
      </c>
      <c r="U2248">
        <v>0</v>
      </c>
      <c r="V2248">
        <v>52.374873223926599</v>
      </c>
      <c r="W2248">
        <v>252.10677556535001</v>
      </c>
    </row>
    <row r="2249" spans="1:23" x14ac:dyDescent="0.3">
      <c r="A2249" t="s">
        <v>305</v>
      </c>
      <c r="B2249" t="s">
        <v>46</v>
      </c>
      <c r="C2249" t="s">
        <v>26</v>
      </c>
      <c r="D2249" t="s">
        <v>263</v>
      </c>
      <c r="E2249" t="s">
        <v>207</v>
      </c>
      <c r="F2249">
        <v>20.2751725018183</v>
      </c>
      <c r="G2249">
        <v>19.840550053765099</v>
      </c>
      <c r="H2249">
        <v>7.8164272927643399</v>
      </c>
      <c r="I2249">
        <v>0.81166758880763301</v>
      </c>
      <c r="J2249">
        <v>4.7406291779236396</v>
      </c>
      <c r="K2249">
        <v>60.998958103254303</v>
      </c>
      <c r="L2249">
        <v>0.78908712906573997</v>
      </c>
      <c r="M2249">
        <v>0.55876755786432497</v>
      </c>
      <c r="N2249">
        <v>68.757028153767394</v>
      </c>
      <c r="O2249">
        <v>1712.87108445588</v>
      </c>
      <c r="P2249">
        <v>23.814913887754301</v>
      </c>
      <c r="Q2249">
        <v>15.0618636202814</v>
      </c>
      <c r="R2249">
        <v>34.071864823239601</v>
      </c>
      <c r="S2249">
        <v>86.792920037357604</v>
      </c>
      <c r="T2249">
        <v>0</v>
      </c>
      <c r="U2249">
        <v>0</v>
      </c>
      <c r="V2249">
        <v>41.879365832740902</v>
      </c>
      <c r="W2249">
        <v>229.24255892245401</v>
      </c>
    </row>
    <row r="2250" spans="1:23" x14ac:dyDescent="0.3">
      <c r="A2250" t="s">
        <v>305</v>
      </c>
      <c r="B2250" t="s">
        <v>46</v>
      </c>
      <c r="C2250" t="s">
        <v>26</v>
      </c>
      <c r="D2250" t="s">
        <v>264</v>
      </c>
      <c r="E2250" t="s">
        <v>208</v>
      </c>
      <c r="F2250">
        <v>19.6271273871197</v>
      </c>
      <c r="G2250">
        <v>19.221873804086599</v>
      </c>
      <c r="H2250">
        <v>9.4822867472349905</v>
      </c>
      <c r="I2250">
        <v>0.80387409210191096</v>
      </c>
      <c r="J2250">
        <v>4.2768402530497198</v>
      </c>
      <c r="K2250">
        <v>55.671745204632302</v>
      </c>
      <c r="L2250">
        <v>0.87590500999033505</v>
      </c>
      <c r="M2250">
        <v>0.54791827007419203</v>
      </c>
      <c r="N2250">
        <v>61.260882028956303</v>
      </c>
      <c r="O2250">
        <v>1564.9203564555</v>
      </c>
      <c r="P2250">
        <v>22.582973662152</v>
      </c>
      <c r="Q2250">
        <v>14.879378754825501</v>
      </c>
      <c r="R2250">
        <v>31.578949826687001</v>
      </c>
      <c r="S2250">
        <v>72.475421540746794</v>
      </c>
      <c r="T2250">
        <v>0</v>
      </c>
      <c r="U2250">
        <v>0</v>
      </c>
      <c r="V2250">
        <v>49.492238386855099</v>
      </c>
      <c r="W2250">
        <v>212.60565421272099</v>
      </c>
    </row>
    <row r="2251" spans="1:23" x14ac:dyDescent="0.3">
      <c r="A2251" t="s">
        <v>305</v>
      </c>
      <c r="B2251" t="s">
        <v>46</v>
      </c>
      <c r="C2251" t="s">
        <v>26</v>
      </c>
      <c r="D2251" t="s">
        <v>264</v>
      </c>
      <c r="E2251" t="s">
        <v>209</v>
      </c>
      <c r="F2251">
        <v>21.192668200092399</v>
      </c>
      <c r="G2251">
        <v>20.768805605821999</v>
      </c>
      <c r="H2251">
        <v>6.2510101943945804</v>
      </c>
      <c r="I2251">
        <v>0.80266862462462696</v>
      </c>
      <c r="J2251">
        <v>4.9528566858622902</v>
      </c>
      <c r="K2251">
        <v>61.427695157650597</v>
      </c>
      <c r="L2251">
        <v>0.56053439745645905</v>
      </c>
      <c r="M2251">
        <v>0.51779600789728897</v>
      </c>
      <c r="N2251">
        <v>73.684854294088893</v>
      </c>
      <c r="O2251">
        <v>1900.6293244133699</v>
      </c>
      <c r="P2251">
        <v>23.522390658926501</v>
      </c>
      <c r="Q2251">
        <v>14.7361206119398</v>
      </c>
      <c r="R2251">
        <v>33.843177137327899</v>
      </c>
      <c r="S2251">
        <v>72.475421540746794</v>
      </c>
      <c r="T2251">
        <v>0</v>
      </c>
      <c r="U2251">
        <v>0</v>
      </c>
      <c r="V2251">
        <v>50.6445559580715</v>
      </c>
      <c r="W2251">
        <v>251.60875595971899</v>
      </c>
    </row>
    <row r="2252" spans="1:23" x14ac:dyDescent="0.3">
      <c r="A2252" t="s">
        <v>305</v>
      </c>
      <c r="B2252" t="s">
        <v>46</v>
      </c>
      <c r="C2252" t="s">
        <v>26</v>
      </c>
      <c r="D2252" t="s">
        <v>264</v>
      </c>
      <c r="E2252" t="s">
        <v>212</v>
      </c>
      <c r="F2252">
        <v>21.832833096916701</v>
      </c>
      <c r="G2252">
        <v>21.400543983220199</v>
      </c>
      <c r="H2252">
        <v>5.7701092412411104</v>
      </c>
      <c r="I2252">
        <v>0.78310637640278802</v>
      </c>
      <c r="J2252">
        <v>5.4389465146090501</v>
      </c>
      <c r="K2252">
        <v>61.195018717596398</v>
      </c>
      <c r="L2252">
        <v>0.58685478035196303</v>
      </c>
      <c r="M2252">
        <v>0.51950314500598604</v>
      </c>
      <c r="N2252">
        <v>81.661431500796397</v>
      </c>
      <c r="O2252">
        <v>2125.6777736255099</v>
      </c>
      <c r="P2252">
        <v>23.1552384886986</v>
      </c>
      <c r="Q2252">
        <v>14.603901150107101</v>
      </c>
      <c r="R2252">
        <v>33.212485774888002</v>
      </c>
      <c r="S2252">
        <v>72.475421540746794</v>
      </c>
      <c r="T2252">
        <v>0</v>
      </c>
      <c r="U2252">
        <v>0</v>
      </c>
      <c r="V2252">
        <v>61.3675208625666</v>
      </c>
      <c r="W2252">
        <v>262.14733643920101</v>
      </c>
    </row>
    <row r="2253" spans="1:23" x14ac:dyDescent="0.3">
      <c r="A2253" t="s">
        <v>305</v>
      </c>
      <c r="B2253" t="s">
        <v>46</v>
      </c>
      <c r="C2253" t="s">
        <v>26</v>
      </c>
      <c r="D2253" t="s">
        <v>264</v>
      </c>
      <c r="E2253" t="s">
        <v>214</v>
      </c>
      <c r="F2253">
        <v>20.591652322865698</v>
      </c>
      <c r="G2253">
        <v>20.1697176236469</v>
      </c>
      <c r="H2253">
        <v>9.2772014341167903</v>
      </c>
      <c r="I2253">
        <v>0.82369041508706098</v>
      </c>
      <c r="J2253">
        <v>4.6850470599993699</v>
      </c>
      <c r="K2253">
        <v>58.997469017817998</v>
      </c>
      <c r="L2253">
        <v>0.79114421454027295</v>
      </c>
      <c r="M2253">
        <v>0.54302052562498404</v>
      </c>
      <c r="N2253">
        <v>68.369929721598595</v>
      </c>
      <c r="O2253">
        <v>1755.54943885699</v>
      </c>
      <c r="P2253">
        <v>23.351214299470101</v>
      </c>
      <c r="Q2253">
        <v>15.0663696892101</v>
      </c>
      <c r="R2253">
        <v>33.0484390476363</v>
      </c>
      <c r="S2253">
        <v>72.475421540746794</v>
      </c>
      <c r="T2253">
        <v>0</v>
      </c>
      <c r="U2253">
        <v>0</v>
      </c>
      <c r="V2253">
        <v>62.362592598094203</v>
      </c>
      <c r="W2253">
        <v>233.83201212440099</v>
      </c>
    </row>
    <row r="2254" spans="1:23" x14ac:dyDescent="0.3">
      <c r="A2254" t="s">
        <v>305</v>
      </c>
      <c r="B2254" t="s">
        <v>46</v>
      </c>
      <c r="C2254" t="s">
        <v>26</v>
      </c>
      <c r="D2254" t="s">
        <v>265</v>
      </c>
      <c r="E2254" t="s">
        <v>215</v>
      </c>
      <c r="F2254">
        <v>28.162083311827899</v>
      </c>
      <c r="G2254">
        <v>27.743472230058401</v>
      </c>
      <c r="H2254">
        <v>7.0343875804723197</v>
      </c>
      <c r="I2254">
        <v>0.85738285314568097</v>
      </c>
      <c r="J2254">
        <v>4.3378397707402296</v>
      </c>
      <c r="K2254">
        <v>58.168974233922299</v>
      </c>
      <c r="L2254">
        <v>1.83039279201979</v>
      </c>
      <c r="M2254">
        <v>0.63026822840540397</v>
      </c>
      <c r="N2254">
        <v>60.843285031397002</v>
      </c>
      <c r="O2254">
        <v>1560.76767276699</v>
      </c>
      <c r="P2254">
        <v>21.0026712247601</v>
      </c>
      <c r="Q2254">
        <v>13.8371514468696</v>
      </c>
      <c r="R2254">
        <v>29.401491005586799</v>
      </c>
      <c r="S2254">
        <v>72.475421540746794</v>
      </c>
      <c r="T2254">
        <v>0</v>
      </c>
      <c r="U2254">
        <v>0</v>
      </c>
      <c r="V2254">
        <v>54.196436866738303</v>
      </c>
      <c r="W2254">
        <v>204.98495544548501</v>
      </c>
    </row>
    <row r="2255" spans="1:23" x14ac:dyDescent="0.3">
      <c r="A2255" t="s">
        <v>305</v>
      </c>
      <c r="B2255" t="s">
        <v>46</v>
      </c>
      <c r="C2255" t="s">
        <v>26</v>
      </c>
      <c r="D2255" t="s">
        <v>265</v>
      </c>
      <c r="E2255" t="s">
        <v>216</v>
      </c>
      <c r="F2255">
        <v>24.286814625374401</v>
      </c>
      <c r="G2255">
        <v>23.889754385538001</v>
      </c>
      <c r="H2255">
        <v>5.9946676549006996</v>
      </c>
      <c r="I2255">
        <v>0.73311086731997099</v>
      </c>
      <c r="J2255">
        <v>4.7443124246927804</v>
      </c>
      <c r="K2255">
        <v>54.8648642466298</v>
      </c>
      <c r="L2255">
        <v>1.1450310384524001</v>
      </c>
      <c r="M2255">
        <v>0.52577176916292201</v>
      </c>
      <c r="N2255">
        <v>69.728962549272893</v>
      </c>
      <c r="O2255">
        <v>1815.6363739124299</v>
      </c>
      <c r="P2255">
        <v>20.5180397100203</v>
      </c>
      <c r="Q2255">
        <v>13.411353986315801</v>
      </c>
      <c r="R2255">
        <v>28.870944985906899</v>
      </c>
      <c r="S2255">
        <v>72.475421540746794</v>
      </c>
      <c r="T2255">
        <v>0</v>
      </c>
      <c r="U2255">
        <v>0</v>
      </c>
      <c r="V2255">
        <v>64.137357340827407</v>
      </c>
      <c r="W2255">
        <v>220.77038619637199</v>
      </c>
    </row>
    <row r="2256" spans="1:23" x14ac:dyDescent="0.3">
      <c r="A2256" t="s">
        <v>305</v>
      </c>
      <c r="B2256" t="s">
        <v>46</v>
      </c>
      <c r="C2256" t="s">
        <v>26</v>
      </c>
      <c r="D2256" t="s">
        <v>265</v>
      </c>
      <c r="E2256" t="s">
        <v>217</v>
      </c>
      <c r="F2256">
        <v>24.346299949135101</v>
      </c>
      <c r="G2256">
        <v>23.947290172813702</v>
      </c>
      <c r="H2256">
        <v>5.6121737164023697</v>
      </c>
      <c r="I2256">
        <v>0.71533536573745704</v>
      </c>
      <c r="J2256">
        <v>4.9821711534203299</v>
      </c>
      <c r="K2256">
        <v>54.868461125621501</v>
      </c>
      <c r="L2256">
        <v>1.19770662839054</v>
      </c>
      <c r="M2256">
        <v>0.50919173143639795</v>
      </c>
      <c r="N2256">
        <v>74.0149663669592</v>
      </c>
      <c r="O2256">
        <v>1935.3565229133201</v>
      </c>
      <c r="P2256">
        <v>20.463951212002399</v>
      </c>
      <c r="Q2256">
        <v>13.3476682073484</v>
      </c>
      <c r="R2256">
        <v>28.836737538132802</v>
      </c>
      <c r="S2256">
        <v>72.475421540746794</v>
      </c>
      <c r="T2256">
        <v>0</v>
      </c>
      <c r="U2256">
        <v>0</v>
      </c>
      <c r="V2256">
        <v>68.0571231407976</v>
      </c>
      <c r="W2256">
        <v>228.52461185594501</v>
      </c>
    </row>
    <row r="2257" spans="1:23" x14ac:dyDescent="0.3">
      <c r="A2257" t="s">
        <v>305</v>
      </c>
      <c r="B2257" t="s">
        <v>46</v>
      </c>
      <c r="C2257" t="s">
        <v>26</v>
      </c>
      <c r="D2257" t="s">
        <v>265</v>
      </c>
      <c r="E2257" t="s">
        <v>226</v>
      </c>
      <c r="F2257">
        <v>26.734714671684099</v>
      </c>
      <c r="G2257">
        <v>26.314550484908199</v>
      </c>
      <c r="H2257">
        <v>7.0713097994757801</v>
      </c>
      <c r="I2257">
        <v>0.83301585732473804</v>
      </c>
      <c r="J2257">
        <v>4.6239240171305998</v>
      </c>
      <c r="K2257">
        <v>57.952833134142097</v>
      </c>
      <c r="L2257">
        <v>1.6435774685645701</v>
      </c>
      <c r="M2257">
        <v>0.59558937142198798</v>
      </c>
      <c r="N2257">
        <v>66.242812656221204</v>
      </c>
      <c r="O2257">
        <v>1710.4854783010301</v>
      </c>
      <c r="P2257">
        <v>21.2143067147084</v>
      </c>
      <c r="Q2257">
        <v>13.8891400140303</v>
      </c>
      <c r="R2257">
        <v>29.808931229862299</v>
      </c>
      <c r="S2257">
        <v>72.475421540746794</v>
      </c>
      <c r="T2257">
        <v>0</v>
      </c>
      <c r="U2257">
        <v>0</v>
      </c>
      <c r="V2257">
        <v>63.055615467853102</v>
      </c>
      <c r="W2257">
        <v>217.08136970913799</v>
      </c>
    </row>
    <row r="2258" spans="1:23" x14ac:dyDescent="0.3">
      <c r="A2258" t="s">
        <v>305</v>
      </c>
      <c r="B2258" t="s">
        <v>46</v>
      </c>
      <c r="C2258" t="s">
        <v>26</v>
      </c>
      <c r="D2258" t="s">
        <v>266</v>
      </c>
      <c r="E2258" t="s">
        <v>227</v>
      </c>
      <c r="F2258">
        <v>28.310172271260399</v>
      </c>
      <c r="G2258">
        <v>27.888571310879801</v>
      </c>
      <c r="H2258">
        <v>7.3882265581262896</v>
      </c>
      <c r="I2258">
        <v>0.85197831197187901</v>
      </c>
      <c r="J2258">
        <v>4.4957712715326403</v>
      </c>
      <c r="K2258">
        <v>57.815658946404</v>
      </c>
      <c r="L2258">
        <v>1.8309647972990699</v>
      </c>
      <c r="M2258">
        <v>0.63581943896015802</v>
      </c>
      <c r="N2258">
        <v>63.300816229068403</v>
      </c>
      <c r="O2258">
        <v>1630.7823837737601</v>
      </c>
      <c r="P2258">
        <v>20.915848316492799</v>
      </c>
      <c r="Q2258">
        <v>13.8918342974694</v>
      </c>
      <c r="R2258">
        <v>29.145974874226798</v>
      </c>
      <c r="S2258">
        <v>72.475421540746794</v>
      </c>
      <c r="T2258">
        <v>0</v>
      </c>
      <c r="U2258">
        <v>0</v>
      </c>
      <c r="V2258">
        <v>59.106870013609999</v>
      </c>
      <c r="W2258">
        <v>207.000950786071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5">
    <tabColor rgb="FF92D050"/>
  </sheetPr>
  <dimension ref="A1:CH114"/>
  <sheetViews>
    <sheetView zoomScale="80" zoomScaleNormal="80" workbookViewId="0">
      <pane xSplit="3" ySplit="5" topLeftCell="D6" activePane="bottomRight" state="frozen"/>
      <selection activeCell="B2" sqref="B2"/>
      <selection pane="topRight" activeCell="B2" sqref="B2"/>
      <selection pane="bottomLeft" activeCell="B2" sqref="B2"/>
      <selection pane="bottomRight"/>
    </sheetView>
  </sheetViews>
  <sheetFormatPr defaultColWidth="9.1796875" defaultRowHeight="13" x14ac:dyDescent="0.3"/>
  <cols>
    <col min="1" max="1" width="1.81640625" customWidth="1"/>
    <col min="2" max="3" width="72.81640625" customWidth="1"/>
    <col min="4" max="76" width="9.1796875" customWidth="1"/>
    <col min="77" max="77" width="9.81640625" customWidth="1"/>
    <col min="78" max="81" width="9.1796875" customWidth="1"/>
    <col min="82" max="82" width="9.81640625" customWidth="1"/>
    <col min="83" max="91" width="9.1796875" customWidth="1"/>
  </cols>
  <sheetData>
    <row r="1" spans="1:86" s="1" customFormat="1" ht="15.75" customHeight="1" x14ac:dyDescent="0.3">
      <c r="A1"/>
      <c r="B1" s="250" t="s">
        <v>155</v>
      </c>
      <c r="C1" s="106"/>
      <c r="AS1"/>
      <c r="AT1"/>
      <c r="AU1"/>
      <c r="AV1"/>
      <c r="AW1"/>
      <c r="AX1"/>
      <c r="AY1"/>
      <c r="AZ1"/>
      <c r="BA1"/>
      <c r="BB1"/>
      <c r="BC1"/>
      <c r="BD1"/>
      <c r="BE1"/>
      <c r="BF1"/>
      <c r="BG1"/>
      <c r="BH1"/>
      <c r="BI1"/>
      <c r="BJ1"/>
      <c r="BK1"/>
      <c r="BL1"/>
      <c r="BM1"/>
      <c r="BN1"/>
      <c r="BO1"/>
      <c r="BP1"/>
      <c r="BQ1"/>
      <c r="BR1"/>
      <c r="BS1"/>
      <c r="BT1"/>
      <c r="BU1"/>
      <c r="BV1"/>
      <c r="BW1"/>
      <c r="BX1"/>
      <c r="BY1"/>
      <c r="BZ1" s="17" t="s">
        <v>136</v>
      </c>
      <c r="CB1" s="16"/>
      <c r="CC1" s="16"/>
      <c r="CD1" s="16"/>
      <c r="CE1" s="17" t="s">
        <v>136</v>
      </c>
    </row>
    <row r="2" spans="1:86" s="1" customFormat="1" ht="15.75" customHeight="1" x14ac:dyDescent="0.3">
      <c r="A2"/>
      <c r="B2" s="119"/>
      <c r="C2" s="106"/>
      <c r="AS2"/>
      <c r="AT2"/>
      <c r="AU2"/>
      <c r="AV2"/>
      <c r="AW2"/>
      <c r="AX2"/>
      <c r="AY2"/>
      <c r="AZ2"/>
      <c r="BA2"/>
      <c r="BB2"/>
      <c r="BC2"/>
      <c r="BD2"/>
      <c r="BE2"/>
      <c r="BF2"/>
      <c r="BG2"/>
      <c r="BH2"/>
      <c r="BI2"/>
      <c r="BJ2"/>
      <c r="BK2"/>
      <c r="BL2"/>
      <c r="BM2"/>
      <c r="BN2" s="62"/>
      <c r="BO2" s="62"/>
      <c r="BP2"/>
      <c r="BQ2"/>
      <c r="BR2"/>
      <c r="BS2"/>
      <c r="BT2"/>
      <c r="BU2"/>
      <c r="BV2"/>
      <c r="BW2"/>
      <c r="BX2"/>
      <c r="BY2"/>
      <c r="BZ2" s="17" t="s">
        <v>99</v>
      </c>
      <c r="CA2" s="17"/>
      <c r="CB2" s="16"/>
      <c r="CC2" s="16"/>
      <c r="CD2" s="16"/>
      <c r="CE2" s="17" t="s">
        <v>137</v>
      </c>
    </row>
    <row r="3" spans="1:86" s="1" customFormat="1" ht="15.75" customHeight="1" x14ac:dyDescent="0.3">
      <c r="A3"/>
      <c r="D3" s="326" t="s">
        <v>380</v>
      </c>
      <c r="AS3"/>
      <c r="AT3"/>
      <c r="AU3"/>
      <c r="AV3"/>
      <c r="AW3"/>
      <c r="AX3"/>
      <c r="AY3"/>
      <c r="AZ3"/>
      <c r="BA3"/>
      <c r="BB3"/>
      <c r="BC3"/>
      <c r="BD3"/>
      <c r="BE3"/>
      <c r="BF3" s="17"/>
      <c r="BG3" s="17"/>
      <c r="BH3" s="17"/>
      <c r="BI3" s="17"/>
      <c r="BJ3" s="17"/>
      <c r="BK3" s="17"/>
      <c r="BL3" s="17"/>
      <c r="BM3" s="17"/>
      <c r="BN3" s="17"/>
      <c r="BO3" s="17"/>
      <c r="BP3" s="17"/>
      <c r="BQ3" s="17"/>
      <c r="BR3" s="17"/>
      <c r="BS3" s="17"/>
      <c r="BT3" s="17"/>
      <c r="BU3" s="17"/>
      <c r="BV3" s="17"/>
      <c r="BW3" s="17"/>
      <c r="BX3" s="17"/>
      <c r="BY3" s="17"/>
      <c r="BZ3" s="17" t="s">
        <v>81</v>
      </c>
      <c r="CE3" s="17" t="s">
        <v>81</v>
      </c>
    </row>
    <row r="4" spans="1:86" s="17" customFormat="1" ht="15.75" customHeight="1" x14ac:dyDescent="0.3">
      <c r="A4"/>
      <c r="B4" s="124"/>
      <c r="C4" s="124"/>
      <c r="D4" s="326" t="s">
        <v>381</v>
      </c>
      <c r="AS4" s="16"/>
      <c r="AT4" s="16"/>
      <c r="AU4" s="16"/>
      <c r="AV4" s="16"/>
      <c r="AW4" s="16"/>
      <c r="AX4" s="16"/>
      <c r="AY4" s="16"/>
      <c r="AZ4" s="16"/>
      <c r="BA4" s="16"/>
      <c r="BB4" s="16"/>
      <c r="BC4" s="16"/>
      <c r="BD4" s="16"/>
      <c r="BE4" s="16"/>
      <c r="BZ4" s="90" t="s">
        <v>27</v>
      </c>
      <c r="CA4" s="91"/>
      <c r="CB4" s="91"/>
      <c r="CC4" s="92"/>
      <c r="CE4" s="90" t="s">
        <v>82</v>
      </c>
      <c r="CF4" s="91"/>
      <c r="CG4" s="91"/>
      <c r="CH4" s="92"/>
    </row>
    <row r="5" spans="1:86" s="17" customFormat="1" ht="15.75" customHeight="1" x14ac:dyDescent="0.3">
      <c r="A5"/>
      <c r="B5" s="125" t="s">
        <v>100</v>
      </c>
      <c r="C5" s="126" t="s">
        <v>21</v>
      </c>
      <c r="D5" s="133" t="s">
        <v>51</v>
      </c>
      <c r="E5" s="133" t="s">
        <v>52</v>
      </c>
      <c r="F5" s="133" t="s">
        <v>53</v>
      </c>
      <c r="G5" s="133" t="s">
        <v>54</v>
      </c>
      <c r="H5" s="133" t="s">
        <v>55</v>
      </c>
      <c r="I5" s="133" t="s">
        <v>56</v>
      </c>
      <c r="J5" s="133" t="s">
        <v>57</v>
      </c>
      <c r="K5" s="133" t="s">
        <v>58</v>
      </c>
      <c r="L5" s="133" t="s">
        <v>59</v>
      </c>
      <c r="M5" s="133" t="s">
        <v>60</v>
      </c>
      <c r="N5" s="133" t="s">
        <v>61</v>
      </c>
      <c r="O5" s="133" t="s">
        <v>62</v>
      </c>
      <c r="P5" s="133" t="s">
        <v>63</v>
      </c>
      <c r="Q5" s="133" t="s">
        <v>64</v>
      </c>
      <c r="R5" s="133" t="s">
        <v>65</v>
      </c>
      <c r="S5" s="133" t="s">
        <v>66</v>
      </c>
      <c r="T5" s="133" t="s">
        <v>67</v>
      </c>
      <c r="U5" s="133" t="s">
        <v>68</v>
      </c>
      <c r="V5" s="133" t="s">
        <v>69</v>
      </c>
      <c r="W5" s="133" t="s">
        <v>70</v>
      </c>
      <c r="X5" s="133" t="s">
        <v>71</v>
      </c>
      <c r="Y5" s="133" t="s">
        <v>72</v>
      </c>
      <c r="Z5" s="133" t="s">
        <v>73</v>
      </c>
      <c r="AA5" s="133" t="s">
        <v>74</v>
      </c>
      <c r="AB5" s="133" t="s">
        <v>75</v>
      </c>
      <c r="AC5" s="133" t="s">
        <v>76</v>
      </c>
      <c r="AD5" s="133" t="s">
        <v>77</v>
      </c>
      <c r="AE5" s="133" t="s">
        <v>78</v>
      </c>
      <c r="AF5" s="133" t="s">
        <v>79</v>
      </c>
      <c r="AG5" s="133" t="s">
        <v>80</v>
      </c>
      <c r="AH5" s="133" t="s">
        <v>140</v>
      </c>
      <c r="AI5" s="133" t="s">
        <v>141</v>
      </c>
      <c r="AJ5" s="133" t="s">
        <v>154</v>
      </c>
      <c r="AK5" s="133" t="s">
        <v>156</v>
      </c>
      <c r="AL5" s="133" t="s">
        <v>157</v>
      </c>
      <c r="AM5" s="133" t="s">
        <v>159</v>
      </c>
      <c r="AN5" s="133" t="s">
        <v>160</v>
      </c>
      <c r="AO5" s="133" t="s">
        <v>164</v>
      </c>
      <c r="AP5" s="133" t="s">
        <v>167</v>
      </c>
      <c r="AQ5" s="133" t="s">
        <v>168</v>
      </c>
      <c r="AR5" s="133" t="s">
        <v>185</v>
      </c>
      <c r="AS5" s="133" t="s">
        <v>189</v>
      </c>
      <c r="AT5" s="133" t="s">
        <v>190</v>
      </c>
      <c r="AU5" s="133" t="s">
        <v>195</v>
      </c>
      <c r="AV5" s="133" t="s">
        <v>196</v>
      </c>
      <c r="AW5" s="133" t="s">
        <v>197</v>
      </c>
      <c r="AX5" s="133" t="s">
        <v>198</v>
      </c>
      <c r="AY5" s="133" t="s">
        <v>200</v>
      </c>
      <c r="AZ5" s="133" t="s">
        <v>202</v>
      </c>
      <c r="BA5" s="133" t="s">
        <v>204</v>
      </c>
      <c r="BB5" s="133" t="s">
        <v>205</v>
      </c>
      <c r="BC5" s="133" t="s">
        <v>207</v>
      </c>
      <c r="BD5" s="133" t="s">
        <v>208</v>
      </c>
      <c r="BE5" s="133" t="s">
        <v>209</v>
      </c>
      <c r="BF5" s="133" t="s">
        <v>212</v>
      </c>
      <c r="BG5" s="133" t="s">
        <v>214</v>
      </c>
      <c r="BH5" s="133" t="s">
        <v>215</v>
      </c>
      <c r="BI5" s="134" t="s">
        <v>216</v>
      </c>
      <c r="BJ5" s="133" t="s">
        <v>217</v>
      </c>
      <c r="BK5" s="133" t="s">
        <v>226</v>
      </c>
      <c r="BL5" s="133" t="s">
        <v>227</v>
      </c>
      <c r="BM5" s="133" t="s">
        <v>312</v>
      </c>
      <c r="BN5" s="133" t="s">
        <v>313</v>
      </c>
      <c r="BO5" s="133" t="s">
        <v>316</v>
      </c>
      <c r="BP5" s="133" t="s">
        <v>317</v>
      </c>
      <c r="BQ5" s="133" t="s">
        <v>319</v>
      </c>
      <c r="BR5" s="133" t="s">
        <v>320</v>
      </c>
      <c r="BS5" s="133" t="s">
        <v>321</v>
      </c>
      <c r="BT5" s="133" t="s">
        <v>328</v>
      </c>
      <c r="BU5" s="133" t="s">
        <v>334</v>
      </c>
      <c r="BV5" s="133" t="s">
        <v>346</v>
      </c>
      <c r="BW5" s="133" t="s">
        <v>350</v>
      </c>
      <c r="BX5" s="135" t="s">
        <v>364</v>
      </c>
      <c r="BY5" s="167" t="s">
        <v>329</v>
      </c>
      <c r="BZ5" s="136" t="s">
        <v>334</v>
      </c>
      <c r="CA5" s="133" t="s">
        <v>346</v>
      </c>
      <c r="CB5" s="133" t="s">
        <v>350</v>
      </c>
      <c r="CC5" s="135" t="s">
        <v>364</v>
      </c>
      <c r="CD5" s="167" t="s">
        <v>330</v>
      </c>
      <c r="CE5" s="136" t="s">
        <v>334</v>
      </c>
      <c r="CF5" s="133" t="s">
        <v>346</v>
      </c>
      <c r="CG5" s="133" t="s">
        <v>350</v>
      </c>
      <c r="CH5" s="135" t="s">
        <v>364</v>
      </c>
    </row>
    <row r="6" spans="1:86" s="16" customFormat="1" ht="15.75" customHeight="1" x14ac:dyDescent="0.3">
      <c r="A6"/>
      <c r="B6" s="127" t="s">
        <v>101</v>
      </c>
      <c r="C6" s="113" t="s">
        <v>34</v>
      </c>
      <c r="D6" s="137">
        <v>2199.06</v>
      </c>
      <c r="E6" s="137">
        <v>2229.2399999999998</v>
      </c>
      <c r="F6" s="137">
        <v>2220.73</v>
      </c>
      <c r="G6" s="137">
        <v>2255.73</v>
      </c>
      <c r="H6" s="137">
        <v>2129.6</v>
      </c>
      <c r="I6" s="137">
        <v>2145.66</v>
      </c>
      <c r="J6" s="137">
        <v>2144.04</v>
      </c>
      <c r="K6" s="137">
        <v>2151.62</v>
      </c>
      <c r="L6" s="137">
        <v>2186.42</v>
      </c>
      <c r="M6" s="137">
        <v>2172.4499999999998</v>
      </c>
      <c r="N6" s="137">
        <v>2183.1999999999998</v>
      </c>
      <c r="O6" s="137">
        <v>2245.13</v>
      </c>
      <c r="P6" s="137">
        <v>2177.1</v>
      </c>
      <c r="Q6" s="137">
        <v>2204.9699999999998</v>
      </c>
      <c r="R6" s="137">
        <v>2192.9699999999998</v>
      </c>
      <c r="S6" s="137">
        <v>2194.73</v>
      </c>
      <c r="T6" s="137">
        <v>2161.2600000000002</v>
      </c>
      <c r="U6" s="137">
        <v>2141.39</v>
      </c>
      <c r="V6" s="137">
        <v>2152.25</v>
      </c>
      <c r="W6" s="137">
        <v>2165.81</v>
      </c>
      <c r="X6" s="137">
        <v>2141.15</v>
      </c>
      <c r="Y6" s="137">
        <v>2149.7199999999998</v>
      </c>
      <c r="Z6" s="137">
        <v>2154.38</v>
      </c>
      <c r="AA6" s="137">
        <v>2151.81</v>
      </c>
      <c r="AB6" s="137">
        <v>2127.94</v>
      </c>
      <c r="AC6" s="137">
        <v>2140.89</v>
      </c>
      <c r="AD6" s="137">
        <v>2153.04</v>
      </c>
      <c r="AE6" s="137">
        <v>2156.6999999999998</v>
      </c>
      <c r="AF6" s="137">
        <v>2118.87</v>
      </c>
      <c r="AG6" s="137">
        <v>2146.12</v>
      </c>
      <c r="AH6" s="137">
        <v>2137.15</v>
      </c>
      <c r="AI6" s="137">
        <v>2158.88</v>
      </c>
      <c r="AJ6" s="137">
        <v>2066.64</v>
      </c>
      <c r="AK6" s="137">
        <v>2095.1799999999998</v>
      </c>
      <c r="AL6" s="137">
        <v>2099.1</v>
      </c>
      <c r="AM6" s="137">
        <v>2128.0700000000002</v>
      </c>
      <c r="AN6" s="137">
        <v>2083.36</v>
      </c>
      <c r="AO6" s="137">
        <v>2107.2199999999998</v>
      </c>
      <c r="AP6" s="137">
        <v>2126.09</v>
      </c>
      <c r="AQ6" s="137">
        <v>2124.4699999999998</v>
      </c>
      <c r="AR6" s="137">
        <v>1984.17</v>
      </c>
      <c r="AS6" s="137">
        <v>2024.13</v>
      </c>
      <c r="AT6" s="137">
        <v>2038.39</v>
      </c>
      <c r="AU6" s="137">
        <v>2022.51</v>
      </c>
      <c r="AV6" s="137">
        <v>1997.01</v>
      </c>
      <c r="AW6" s="137">
        <v>2036.09</v>
      </c>
      <c r="AX6" s="137">
        <v>2052.37</v>
      </c>
      <c r="AY6" s="137">
        <v>2038.33</v>
      </c>
      <c r="AZ6" s="137">
        <v>2023.87</v>
      </c>
      <c r="BA6" s="138">
        <v>2015.94</v>
      </c>
      <c r="BB6" s="138">
        <v>2054.3200000000002</v>
      </c>
      <c r="BC6" s="138">
        <v>2057.06</v>
      </c>
      <c r="BD6" s="138">
        <v>1975.34</v>
      </c>
      <c r="BE6" s="138">
        <v>2020.63</v>
      </c>
      <c r="BF6" s="138">
        <v>2025.48</v>
      </c>
      <c r="BG6" s="138">
        <v>2008.07</v>
      </c>
      <c r="BH6" s="138">
        <v>1979.6</v>
      </c>
      <c r="BI6" s="138">
        <v>1971.54</v>
      </c>
      <c r="BJ6" s="138">
        <v>1986.08</v>
      </c>
      <c r="BK6" s="138">
        <v>1997.25</v>
      </c>
      <c r="BL6" s="138">
        <v>1937.91</v>
      </c>
      <c r="BM6" s="138">
        <v>1944.1</v>
      </c>
      <c r="BN6" s="139">
        <v>1947.92</v>
      </c>
      <c r="BO6" s="138">
        <v>1954.74</v>
      </c>
      <c r="BP6" s="139">
        <v>2041.6</v>
      </c>
      <c r="BQ6" s="138">
        <v>2056.87</v>
      </c>
      <c r="BR6" s="139">
        <v>2070.44</v>
      </c>
      <c r="BS6" s="138">
        <v>2042.24</v>
      </c>
      <c r="BT6" s="139">
        <v>2074.08</v>
      </c>
      <c r="BU6" s="138">
        <v>2088.36</v>
      </c>
      <c r="BV6" s="138">
        <v>2095.7399999999998</v>
      </c>
      <c r="BW6" s="139">
        <v>2081.37</v>
      </c>
      <c r="BX6" s="140">
        <v>2066.1799999999998</v>
      </c>
      <c r="BY6" s="137" t="s">
        <v>50</v>
      </c>
      <c r="BZ6" s="141">
        <v>31.48</v>
      </c>
      <c r="CA6" s="138">
        <v>25.3</v>
      </c>
      <c r="CB6" s="139">
        <v>39.119999999999997</v>
      </c>
      <c r="CC6" s="142">
        <v>-7.9</v>
      </c>
      <c r="CD6" s="168" t="s">
        <v>50</v>
      </c>
      <c r="CE6" s="143">
        <v>1.5299999999999999E-2</v>
      </c>
      <c r="CF6" s="144">
        <v>1.2200000000000001E-2</v>
      </c>
      <c r="CG6" s="145">
        <v>1.9199999999999998E-2</v>
      </c>
      <c r="CH6" s="146">
        <v>-3.8E-3</v>
      </c>
    </row>
    <row r="7" spans="1:86" s="16" customFormat="1" ht="15.75" customHeight="1" x14ac:dyDescent="0.3">
      <c r="A7"/>
      <c r="B7" s="128" t="s">
        <v>102</v>
      </c>
      <c r="C7" s="113" t="s">
        <v>1</v>
      </c>
      <c r="D7" s="137">
        <v>186.6</v>
      </c>
      <c r="E7" s="137">
        <v>200.88</v>
      </c>
      <c r="F7" s="137">
        <v>196.23</v>
      </c>
      <c r="G7" s="137">
        <v>195.44</v>
      </c>
      <c r="H7" s="137">
        <v>146.1</v>
      </c>
      <c r="I7" s="137">
        <v>141.02000000000001</v>
      </c>
      <c r="J7" s="137">
        <v>144.32</v>
      </c>
      <c r="K7" s="137">
        <v>213.61</v>
      </c>
      <c r="L7" s="137">
        <v>228.88</v>
      </c>
      <c r="M7" s="137">
        <v>211.68</v>
      </c>
      <c r="N7" s="137">
        <v>206.04</v>
      </c>
      <c r="O7" s="137">
        <v>235.35</v>
      </c>
      <c r="P7" s="137">
        <v>244.9</v>
      </c>
      <c r="Q7" s="137">
        <v>205.7</v>
      </c>
      <c r="R7" s="137">
        <v>215.15</v>
      </c>
      <c r="S7" s="137">
        <v>223.05</v>
      </c>
      <c r="T7" s="137">
        <v>252.91</v>
      </c>
      <c r="U7" s="137">
        <v>206.42</v>
      </c>
      <c r="V7" s="137">
        <v>213.4</v>
      </c>
      <c r="W7" s="137">
        <v>238.34</v>
      </c>
      <c r="X7" s="137">
        <v>225.47</v>
      </c>
      <c r="Y7" s="137">
        <v>212.95</v>
      </c>
      <c r="Z7" s="137">
        <v>226.72</v>
      </c>
      <c r="AA7" s="137">
        <v>217.72</v>
      </c>
      <c r="AB7" s="137">
        <v>244.68</v>
      </c>
      <c r="AC7" s="137">
        <v>219.04</v>
      </c>
      <c r="AD7" s="137">
        <v>225.3</v>
      </c>
      <c r="AE7" s="137">
        <v>249.22</v>
      </c>
      <c r="AF7" s="137">
        <v>237.59</v>
      </c>
      <c r="AG7" s="137">
        <v>225.23</v>
      </c>
      <c r="AH7" s="137">
        <v>217.94</v>
      </c>
      <c r="AI7" s="137">
        <v>240.88</v>
      </c>
      <c r="AJ7" s="137">
        <v>241.84</v>
      </c>
      <c r="AK7" s="137">
        <v>220.7</v>
      </c>
      <c r="AL7" s="137">
        <v>229.81</v>
      </c>
      <c r="AM7" s="137">
        <v>231.58</v>
      </c>
      <c r="AN7" s="137">
        <v>243.6</v>
      </c>
      <c r="AO7" s="137">
        <v>234.84</v>
      </c>
      <c r="AP7" s="137">
        <v>229.19</v>
      </c>
      <c r="AQ7" s="137">
        <v>227.71</v>
      </c>
      <c r="AR7" s="137">
        <v>245.53</v>
      </c>
      <c r="AS7" s="137">
        <v>211.2</v>
      </c>
      <c r="AT7" s="137">
        <v>216.73</v>
      </c>
      <c r="AU7" s="137">
        <v>212.22</v>
      </c>
      <c r="AV7" s="137">
        <v>218.78</v>
      </c>
      <c r="AW7" s="137">
        <v>219.58</v>
      </c>
      <c r="AX7" s="137">
        <v>228.83</v>
      </c>
      <c r="AY7" s="137">
        <v>234.56</v>
      </c>
      <c r="AZ7" s="137">
        <v>237.35</v>
      </c>
      <c r="BA7" s="138">
        <v>216.67</v>
      </c>
      <c r="BB7" s="138">
        <v>218.32</v>
      </c>
      <c r="BC7" s="138">
        <v>227.98</v>
      </c>
      <c r="BD7" s="138">
        <v>223.44</v>
      </c>
      <c r="BE7" s="138">
        <v>218.53</v>
      </c>
      <c r="BF7" s="138">
        <v>230.69</v>
      </c>
      <c r="BG7" s="138">
        <v>218.56</v>
      </c>
      <c r="BH7" s="138">
        <v>222.89</v>
      </c>
      <c r="BI7" s="138">
        <v>200.8</v>
      </c>
      <c r="BJ7" s="138">
        <v>199.72</v>
      </c>
      <c r="BK7" s="138">
        <v>206.73</v>
      </c>
      <c r="BL7" s="138">
        <v>205.4</v>
      </c>
      <c r="BM7" s="138">
        <v>179.89</v>
      </c>
      <c r="BN7" s="138">
        <v>193.95</v>
      </c>
      <c r="BO7" s="138">
        <v>221.84</v>
      </c>
      <c r="BP7" s="138">
        <v>223.36</v>
      </c>
      <c r="BQ7" s="138">
        <v>204.67</v>
      </c>
      <c r="BR7" s="138">
        <v>202.33</v>
      </c>
      <c r="BS7" s="138">
        <v>210.31</v>
      </c>
      <c r="BT7" s="138">
        <v>225.64</v>
      </c>
      <c r="BU7" s="138">
        <v>217.64</v>
      </c>
      <c r="BV7" s="138">
        <v>223.42</v>
      </c>
      <c r="BW7" s="138">
        <v>230.12</v>
      </c>
      <c r="BX7" s="142">
        <v>233.65</v>
      </c>
      <c r="BY7" s="137" t="s">
        <v>50</v>
      </c>
      <c r="BZ7" s="147">
        <v>12.98</v>
      </c>
      <c r="CA7" s="138">
        <v>21.09</v>
      </c>
      <c r="CB7" s="138">
        <v>19.809999999999999</v>
      </c>
      <c r="CC7" s="142">
        <v>8.01</v>
      </c>
      <c r="CD7" s="168" t="s">
        <v>50</v>
      </c>
      <c r="CE7" s="148">
        <v>6.3399999999999998E-2</v>
      </c>
      <c r="CF7" s="144">
        <v>0.1042</v>
      </c>
      <c r="CG7" s="144">
        <v>9.4200000000000006E-2</v>
      </c>
      <c r="CH7" s="146">
        <v>3.5499999999999997E-2</v>
      </c>
    </row>
    <row r="8" spans="1:86" s="16" customFormat="1" ht="15.75" customHeight="1" x14ac:dyDescent="0.3">
      <c r="A8"/>
      <c r="B8" s="128" t="s">
        <v>103</v>
      </c>
      <c r="C8" s="113" t="s">
        <v>2</v>
      </c>
      <c r="D8" s="137">
        <v>209.62</v>
      </c>
      <c r="E8" s="137">
        <v>187.38</v>
      </c>
      <c r="F8" s="137">
        <v>189.53</v>
      </c>
      <c r="G8" s="137">
        <v>297.08</v>
      </c>
      <c r="H8" s="137">
        <v>227.65</v>
      </c>
      <c r="I8" s="137">
        <v>186.6</v>
      </c>
      <c r="J8" s="137">
        <v>198.75</v>
      </c>
      <c r="K8" s="137">
        <v>285.79000000000002</v>
      </c>
      <c r="L8" s="137">
        <v>225.69</v>
      </c>
      <c r="M8" s="137">
        <v>179.77</v>
      </c>
      <c r="N8" s="137">
        <v>184.21</v>
      </c>
      <c r="O8" s="137">
        <v>281.82</v>
      </c>
      <c r="P8" s="137">
        <v>216.4</v>
      </c>
      <c r="Q8" s="137">
        <v>192.27</v>
      </c>
      <c r="R8" s="137">
        <v>190.14</v>
      </c>
      <c r="S8" s="137">
        <v>263.25</v>
      </c>
      <c r="T8" s="137">
        <v>209.08</v>
      </c>
      <c r="U8" s="137">
        <v>179.78</v>
      </c>
      <c r="V8" s="137">
        <v>178.66</v>
      </c>
      <c r="W8" s="137">
        <v>268.97000000000003</v>
      </c>
      <c r="X8" s="137">
        <v>199.99</v>
      </c>
      <c r="Y8" s="137">
        <v>165.13</v>
      </c>
      <c r="Z8" s="137">
        <v>176.98</v>
      </c>
      <c r="AA8" s="137">
        <v>252.13</v>
      </c>
      <c r="AB8" s="137">
        <v>193.79</v>
      </c>
      <c r="AC8" s="137">
        <v>163.06</v>
      </c>
      <c r="AD8" s="137">
        <v>167.3</v>
      </c>
      <c r="AE8" s="137">
        <v>242.64</v>
      </c>
      <c r="AF8" s="137">
        <v>191.69</v>
      </c>
      <c r="AG8" s="137">
        <v>153.53</v>
      </c>
      <c r="AH8" s="137">
        <v>148.6</v>
      </c>
      <c r="AI8" s="137">
        <v>208.53</v>
      </c>
      <c r="AJ8" s="137">
        <v>191.5</v>
      </c>
      <c r="AK8" s="137">
        <v>152.36000000000001</v>
      </c>
      <c r="AL8" s="137">
        <v>165.35</v>
      </c>
      <c r="AM8" s="137">
        <v>224.38</v>
      </c>
      <c r="AN8" s="137">
        <v>168.47</v>
      </c>
      <c r="AO8" s="137">
        <v>146.43</v>
      </c>
      <c r="AP8" s="137">
        <v>152.57</v>
      </c>
      <c r="AQ8" s="137">
        <v>223.67</v>
      </c>
      <c r="AR8" s="137">
        <v>164.12</v>
      </c>
      <c r="AS8" s="137">
        <v>137.55000000000001</v>
      </c>
      <c r="AT8" s="137">
        <v>133.01</v>
      </c>
      <c r="AU8" s="137">
        <v>220.47</v>
      </c>
      <c r="AV8" s="137">
        <v>158.69</v>
      </c>
      <c r="AW8" s="137">
        <v>141.44999999999999</v>
      </c>
      <c r="AX8" s="137">
        <v>137.6</v>
      </c>
      <c r="AY8" s="137">
        <v>197.87</v>
      </c>
      <c r="AZ8" s="137">
        <v>167.7</v>
      </c>
      <c r="BA8" s="138">
        <v>124.93</v>
      </c>
      <c r="BB8" s="138">
        <v>131.91</v>
      </c>
      <c r="BC8" s="138">
        <v>202.35</v>
      </c>
      <c r="BD8" s="138">
        <v>149.57</v>
      </c>
      <c r="BE8" s="138">
        <v>114.47</v>
      </c>
      <c r="BF8" s="138">
        <v>119.09</v>
      </c>
      <c r="BG8" s="138">
        <v>186.46</v>
      </c>
      <c r="BH8" s="138">
        <v>147.76</v>
      </c>
      <c r="BI8" s="138">
        <v>110.58</v>
      </c>
      <c r="BJ8" s="138">
        <v>116.64</v>
      </c>
      <c r="BK8" s="138">
        <v>174.88</v>
      </c>
      <c r="BL8" s="138">
        <v>127.05</v>
      </c>
      <c r="BM8" s="138">
        <v>115.4</v>
      </c>
      <c r="BN8" s="138">
        <v>122.37</v>
      </c>
      <c r="BO8" s="138">
        <v>145.57</v>
      </c>
      <c r="BP8" s="138">
        <v>139.82</v>
      </c>
      <c r="BQ8" s="138">
        <v>137.52000000000001</v>
      </c>
      <c r="BR8" s="138">
        <v>119.84</v>
      </c>
      <c r="BS8" s="138">
        <v>146.57</v>
      </c>
      <c r="BT8" s="138">
        <v>124.65</v>
      </c>
      <c r="BU8" s="138">
        <v>105.18</v>
      </c>
      <c r="BV8" s="138">
        <v>114.71</v>
      </c>
      <c r="BW8" s="138">
        <v>139.80000000000001</v>
      </c>
      <c r="BX8" s="142">
        <v>117.38</v>
      </c>
      <c r="BY8" s="137" t="s">
        <v>50</v>
      </c>
      <c r="BZ8" s="147">
        <v>-32.340000000000003</v>
      </c>
      <c r="CA8" s="138">
        <v>-5.13</v>
      </c>
      <c r="CB8" s="138">
        <v>-6.77</v>
      </c>
      <c r="CC8" s="142">
        <v>-7.28</v>
      </c>
      <c r="CD8" s="168" t="s">
        <v>50</v>
      </c>
      <c r="CE8" s="148">
        <v>-0.23519999999999999</v>
      </c>
      <c r="CF8" s="144">
        <v>-4.2799999999999998E-2</v>
      </c>
      <c r="CG8" s="144">
        <v>-4.6199999999999998E-2</v>
      </c>
      <c r="CH8" s="146">
        <v>-5.8400000000000001E-2</v>
      </c>
    </row>
    <row r="9" spans="1:86" s="16" customFormat="1" ht="15.75" customHeight="1" x14ac:dyDescent="0.3">
      <c r="A9"/>
      <c r="B9" s="128" t="s">
        <v>104</v>
      </c>
      <c r="C9" s="113" t="s">
        <v>3</v>
      </c>
      <c r="D9" s="137">
        <v>14.7</v>
      </c>
      <c r="E9" s="137">
        <v>13.88</v>
      </c>
      <c r="F9" s="137">
        <v>11.35</v>
      </c>
      <c r="G9" s="137">
        <v>14.14</v>
      </c>
      <c r="H9" s="137">
        <v>14.83</v>
      </c>
      <c r="I9" s="137">
        <v>12.31</v>
      </c>
      <c r="J9" s="137">
        <v>9.4</v>
      </c>
      <c r="K9" s="137">
        <v>12.61</v>
      </c>
      <c r="L9" s="137">
        <v>14.32</v>
      </c>
      <c r="M9" s="137">
        <v>12.15</v>
      </c>
      <c r="N9" s="137">
        <v>9.69</v>
      </c>
      <c r="O9" s="137">
        <v>13.76</v>
      </c>
      <c r="P9" s="137">
        <v>13.44</v>
      </c>
      <c r="Q9" s="137">
        <v>11.11</v>
      </c>
      <c r="R9" s="137">
        <v>9.3000000000000007</v>
      </c>
      <c r="S9" s="137">
        <v>11.23</v>
      </c>
      <c r="T9" s="137">
        <v>12</v>
      </c>
      <c r="U9" s="137">
        <v>10.44</v>
      </c>
      <c r="V9" s="137">
        <v>8.67</v>
      </c>
      <c r="W9" s="137">
        <v>10.76</v>
      </c>
      <c r="X9" s="137">
        <v>12.09</v>
      </c>
      <c r="Y9" s="137">
        <v>9.25</v>
      </c>
      <c r="Z9" s="137">
        <v>7.52</v>
      </c>
      <c r="AA9" s="137">
        <v>9.82</v>
      </c>
      <c r="AB9" s="137">
        <v>10.15</v>
      </c>
      <c r="AC9" s="137">
        <v>8.26</v>
      </c>
      <c r="AD9" s="137">
        <v>7.58</v>
      </c>
      <c r="AE9" s="137">
        <v>8.0500000000000007</v>
      </c>
      <c r="AF9" s="137">
        <v>8.06</v>
      </c>
      <c r="AG9" s="137">
        <v>7.42</v>
      </c>
      <c r="AH9" s="137">
        <v>6.61</v>
      </c>
      <c r="AI9" s="137">
        <v>7.7</v>
      </c>
      <c r="AJ9" s="137">
        <v>8.51</v>
      </c>
      <c r="AK9" s="137">
        <v>6.63</v>
      </c>
      <c r="AL9" s="137">
        <v>5.99</v>
      </c>
      <c r="AM9" s="137">
        <v>7.41</v>
      </c>
      <c r="AN9" s="137">
        <v>7.39</v>
      </c>
      <c r="AO9" s="137">
        <v>6.1</v>
      </c>
      <c r="AP9" s="137">
        <v>5.98</v>
      </c>
      <c r="AQ9" s="137">
        <v>6.66</v>
      </c>
      <c r="AR9" s="137">
        <v>5.76</v>
      </c>
      <c r="AS9" s="137">
        <v>5.0199999999999996</v>
      </c>
      <c r="AT9" s="137">
        <v>4.63</v>
      </c>
      <c r="AU9" s="137">
        <v>5.44</v>
      </c>
      <c r="AV9" s="137">
        <v>5.56</v>
      </c>
      <c r="AW9" s="137">
        <v>4.88</v>
      </c>
      <c r="AX9" s="137">
        <v>4.67</v>
      </c>
      <c r="AY9" s="137">
        <v>5.22</v>
      </c>
      <c r="AZ9" s="137">
        <v>5.08</v>
      </c>
      <c r="BA9" s="138">
        <v>4.0599999999999996</v>
      </c>
      <c r="BB9" s="138">
        <v>4.3</v>
      </c>
      <c r="BC9" s="138">
        <v>4.79</v>
      </c>
      <c r="BD9" s="138">
        <v>4.8600000000000003</v>
      </c>
      <c r="BE9" s="138">
        <v>4.2300000000000004</v>
      </c>
      <c r="BF9" s="138">
        <v>3.91</v>
      </c>
      <c r="BG9" s="138">
        <v>4.66</v>
      </c>
      <c r="BH9" s="138">
        <v>5.13</v>
      </c>
      <c r="BI9" s="138">
        <v>4.53</v>
      </c>
      <c r="BJ9" s="138">
        <v>4.0999999999999996</v>
      </c>
      <c r="BK9" s="138">
        <v>5.56</v>
      </c>
      <c r="BL9" s="138">
        <v>5.49</v>
      </c>
      <c r="BM9" s="138">
        <v>4.6900000000000004</v>
      </c>
      <c r="BN9" s="138">
        <v>4.09</v>
      </c>
      <c r="BO9" s="138">
        <v>5.41</v>
      </c>
      <c r="BP9" s="138">
        <v>6.14</v>
      </c>
      <c r="BQ9" s="138">
        <v>5.47</v>
      </c>
      <c r="BR9" s="138">
        <v>4.54</v>
      </c>
      <c r="BS9" s="138">
        <v>5.61</v>
      </c>
      <c r="BT9" s="138">
        <v>6.13</v>
      </c>
      <c r="BU9" s="138">
        <v>5.01</v>
      </c>
      <c r="BV9" s="138">
        <v>4.21</v>
      </c>
      <c r="BW9" s="138">
        <v>4.76</v>
      </c>
      <c r="BX9" s="142">
        <v>5.0999999999999996</v>
      </c>
      <c r="BY9" s="137" t="s">
        <v>50</v>
      </c>
      <c r="BZ9" s="147">
        <v>-0.46</v>
      </c>
      <c r="CA9" s="138">
        <v>-0.33</v>
      </c>
      <c r="CB9" s="138">
        <v>-0.85</v>
      </c>
      <c r="CC9" s="142">
        <v>-1.03</v>
      </c>
      <c r="CD9" s="168" t="s">
        <v>50</v>
      </c>
      <c r="CE9" s="148">
        <v>-8.3699999999999997E-2</v>
      </c>
      <c r="CF9" s="144">
        <v>-7.2999999999999995E-2</v>
      </c>
      <c r="CG9" s="144">
        <v>-0.15179999999999999</v>
      </c>
      <c r="CH9" s="146">
        <v>-0.16739999999999999</v>
      </c>
    </row>
    <row r="10" spans="1:86" s="16" customFormat="1" ht="15.75" customHeight="1" x14ac:dyDescent="0.3">
      <c r="A10"/>
      <c r="B10" s="128" t="s">
        <v>105</v>
      </c>
      <c r="C10" s="113" t="s">
        <v>35</v>
      </c>
      <c r="D10" s="137">
        <v>556.1</v>
      </c>
      <c r="E10" s="137">
        <v>458.32</v>
      </c>
      <c r="F10" s="137">
        <v>512.96</v>
      </c>
      <c r="G10" s="137">
        <v>614.58000000000004</v>
      </c>
      <c r="H10" s="137">
        <v>589.80999999999995</v>
      </c>
      <c r="I10" s="137">
        <v>395.18</v>
      </c>
      <c r="J10" s="137">
        <v>371.32</v>
      </c>
      <c r="K10" s="137">
        <v>476.91</v>
      </c>
      <c r="L10" s="137">
        <v>620.5</v>
      </c>
      <c r="M10" s="137">
        <v>392.71</v>
      </c>
      <c r="N10" s="137">
        <v>355.11</v>
      </c>
      <c r="O10" s="137">
        <v>546.22</v>
      </c>
      <c r="P10" s="137">
        <v>590.49</v>
      </c>
      <c r="Q10" s="137">
        <v>396.88</v>
      </c>
      <c r="R10" s="137">
        <v>353.48</v>
      </c>
      <c r="S10" s="137">
        <v>425.4</v>
      </c>
      <c r="T10" s="137">
        <v>475.99</v>
      </c>
      <c r="U10" s="137">
        <v>398.41</v>
      </c>
      <c r="V10" s="137">
        <v>341.51</v>
      </c>
      <c r="W10" s="137">
        <v>425.43</v>
      </c>
      <c r="X10" s="137">
        <v>428.79</v>
      </c>
      <c r="Y10" s="137">
        <v>336.17</v>
      </c>
      <c r="Z10" s="137">
        <v>300.19</v>
      </c>
      <c r="AA10" s="137">
        <v>311.97000000000003</v>
      </c>
      <c r="AB10" s="137">
        <v>316.55</v>
      </c>
      <c r="AC10" s="137">
        <v>298.31</v>
      </c>
      <c r="AD10" s="137">
        <v>274.81</v>
      </c>
      <c r="AE10" s="137">
        <v>317.31</v>
      </c>
      <c r="AF10" s="137">
        <v>310.54000000000002</v>
      </c>
      <c r="AG10" s="137">
        <v>275.8</v>
      </c>
      <c r="AH10" s="137">
        <v>256.01</v>
      </c>
      <c r="AI10" s="137">
        <v>299.48</v>
      </c>
      <c r="AJ10" s="137">
        <v>371.56</v>
      </c>
      <c r="AK10" s="137">
        <v>306.61</v>
      </c>
      <c r="AL10" s="137">
        <v>300.2</v>
      </c>
      <c r="AM10" s="137">
        <v>369.44</v>
      </c>
      <c r="AN10" s="137">
        <v>349.96</v>
      </c>
      <c r="AO10" s="137">
        <v>316.08</v>
      </c>
      <c r="AP10" s="137">
        <v>297.08</v>
      </c>
      <c r="AQ10" s="137">
        <v>374.28</v>
      </c>
      <c r="AR10" s="137">
        <v>407.17</v>
      </c>
      <c r="AS10" s="137">
        <v>334.69</v>
      </c>
      <c r="AT10" s="137">
        <v>321.79000000000002</v>
      </c>
      <c r="AU10" s="137">
        <v>347.16</v>
      </c>
      <c r="AV10" s="137">
        <v>360.54</v>
      </c>
      <c r="AW10" s="137">
        <v>314.02999999999997</v>
      </c>
      <c r="AX10" s="137">
        <v>326.66000000000003</v>
      </c>
      <c r="AY10" s="137">
        <v>359.67</v>
      </c>
      <c r="AZ10" s="137">
        <v>340.52</v>
      </c>
      <c r="BA10" s="138">
        <v>297.89</v>
      </c>
      <c r="BB10" s="138">
        <v>310.02</v>
      </c>
      <c r="BC10" s="138">
        <v>342.34</v>
      </c>
      <c r="BD10" s="138">
        <v>351.33</v>
      </c>
      <c r="BE10" s="138">
        <v>312.89</v>
      </c>
      <c r="BF10" s="138">
        <v>322.08999999999997</v>
      </c>
      <c r="BG10" s="138">
        <v>342.06</v>
      </c>
      <c r="BH10" s="138">
        <v>293.72000000000003</v>
      </c>
      <c r="BI10" s="138">
        <v>273.81</v>
      </c>
      <c r="BJ10" s="138">
        <v>274.86</v>
      </c>
      <c r="BK10" s="138">
        <v>385.84</v>
      </c>
      <c r="BL10" s="138">
        <v>371.69</v>
      </c>
      <c r="BM10" s="138">
        <v>341.11</v>
      </c>
      <c r="BN10" s="138">
        <v>291.3</v>
      </c>
      <c r="BO10" s="138">
        <v>356.94</v>
      </c>
      <c r="BP10" s="138">
        <v>382.4</v>
      </c>
      <c r="BQ10" s="138">
        <v>353.63</v>
      </c>
      <c r="BR10" s="138">
        <v>341.14</v>
      </c>
      <c r="BS10" s="138">
        <v>366.77</v>
      </c>
      <c r="BT10" s="138">
        <v>359.22</v>
      </c>
      <c r="BU10" s="138">
        <v>325.33</v>
      </c>
      <c r="BV10" s="138">
        <v>307.49</v>
      </c>
      <c r="BW10" s="138">
        <v>336.95</v>
      </c>
      <c r="BX10" s="142">
        <v>357.13</v>
      </c>
      <c r="BY10" s="137" t="s">
        <v>50</v>
      </c>
      <c r="BZ10" s="147">
        <v>-28.3</v>
      </c>
      <c r="CA10" s="138">
        <v>-33.64</v>
      </c>
      <c r="CB10" s="138">
        <v>-29.81</v>
      </c>
      <c r="CC10" s="142">
        <v>-2.09</v>
      </c>
      <c r="CD10" s="168" t="s">
        <v>50</v>
      </c>
      <c r="CE10" s="148">
        <v>-0.08</v>
      </c>
      <c r="CF10" s="144">
        <v>-9.8599999999999993E-2</v>
      </c>
      <c r="CG10" s="144">
        <v>-8.1299999999999997E-2</v>
      </c>
      <c r="CH10" s="146">
        <v>-5.7999999999999996E-3</v>
      </c>
    </row>
    <row r="11" spans="1:86" s="16" customFormat="1" ht="15.75" customHeight="1" x14ac:dyDescent="0.3">
      <c r="A11"/>
      <c r="B11" s="128" t="s">
        <v>106</v>
      </c>
      <c r="C11" s="113" t="s">
        <v>36</v>
      </c>
      <c r="D11" s="137">
        <v>1114.46</v>
      </c>
      <c r="E11" s="137">
        <v>1076.97</v>
      </c>
      <c r="F11" s="137">
        <v>1044.1300000000001</v>
      </c>
      <c r="G11" s="137">
        <v>1459.65</v>
      </c>
      <c r="H11" s="137">
        <v>1207.95</v>
      </c>
      <c r="I11" s="137">
        <v>1189.3900000000001</v>
      </c>
      <c r="J11" s="137">
        <v>967.93</v>
      </c>
      <c r="K11" s="137">
        <v>1177.3800000000001</v>
      </c>
      <c r="L11" s="137">
        <v>1236.1400000000001</v>
      </c>
      <c r="M11" s="137">
        <v>1178.6199999999999</v>
      </c>
      <c r="N11" s="137">
        <v>1136.0999999999999</v>
      </c>
      <c r="O11" s="137">
        <v>1178.6500000000001</v>
      </c>
      <c r="P11" s="137">
        <v>1115.1500000000001</v>
      </c>
      <c r="Q11" s="137">
        <v>1084.9000000000001</v>
      </c>
      <c r="R11" s="137">
        <v>1077.1099999999999</v>
      </c>
      <c r="S11" s="137">
        <v>1031.05</v>
      </c>
      <c r="T11" s="137">
        <v>1226.79</v>
      </c>
      <c r="U11" s="137">
        <v>1152.5999999999999</v>
      </c>
      <c r="V11" s="137">
        <v>944.2</v>
      </c>
      <c r="W11" s="137">
        <v>1159.17</v>
      </c>
      <c r="X11" s="137">
        <v>983.77</v>
      </c>
      <c r="Y11" s="137">
        <v>1046.02</v>
      </c>
      <c r="Z11" s="137">
        <v>1011.44</v>
      </c>
      <c r="AA11" s="137">
        <v>1019.49</v>
      </c>
      <c r="AB11" s="137">
        <v>1049.6300000000001</v>
      </c>
      <c r="AC11" s="137">
        <v>1009.73</v>
      </c>
      <c r="AD11" s="137">
        <v>1058.71</v>
      </c>
      <c r="AE11" s="137">
        <v>1053.3599999999999</v>
      </c>
      <c r="AF11" s="137">
        <v>969.47</v>
      </c>
      <c r="AG11" s="137">
        <v>1290.49</v>
      </c>
      <c r="AH11" s="137">
        <v>1043.01</v>
      </c>
      <c r="AI11" s="137">
        <v>909.3</v>
      </c>
      <c r="AJ11" s="137">
        <v>1023.29</v>
      </c>
      <c r="AK11" s="137">
        <v>1021.6</v>
      </c>
      <c r="AL11" s="137">
        <v>1068.95</v>
      </c>
      <c r="AM11" s="137">
        <v>1096.46</v>
      </c>
      <c r="AN11" s="137">
        <v>1091.3</v>
      </c>
      <c r="AO11" s="137">
        <v>1047</v>
      </c>
      <c r="AP11" s="137">
        <v>1039.43</v>
      </c>
      <c r="AQ11" s="137">
        <v>1097.4100000000001</v>
      </c>
      <c r="AR11" s="137">
        <v>1140.8</v>
      </c>
      <c r="AS11" s="137">
        <v>1125.69</v>
      </c>
      <c r="AT11" s="137">
        <v>1020.29</v>
      </c>
      <c r="AU11" s="137">
        <v>1134.68</v>
      </c>
      <c r="AV11" s="137">
        <v>871.02</v>
      </c>
      <c r="AW11" s="137">
        <v>969.39</v>
      </c>
      <c r="AX11" s="137">
        <v>952.31</v>
      </c>
      <c r="AY11" s="137">
        <v>973.59</v>
      </c>
      <c r="AZ11" s="137">
        <v>1479.61</v>
      </c>
      <c r="BA11" s="138">
        <v>736.76</v>
      </c>
      <c r="BB11" s="138">
        <v>571.97</v>
      </c>
      <c r="BC11" s="138">
        <v>564.24</v>
      </c>
      <c r="BD11" s="138">
        <v>913.53</v>
      </c>
      <c r="BE11" s="138">
        <v>1170.04</v>
      </c>
      <c r="BF11" s="138">
        <v>1013.94</v>
      </c>
      <c r="BG11" s="138">
        <v>1097.28</v>
      </c>
      <c r="BH11" s="138">
        <v>1253.8</v>
      </c>
      <c r="BI11" s="138">
        <v>465.58</v>
      </c>
      <c r="BJ11" s="138">
        <v>1024.54</v>
      </c>
      <c r="BK11" s="138">
        <v>1146.01</v>
      </c>
      <c r="BL11" s="138">
        <v>1067.8800000000001</v>
      </c>
      <c r="BM11" s="138">
        <v>1092.0999999999999</v>
      </c>
      <c r="BN11" s="138">
        <v>904.41</v>
      </c>
      <c r="BO11" s="138">
        <v>820.04</v>
      </c>
      <c r="BP11" s="138">
        <v>1060.1099999999999</v>
      </c>
      <c r="BQ11" s="138">
        <v>945.95</v>
      </c>
      <c r="BR11" s="138">
        <v>1009.43</v>
      </c>
      <c r="BS11" s="138">
        <v>967.63</v>
      </c>
      <c r="BT11" s="138">
        <v>972.56</v>
      </c>
      <c r="BU11" s="138">
        <v>972.25</v>
      </c>
      <c r="BV11" s="138">
        <v>971.56</v>
      </c>
      <c r="BW11" s="138">
        <v>976.2</v>
      </c>
      <c r="BX11" s="142">
        <v>981.69</v>
      </c>
      <c r="BY11" s="137" t="s">
        <v>50</v>
      </c>
      <c r="BZ11" s="147">
        <v>26.29</v>
      </c>
      <c r="CA11" s="138">
        <v>-37.869999999999997</v>
      </c>
      <c r="CB11" s="138">
        <v>8.57</v>
      </c>
      <c r="CC11" s="142">
        <v>9.1300000000000008</v>
      </c>
      <c r="CD11" s="168" t="s">
        <v>50</v>
      </c>
      <c r="CE11" s="148">
        <v>2.7799999999999998E-2</v>
      </c>
      <c r="CF11" s="144">
        <v>-3.7499999999999999E-2</v>
      </c>
      <c r="CG11" s="144">
        <v>8.8999999999999999E-3</v>
      </c>
      <c r="CH11" s="146">
        <v>9.4000000000000004E-3</v>
      </c>
    </row>
    <row r="12" spans="1:86" s="16" customFormat="1" ht="15.75" customHeight="1" x14ac:dyDescent="0.3">
      <c r="A12"/>
      <c r="B12" s="128" t="s">
        <v>106</v>
      </c>
      <c r="C12" s="113" t="s">
        <v>37</v>
      </c>
      <c r="D12" s="137">
        <v>867.88</v>
      </c>
      <c r="E12" s="137">
        <v>922.11</v>
      </c>
      <c r="F12" s="137">
        <v>882.3</v>
      </c>
      <c r="G12" s="137">
        <v>922</v>
      </c>
      <c r="H12" s="137">
        <v>776.76</v>
      </c>
      <c r="I12" s="137">
        <v>793.43</v>
      </c>
      <c r="J12" s="137">
        <v>707.81</v>
      </c>
      <c r="K12" s="137">
        <v>783.31</v>
      </c>
      <c r="L12" s="137">
        <v>856.79</v>
      </c>
      <c r="M12" s="137">
        <v>878.56</v>
      </c>
      <c r="N12" s="137">
        <v>852.03</v>
      </c>
      <c r="O12" s="137">
        <v>888.56</v>
      </c>
      <c r="P12" s="137">
        <v>879.39</v>
      </c>
      <c r="Q12" s="137">
        <v>852.38</v>
      </c>
      <c r="R12" s="137">
        <v>870.9</v>
      </c>
      <c r="S12" s="137">
        <v>933.85</v>
      </c>
      <c r="T12" s="137">
        <v>896.64</v>
      </c>
      <c r="U12" s="137">
        <v>856.94</v>
      </c>
      <c r="V12" s="137">
        <v>892.78</v>
      </c>
      <c r="W12" s="137">
        <v>916.39</v>
      </c>
      <c r="X12" s="137">
        <v>795.07</v>
      </c>
      <c r="Y12" s="137">
        <v>823.79</v>
      </c>
      <c r="Z12" s="137">
        <v>797.34</v>
      </c>
      <c r="AA12" s="137">
        <v>833.61</v>
      </c>
      <c r="AB12" s="137">
        <v>774.93</v>
      </c>
      <c r="AC12" s="137">
        <v>816.96</v>
      </c>
      <c r="AD12" s="137">
        <v>765.61</v>
      </c>
      <c r="AE12" s="137">
        <v>831.89</v>
      </c>
      <c r="AF12" s="137">
        <v>803.26</v>
      </c>
      <c r="AG12" s="137">
        <v>866.54</v>
      </c>
      <c r="AH12" s="137">
        <v>819</v>
      </c>
      <c r="AI12" s="137">
        <v>854.64</v>
      </c>
      <c r="AJ12" s="137">
        <v>823.52</v>
      </c>
      <c r="AK12" s="137">
        <v>853.9</v>
      </c>
      <c r="AL12" s="137">
        <v>836.61</v>
      </c>
      <c r="AM12" s="137">
        <v>909.18</v>
      </c>
      <c r="AN12" s="137">
        <v>819.66</v>
      </c>
      <c r="AO12" s="137">
        <v>862.22</v>
      </c>
      <c r="AP12" s="137">
        <v>839.78</v>
      </c>
      <c r="AQ12" s="137">
        <v>860.16</v>
      </c>
      <c r="AR12" s="137">
        <v>836.32</v>
      </c>
      <c r="AS12" s="137">
        <v>871.5</v>
      </c>
      <c r="AT12" s="137">
        <v>862.75</v>
      </c>
      <c r="AU12" s="137">
        <v>886.29</v>
      </c>
      <c r="AV12" s="137">
        <v>754.19</v>
      </c>
      <c r="AW12" s="137">
        <v>758.93</v>
      </c>
      <c r="AX12" s="137">
        <v>732.57</v>
      </c>
      <c r="AY12" s="137">
        <v>759.52</v>
      </c>
      <c r="AZ12" s="137">
        <v>684.88</v>
      </c>
      <c r="BA12" s="138">
        <v>746</v>
      </c>
      <c r="BB12" s="138">
        <v>688.72</v>
      </c>
      <c r="BC12" s="138">
        <v>718.89</v>
      </c>
      <c r="BD12" s="138">
        <v>689.16</v>
      </c>
      <c r="BE12" s="138">
        <v>744.62</v>
      </c>
      <c r="BF12" s="138">
        <v>664.33</v>
      </c>
      <c r="BG12" s="138">
        <v>715.88</v>
      </c>
      <c r="BH12" s="138">
        <v>650.33000000000004</v>
      </c>
      <c r="BI12" s="138">
        <v>719.6</v>
      </c>
      <c r="BJ12" s="138">
        <v>652.63</v>
      </c>
      <c r="BK12" s="138">
        <v>683.25</v>
      </c>
      <c r="BL12" s="138">
        <v>631.54999999999995</v>
      </c>
      <c r="BM12" s="138">
        <v>672.54</v>
      </c>
      <c r="BN12" s="138">
        <v>627.14</v>
      </c>
      <c r="BO12" s="138">
        <v>687.46</v>
      </c>
      <c r="BP12" s="138">
        <v>569.14</v>
      </c>
      <c r="BQ12" s="138">
        <v>626.37</v>
      </c>
      <c r="BR12" s="138">
        <v>594.99</v>
      </c>
      <c r="BS12" s="138">
        <v>600.41</v>
      </c>
      <c r="BT12" s="138">
        <v>580.84</v>
      </c>
      <c r="BU12" s="138">
        <v>607.4</v>
      </c>
      <c r="BV12" s="138">
        <v>577.65</v>
      </c>
      <c r="BW12" s="138">
        <v>589.63</v>
      </c>
      <c r="BX12" s="142">
        <v>584.61</v>
      </c>
      <c r="BY12" s="137" t="s">
        <v>50</v>
      </c>
      <c r="BZ12" s="147">
        <v>-18.97</v>
      </c>
      <c r="CA12" s="138">
        <v>-17.34</v>
      </c>
      <c r="CB12" s="138">
        <v>-10.78</v>
      </c>
      <c r="CC12" s="142">
        <v>3.77</v>
      </c>
      <c r="CD12" s="168" t="s">
        <v>50</v>
      </c>
      <c r="CE12" s="148">
        <v>-3.0300000000000001E-2</v>
      </c>
      <c r="CF12" s="144">
        <v>-2.9100000000000001E-2</v>
      </c>
      <c r="CG12" s="144">
        <v>-1.7999999999999999E-2</v>
      </c>
      <c r="CH12" s="146">
        <v>6.4999999999999997E-3</v>
      </c>
    </row>
    <row r="13" spans="1:86" s="16" customFormat="1" ht="15.75" customHeight="1" x14ac:dyDescent="0.3">
      <c r="A13"/>
      <c r="B13" s="128" t="s">
        <v>107</v>
      </c>
      <c r="C13" s="113" t="s">
        <v>38</v>
      </c>
      <c r="D13" s="137">
        <v>1613.9</v>
      </c>
      <c r="E13" s="137">
        <v>1587.04</v>
      </c>
      <c r="F13" s="137">
        <v>1520.56</v>
      </c>
      <c r="G13" s="137">
        <v>1497.59</v>
      </c>
      <c r="H13" s="137">
        <v>951.91</v>
      </c>
      <c r="I13" s="137">
        <v>854.62</v>
      </c>
      <c r="J13" s="137">
        <v>749</v>
      </c>
      <c r="K13" s="137">
        <v>1072.27</v>
      </c>
      <c r="L13" s="137">
        <v>1542.27</v>
      </c>
      <c r="M13" s="137">
        <v>1582.52</v>
      </c>
      <c r="N13" s="137">
        <v>1350</v>
      </c>
      <c r="O13" s="137">
        <v>1449.35</v>
      </c>
      <c r="P13" s="137">
        <v>1449.29</v>
      </c>
      <c r="Q13" s="137">
        <v>1484.98</v>
      </c>
      <c r="R13" s="137">
        <v>1263.81</v>
      </c>
      <c r="S13" s="137">
        <v>1322.41</v>
      </c>
      <c r="T13" s="137">
        <v>1238.25</v>
      </c>
      <c r="U13" s="137">
        <v>1236.3499999999999</v>
      </c>
      <c r="V13" s="137">
        <v>1064.19</v>
      </c>
      <c r="W13" s="137">
        <v>1173.5899999999999</v>
      </c>
      <c r="X13" s="137">
        <v>1192.1400000000001</v>
      </c>
      <c r="Y13" s="137">
        <v>1221.24</v>
      </c>
      <c r="Z13" s="137">
        <v>1139.75</v>
      </c>
      <c r="AA13" s="137">
        <v>1221.27</v>
      </c>
      <c r="AB13" s="137">
        <v>1241.08</v>
      </c>
      <c r="AC13" s="137">
        <v>1233.25</v>
      </c>
      <c r="AD13" s="137">
        <v>1119.8900000000001</v>
      </c>
      <c r="AE13" s="137">
        <v>1246.5899999999999</v>
      </c>
      <c r="AF13" s="137">
        <v>1325.36</v>
      </c>
      <c r="AG13" s="137">
        <v>1342.33</v>
      </c>
      <c r="AH13" s="137">
        <v>1191.5999999999999</v>
      </c>
      <c r="AI13" s="137">
        <v>1195.77</v>
      </c>
      <c r="AJ13" s="137">
        <v>1275.21</v>
      </c>
      <c r="AK13" s="137">
        <v>1288.8599999999999</v>
      </c>
      <c r="AL13" s="137">
        <v>1223.4000000000001</v>
      </c>
      <c r="AM13" s="137">
        <v>1255.1300000000001</v>
      </c>
      <c r="AN13" s="137">
        <v>1231.6099999999999</v>
      </c>
      <c r="AO13" s="137">
        <v>1224.3800000000001</v>
      </c>
      <c r="AP13" s="137">
        <v>1165.73</v>
      </c>
      <c r="AQ13" s="137">
        <v>1237.0899999999999</v>
      </c>
      <c r="AR13" s="137">
        <v>1178.26</v>
      </c>
      <c r="AS13" s="137">
        <v>1218.3499999999999</v>
      </c>
      <c r="AT13" s="137">
        <v>1093.83</v>
      </c>
      <c r="AU13" s="137">
        <v>1150.19</v>
      </c>
      <c r="AV13" s="137">
        <v>1553.51</v>
      </c>
      <c r="AW13" s="137">
        <v>1526.25</v>
      </c>
      <c r="AX13" s="137">
        <v>1466.09</v>
      </c>
      <c r="AY13" s="137">
        <v>1302.06</v>
      </c>
      <c r="AZ13" s="137">
        <v>1192.67</v>
      </c>
      <c r="BA13" s="138">
        <v>1162.0999999999999</v>
      </c>
      <c r="BB13" s="138">
        <v>998.09</v>
      </c>
      <c r="BC13" s="138">
        <v>1219.8599999999999</v>
      </c>
      <c r="BD13" s="138">
        <v>1249.68</v>
      </c>
      <c r="BE13" s="138">
        <v>1260.2</v>
      </c>
      <c r="BF13" s="138">
        <v>1143.03</v>
      </c>
      <c r="BG13" s="138">
        <v>1285.8399999999999</v>
      </c>
      <c r="BH13" s="138">
        <v>1333.36</v>
      </c>
      <c r="BI13" s="138">
        <v>1341.1</v>
      </c>
      <c r="BJ13" s="138">
        <v>1292.21</v>
      </c>
      <c r="BK13" s="138">
        <v>1166.8399999999999</v>
      </c>
      <c r="BL13" s="138">
        <v>1247.31</v>
      </c>
      <c r="BM13" s="138">
        <v>1260.8900000000001</v>
      </c>
      <c r="BN13" s="138">
        <v>1203.95</v>
      </c>
      <c r="BO13" s="138">
        <v>1150.8</v>
      </c>
      <c r="BP13" s="138">
        <v>1278.49</v>
      </c>
      <c r="BQ13" s="138">
        <v>1267.6300000000001</v>
      </c>
      <c r="BR13" s="138">
        <v>1150.3399999999999</v>
      </c>
      <c r="BS13" s="138">
        <v>1156.5</v>
      </c>
      <c r="BT13" s="138">
        <v>1167.45</v>
      </c>
      <c r="BU13" s="138">
        <v>1161.3699999999999</v>
      </c>
      <c r="BV13" s="138">
        <v>1121.8900000000001</v>
      </c>
      <c r="BW13" s="138">
        <v>1154.45</v>
      </c>
      <c r="BX13" s="142">
        <v>1139.27</v>
      </c>
      <c r="BY13" s="137" t="s">
        <v>50</v>
      </c>
      <c r="BZ13" s="147">
        <v>-106.25</v>
      </c>
      <c r="CA13" s="138">
        <v>-28.46</v>
      </c>
      <c r="CB13" s="138">
        <v>-2.0499999999999998</v>
      </c>
      <c r="CC13" s="142">
        <v>-28.18</v>
      </c>
      <c r="CD13" s="168" t="s">
        <v>50</v>
      </c>
      <c r="CE13" s="148">
        <v>-8.3799999999999999E-2</v>
      </c>
      <c r="CF13" s="144">
        <v>-2.47E-2</v>
      </c>
      <c r="CG13" s="144">
        <v>-1.8E-3</v>
      </c>
      <c r="CH13" s="146">
        <v>-2.41E-2</v>
      </c>
    </row>
    <row r="14" spans="1:86" s="16" customFormat="1" ht="15.75" customHeight="1" x14ac:dyDescent="0.3">
      <c r="A14"/>
      <c r="B14" s="128" t="s">
        <v>108</v>
      </c>
      <c r="C14" s="113" t="s">
        <v>4</v>
      </c>
      <c r="D14" s="137">
        <v>6.49</v>
      </c>
      <c r="E14" s="137">
        <v>6.47</v>
      </c>
      <c r="F14" s="137">
        <v>6.55</v>
      </c>
      <c r="G14" s="137">
        <v>7.55</v>
      </c>
      <c r="H14" s="137">
        <v>5.29</v>
      </c>
      <c r="I14" s="137">
        <v>5.48</v>
      </c>
      <c r="J14" s="137">
        <v>5.45</v>
      </c>
      <c r="K14" s="137">
        <v>5.42</v>
      </c>
      <c r="L14" s="137">
        <v>5.01</v>
      </c>
      <c r="M14" s="137">
        <v>5.04</v>
      </c>
      <c r="N14" s="137">
        <v>5.15</v>
      </c>
      <c r="O14" s="137">
        <v>5.44</v>
      </c>
      <c r="P14" s="137">
        <v>4.63</v>
      </c>
      <c r="Q14" s="137">
        <v>4.7699999999999996</v>
      </c>
      <c r="R14" s="137">
        <v>4.79</v>
      </c>
      <c r="S14" s="137">
        <v>4.76</v>
      </c>
      <c r="T14" s="137">
        <v>4.59</v>
      </c>
      <c r="U14" s="137">
        <v>4.59</v>
      </c>
      <c r="V14" s="137">
        <v>4.67</v>
      </c>
      <c r="W14" s="137">
        <v>4.76</v>
      </c>
      <c r="X14" s="137">
        <v>4.0999999999999996</v>
      </c>
      <c r="Y14" s="137">
        <v>4.24</v>
      </c>
      <c r="Z14" s="137">
        <v>4.28</v>
      </c>
      <c r="AA14" s="137">
        <v>4.22</v>
      </c>
      <c r="AB14" s="137">
        <v>3.38</v>
      </c>
      <c r="AC14" s="137">
        <v>3.54</v>
      </c>
      <c r="AD14" s="137">
        <v>3.59</v>
      </c>
      <c r="AE14" s="137">
        <v>3.59</v>
      </c>
      <c r="AF14" s="137">
        <v>2.79</v>
      </c>
      <c r="AG14" s="137">
        <v>2.96</v>
      </c>
      <c r="AH14" s="137">
        <v>2.96</v>
      </c>
      <c r="AI14" s="137">
        <v>2.98</v>
      </c>
      <c r="AJ14" s="137">
        <v>2.72</v>
      </c>
      <c r="AK14" s="137">
        <v>2.9</v>
      </c>
      <c r="AL14" s="137">
        <v>2.97</v>
      </c>
      <c r="AM14" s="137">
        <v>3</v>
      </c>
      <c r="AN14" s="137">
        <v>2.4</v>
      </c>
      <c r="AO14" s="137">
        <v>2.52</v>
      </c>
      <c r="AP14" s="137">
        <v>2.56</v>
      </c>
      <c r="AQ14" s="137">
        <v>2.54</v>
      </c>
      <c r="AR14" s="137">
        <v>2.29</v>
      </c>
      <c r="AS14" s="137">
        <v>2.48</v>
      </c>
      <c r="AT14" s="137">
        <v>2.54</v>
      </c>
      <c r="AU14" s="137">
        <v>2.46</v>
      </c>
      <c r="AV14" s="137">
        <v>2.11</v>
      </c>
      <c r="AW14" s="137">
        <v>2.34</v>
      </c>
      <c r="AX14" s="137">
        <v>2.39</v>
      </c>
      <c r="AY14" s="137">
        <v>2.29</v>
      </c>
      <c r="AZ14" s="137">
        <v>2.19</v>
      </c>
      <c r="BA14" s="138">
        <v>2.17</v>
      </c>
      <c r="BB14" s="138">
        <v>2.34</v>
      </c>
      <c r="BC14" s="138">
        <v>2.33</v>
      </c>
      <c r="BD14" s="138">
        <v>2</v>
      </c>
      <c r="BE14" s="138">
        <v>2.2799999999999998</v>
      </c>
      <c r="BF14" s="138">
        <v>2.29</v>
      </c>
      <c r="BG14" s="138">
        <v>2.17</v>
      </c>
      <c r="BH14" s="138">
        <v>2.04</v>
      </c>
      <c r="BI14" s="138">
        <v>2.0099999999999998</v>
      </c>
      <c r="BJ14" s="138">
        <v>2.1</v>
      </c>
      <c r="BK14" s="138">
        <v>2.12</v>
      </c>
      <c r="BL14" s="138">
        <v>1.52</v>
      </c>
      <c r="BM14" s="138">
        <v>1.59</v>
      </c>
      <c r="BN14" s="138">
        <v>1.59</v>
      </c>
      <c r="BO14" s="138">
        <v>1.58</v>
      </c>
      <c r="BP14" s="138">
        <v>1.98</v>
      </c>
      <c r="BQ14" s="138">
        <v>2.08</v>
      </c>
      <c r="BR14" s="138">
        <v>2.12</v>
      </c>
      <c r="BS14" s="138">
        <v>1.97</v>
      </c>
      <c r="BT14" s="138">
        <v>1.88</v>
      </c>
      <c r="BU14" s="138">
        <v>1.97</v>
      </c>
      <c r="BV14" s="138">
        <v>1.99</v>
      </c>
      <c r="BW14" s="138">
        <v>1.89</v>
      </c>
      <c r="BX14" s="142">
        <v>1.84</v>
      </c>
      <c r="BY14" s="137" t="s">
        <v>50</v>
      </c>
      <c r="BZ14" s="147">
        <v>-0.11</v>
      </c>
      <c r="CA14" s="138">
        <v>-0.13</v>
      </c>
      <c r="CB14" s="138">
        <v>-7.0000000000000007E-2</v>
      </c>
      <c r="CC14" s="142">
        <v>-0.03</v>
      </c>
      <c r="CD14" s="168" t="s">
        <v>50</v>
      </c>
      <c r="CE14" s="148">
        <v>-5.1499999999999997E-2</v>
      </c>
      <c r="CF14" s="144">
        <v>-6.2700000000000006E-2</v>
      </c>
      <c r="CG14" s="144">
        <v>-3.7199999999999997E-2</v>
      </c>
      <c r="CH14" s="146">
        <v>-1.7999999999999999E-2</v>
      </c>
    </row>
    <row r="15" spans="1:86" s="16" customFormat="1" ht="15.75" customHeight="1" x14ac:dyDescent="0.3">
      <c r="A15"/>
      <c r="B15" s="128" t="s">
        <v>109</v>
      </c>
      <c r="C15" s="113" t="s">
        <v>5</v>
      </c>
      <c r="D15" s="137">
        <v>13.52</v>
      </c>
      <c r="E15" s="137">
        <v>10.47</v>
      </c>
      <c r="F15" s="137">
        <v>10.95</v>
      </c>
      <c r="G15" s="137">
        <v>13.06</v>
      </c>
      <c r="H15" s="137">
        <v>16.100000000000001</v>
      </c>
      <c r="I15" s="137">
        <v>13.47</v>
      </c>
      <c r="J15" s="137">
        <v>13.46</v>
      </c>
      <c r="K15" s="137">
        <v>16.79</v>
      </c>
      <c r="L15" s="137">
        <v>23.28</v>
      </c>
      <c r="M15" s="137">
        <v>10.07</v>
      </c>
      <c r="N15" s="137">
        <v>11.21</v>
      </c>
      <c r="O15" s="137">
        <v>19</v>
      </c>
      <c r="P15" s="137">
        <v>16.670000000000002</v>
      </c>
      <c r="Q15" s="137">
        <v>7.99</v>
      </c>
      <c r="R15" s="137">
        <v>7.36</v>
      </c>
      <c r="S15" s="137">
        <v>8.3800000000000008</v>
      </c>
      <c r="T15" s="137">
        <v>9.42</v>
      </c>
      <c r="U15" s="137">
        <v>7.97</v>
      </c>
      <c r="V15" s="137">
        <v>7.23</v>
      </c>
      <c r="W15" s="137">
        <v>9.39</v>
      </c>
      <c r="X15" s="137">
        <v>9.8800000000000008</v>
      </c>
      <c r="Y15" s="137">
        <v>7.99</v>
      </c>
      <c r="Z15" s="137">
        <v>7.34</v>
      </c>
      <c r="AA15" s="137">
        <v>8.1199999999999992</v>
      </c>
      <c r="AB15" s="137">
        <v>7.7</v>
      </c>
      <c r="AC15" s="137">
        <v>6.77</v>
      </c>
      <c r="AD15" s="137">
        <v>6.52</v>
      </c>
      <c r="AE15" s="137">
        <v>8.3800000000000008</v>
      </c>
      <c r="AF15" s="137">
        <v>8.6999999999999993</v>
      </c>
      <c r="AG15" s="137">
        <v>7.79</v>
      </c>
      <c r="AH15" s="137">
        <v>7.74</v>
      </c>
      <c r="AI15" s="137">
        <v>7.98</v>
      </c>
      <c r="AJ15" s="137">
        <v>10.130000000000001</v>
      </c>
      <c r="AK15" s="137">
        <v>8.0500000000000007</v>
      </c>
      <c r="AL15" s="137">
        <v>7.5</v>
      </c>
      <c r="AM15" s="137">
        <v>8.66</v>
      </c>
      <c r="AN15" s="137">
        <v>6.61</v>
      </c>
      <c r="AO15" s="137">
        <v>6.96</v>
      </c>
      <c r="AP15" s="137">
        <v>7.12</v>
      </c>
      <c r="AQ15" s="137">
        <v>6.85</v>
      </c>
      <c r="AR15" s="137">
        <v>6.36</v>
      </c>
      <c r="AS15" s="137">
        <v>6.27</v>
      </c>
      <c r="AT15" s="137">
        <v>6.54</v>
      </c>
      <c r="AU15" s="137">
        <v>6.45</v>
      </c>
      <c r="AV15" s="137">
        <v>6.16</v>
      </c>
      <c r="AW15" s="137">
        <v>5.81</v>
      </c>
      <c r="AX15" s="137">
        <v>5.88</v>
      </c>
      <c r="AY15" s="137">
        <v>6.13</v>
      </c>
      <c r="AZ15" s="137">
        <v>4.6100000000000003</v>
      </c>
      <c r="BA15" s="138">
        <v>4.5</v>
      </c>
      <c r="BB15" s="138">
        <v>4.5199999999999996</v>
      </c>
      <c r="BC15" s="138">
        <v>4.74</v>
      </c>
      <c r="BD15" s="138">
        <v>4.8499999999999996</v>
      </c>
      <c r="BE15" s="138">
        <v>5.16</v>
      </c>
      <c r="BF15" s="138">
        <v>4.96</v>
      </c>
      <c r="BG15" s="138">
        <v>5.09</v>
      </c>
      <c r="BH15" s="138">
        <v>4.8499999999999996</v>
      </c>
      <c r="BI15" s="138">
        <v>4.51</v>
      </c>
      <c r="BJ15" s="138">
        <v>4.55</v>
      </c>
      <c r="BK15" s="138">
        <v>4.9000000000000004</v>
      </c>
      <c r="BL15" s="138">
        <v>3.56</v>
      </c>
      <c r="BM15" s="138">
        <v>4.21</v>
      </c>
      <c r="BN15" s="138">
        <v>3.85</v>
      </c>
      <c r="BO15" s="138">
        <v>4.4000000000000004</v>
      </c>
      <c r="BP15" s="138">
        <v>7.46</v>
      </c>
      <c r="BQ15" s="138">
        <v>4.75</v>
      </c>
      <c r="BR15" s="138">
        <v>4.79</v>
      </c>
      <c r="BS15" s="138">
        <v>4.59</v>
      </c>
      <c r="BT15" s="138">
        <v>4.5599999999999996</v>
      </c>
      <c r="BU15" s="138">
        <v>4.59</v>
      </c>
      <c r="BV15" s="138">
        <v>4.59</v>
      </c>
      <c r="BW15" s="138">
        <v>4.45</v>
      </c>
      <c r="BX15" s="142">
        <v>4.37</v>
      </c>
      <c r="BY15" s="137" t="s">
        <v>50</v>
      </c>
      <c r="BZ15" s="147">
        <v>-0.16</v>
      </c>
      <c r="CA15" s="138">
        <v>-0.19</v>
      </c>
      <c r="CB15" s="138">
        <v>-0.14000000000000001</v>
      </c>
      <c r="CC15" s="142">
        <v>-0.19</v>
      </c>
      <c r="CD15" s="168" t="s">
        <v>50</v>
      </c>
      <c r="CE15" s="148">
        <v>-3.4000000000000002E-2</v>
      </c>
      <c r="CF15" s="144">
        <v>-4.0599999999999997E-2</v>
      </c>
      <c r="CG15" s="144">
        <v>-3.0800000000000001E-2</v>
      </c>
      <c r="CH15" s="146">
        <v>-4.1700000000000001E-2</v>
      </c>
    </row>
    <row r="16" spans="1:86" s="16" customFormat="1" ht="15.75" customHeight="1" x14ac:dyDescent="0.3">
      <c r="A16"/>
      <c r="B16" s="128" t="s">
        <v>110</v>
      </c>
      <c r="C16" s="113" t="s">
        <v>6</v>
      </c>
      <c r="D16" s="137">
        <v>55.87</v>
      </c>
      <c r="E16" s="137">
        <v>45.83</v>
      </c>
      <c r="F16" s="137">
        <v>41.52</v>
      </c>
      <c r="G16" s="137">
        <v>51.07</v>
      </c>
      <c r="H16" s="137">
        <v>42.1</v>
      </c>
      <c r="I16" s="137">
        <v>37.39</v>
      </c>
      <c r="J16" s="137">
        <v>32.46</v>
      </c>
      <c r="K16" s="137">
        <v>37.840000000000003</v>
      </c>
      <c r="L16" s="137">
        <v>43.69</v>
      </c>
      <c r="M16" s="137">
        <v>37.450000000000003</v>
      </c>
      <c r="N16" s="137">
        <v>35.69</v>
      </c>
      <c r="O16" s="137">
        <v>44.5</v>
      </c>
      <c r="P16" s="137">
        <v>37.119999999999997</v>
      </c>
      <c r="Q16" s="137">
        <v>33.64</v>
      </c>
      <c r="R16" s="137">
        <v>30.8</v>
      </c>
      <c r="S16" s="137">
        <v>35.51</v>
      </c>
      <c r="T16" s="137">
        <v>37.21</v>
      </c>
      <c r="U16" s="137">
        <v>32.200000000000003</v>
      </c>
      <c r="V16" s="137">
        <v>30.09</v>
      </c>
      <c r="W16" s="137">
        <v>34.93</v>
      </c>
      <c r="X16" s="137">
        <v>34.72</v>
      </c>
      <c r="Y16" s="137">
        <v>31.78</v>
      </c>
      <c r="Z16" s="137">
        <v>29.93</v>
      </c>
      <c r="AA16" s="137">
        <v>32.340000000000003</v>
      </c>
      <c r="AB16" s="137">
        <v>37.03</v>
      </c>
      <c r="AC16" s="137">
        <v>34.47</v>
      </c>
      <c r="AD16" s="137">
        <v>31.52</v>
      </c>
      <c r="AE16" s="137">
        <v>34.68</v>
      </c>
      <c r="AF16" s="137">
        <v>38.33</v>
      </c>
      <c r="AG16" s="137">
        <v>36.79</v>
      </c>
      <c r="AH16" s="137">
        <v>31.2</v>
      </c>
      <c r="AI16" s="137">
        <v>35</v>
      </c>
      <c r="AJ16" s="137">
        <v>36.159999999999997</v>
      </c>
      <c r="AK16" s="137">
        <v>35.49</v>
      </c>
      <c r="AL16" s="137">
        <v>34.380000000000003</v>
      </c>
      <c r="AM16" s="137">
        <v>38.65</v>
      </c>
      <c r="AN16" s="137">
        <v>34.75</v>
      </c>
      <c r="AO16" s="137">
        <v>33.94</v>
      </c>
      <c r="AP16" s="137">
        <v>34.24</v>
      </c>
      <c r="AQ16" s="137">
        <v>36.04</v>
      </c>
      <c r="AR16" s="137">
        <v>33.49</v>
      </c>
      <c r="AS16" s="137">
        <v>33.79</v>
      </c>
      <c r="AT16" s="137">
        <v>29.36</v>
      </c>
      <c r="AU16" s="137">
        <v>33.270000000000003</v>
      </c>
      <c r="AV16" s="137">
        <v>34.53</v>
      </c>
      <c r="AW16" s="137">
        <v>28.82</v>
      </c>
      <c r="AX16" s="137">
        <v>26.23</v>
      </c>
      <c r="AY16" s="137">
        <v>26.98</v>
      </c>
      <c r="AZ16" s="137">
        <v>29.98</v>
      </c>
      <c r="BA16" s="138">
        <v>22.36</v>
      </c>
      <c r="BB16" s="138">
        <v>23.67</v>
      </c>
      <c r="BC16" s="138">
        <v>23.75</v>
      </c>
      <c r="BD16" s="138">
        <v>27.83</v>
      </c>
      <c r="BE16" s="138">
        <v>29.81</v>
      </c>
      <c r="BF16" s="138">
        <v>28</v>
      </c>
      <c r="BG16" s="138">
        <v>27.73</v>
      </c>
      <c r="BH16" s="138">
        <v>26.43</v>
      </c>
      <c r="BI16" s="138">
        <v>27.48</v>
      </c>
      <c r="BJ16" s="138">
        <v>24.53</v>
      </c>
      <c r="BK16" s="138">
        <v>27.18</v>
      </c>
      <c r="BL16" s="138">
        <v>27.67</v>
      </c>
      <c r="BM16" s="138">
        <v>23.88</v>
      </c>
      <c r="BN16" s="138">
        <v>21.73</v>
      </c>
      <c r="BO16" s="138">
        <v>28.55</v>
      </c>
      <c r="BP16" s="138">
        <v>27.9</v>
      </c>
      <c r="BQ16" s="138">
        <v>26.38</v>
      </c>
      <c r="BR16" s="138">
        <v>25.49</v>
      </c>
      <c r="BS16" s="138">
        <v>28.98</v>
      </c>
      <c r="BT16" s="138">
        <v>27.43</v>
      </c>
      <c r="BU16" s="138">
        <v>25.56</v>
      </c>
      <c r="BV16" s="138">
        <v>24.13</v>
      </c>
      <c r="BW16" s="138">
        <v>25.09</v>
      </c>
      <c r="BX16" s="142">
        <v>25.72</v>
      </c>
      <c r="BY16" s="137" t="s">
        <v>50</v>
      </c>
      <c r="BZ16" s="147">
        <v>-0.82</v>
      </c>
      <c r="CA16" s="138">
        <v>-1.36</v>
      </c>
      <c r="CB16" s="138">
        <v>-3.89</v>
      </c>
      <c r="CC16" s="142">
        <v>-1.71</v>
      </c>
      <c r="CD16" s="168" t="s">
        <v>50</v>
      </c>
      <c r="CE16" s="148">
        <v>-3.1199999999999999E-2</v>
      </c>
      <c r="CF16" s="144">
        <v>-5.3499999999999999E-2</v>
      </c>
      <c r="CG16" s="144">
        <v>-0.1343</v>
      </c>
      <c r="CH16" s="146">
        <v>-6.2399999999999997E-2</v>
      </c>
    </row>
    <row r="17" spans="1:86" s="16" customFormat="1" ht="15.75" customHeight="1" x14ac:dyDescent="0.3">
      <c r="A17"/>
      <c r="B17" s="128" t="s">
        <v>111</v>
      </c>
      <c r="C17" s="113" t="s">
        <v>7</v>
      </c>
      <c r="D17" s="137">
        <v>78.97</v>
      </c>
      <c r="E17" s="137">
        <v>69.75</v>
      </c>
      <c r="F17" s="137">
        <v>50.94</v>
      </c>
      <c r="G17" s="137">
        <v>57.32</v>
      </c>
      <c r="H17" s="137">
        <v>58.77</v>
      </c>
      <c r="I17" s="137">
        <v>51.33</v>
      </c>
      <c r="J17" s="137">
        <v>37.549999999999997</v>
      </c>
      <c r="K17" s="137">
        <v>55.67</v>
      </c>
      <c r="L17" s="137">
        <v>58.3</v>
      </c>
      <c r="M17" s="137">
        <v>58.43</v>
      </c>
      <c r="N17" s="137">
        <v>50.04</v>
      </c>
      <c r="O17" s="137">
        <v>69.150000000000006</v>
      </c>
      <c r="P17" s="137">
        <v>68.34</v>
      </c>
      <c r="Q17" s="137">
        <v>49.98</v>
      </c>
      <c r="R17" s="137">
        <v>43.07</v>
      </c>
      <c r="S17" s="137">
        <v>53.07</v>
      </c>
      <c r="T17" s="137">
        <v>59.58</v>
      </c>
      <c r="U17" s="137">
        <v>51.52</v>
      </c>
      <c r="V17" s="137">
        <v>45.11</v>
      </c>
      <c r="W17" s="137">
        <v>55.58</v>
      </c>
      <c r="X17" s="137">
        <v>57.98</v>
      </c>
      <c r="Y17" s="137">
        <v>57.8</v>
      </c>
      <c r="Z17" s="137">
        <v>49.71</v>
      </c>
      <c r="AA17" s="137">
        <v>55.03</v>
      </c>
      <c r="AB17" s="137">
        <v>44.51</v>
      </c>
      <c r="AC17" s="137">
        <v>44.11</v>
      </c>
      <c r="AD17" s="137">
        <v>38.01</v>
      </c>
      <c r="AE17" s="137">
        <v>50.21</v>
      </c>
      <c r="AF17" s="137">
        <v>48.53</v>
      </c>
      <c r="AG17" s="137">
        <v>47.72</v>
      </c>
      <c r="AH17" s="137">
        <v>38.81</v>
      </c>
      <c r="AI17" s="137">
        <v>46.1</v>
      </c>
      <c r="AJ17" s="137">
        <v>38.14</v>
      </c>
      <c r="AK17" s="137">
        <v>40.94</v>
      </c>
      <c r="AL17" s="137">
        <v>33.15</v>
      </c>
      <c r="AM17" s="137">
        <v>37.61</v>
      </c>
      <c r="AN17" s="137">
        <v>47.15</v>
      </c>
      <c r="AO17" s="137">
        <v>46.94</v>
      </c>
      <c r="AP17" s="137">
        <v>37.17</v>
      </c>
      <c r="AQ17" s="137">
        <v>47.79</v>
      </c>
      <c r="AR17" s="137">
        <v>48.4</v>
      </c>
      <c r="AS17" s="137">
        <v>44.91</v>
      </c>
      <c r="AT17" s="137">
        <v>40.950000000000003</v>
      </c>
      <c r="AU17" s="137">
        <v>48.99</v>
      </c>
      <c r="AV17" s="137">
        <v>46.82</v>
      </c>
      <c r="AW17" s="137">
        <v>44.72</v>
      </c>
      <c r="AX17" s="137">
        <v>39.409999999999997</v>
      </c>
      <c r="AY17" s="137">
        <v>38.46</v>
      </c>
      <c r="AZ17" s="137">
        <v>43.78</v>
      </c>
      <c r="BA17" s="138">
        <v>26.17</v>
      </c>
      <c r="BB17" s="138">
        <v>27.28</v>
      </c>
      <c r="BC17" s="138">
        <v>36.1</v>
      </c>
      <c r="BD17" s="138">
        <v>39.58</v>
      </c>
      <c r="BE17" s="138">
        <v>38.299999999999997</v>
      </c>
      <c r="BF17" s="138">
        <v>29.31</v>
      </c>
      <c r="BG17" s="138">
        <v>37.74</v>
      </c>
      <c r="BH17" s="138">
        <v>32.92</v>
      </c>
      <c r="BI17" s="138">
        <v>31.16</v>
      </c>
      <c r="BJ17" s="138">
        <v>27.53</v>
      </c>
      <c r="BK17" s="138">
        <v>32.06</v>
      </c>
      <c r="BL17" s="138">
        <v>31.86</v>
      </c>
      <c r="BM17" s="138">
        <v>38.619999999999997</v>
      </c>
      <c r="BN17" s="138">
        <v>30.35</v>
      </c>
      <c r="BO17" s="138">
        <v>41.31</v>
      </c>
      <c r="BP17" s="138">
        <v>34.6</v>
      </c>
      <c r="BQ17" s="138">
        <v>33.880000000000003</v>
      </c>
      <c r="BR17" s="138">
        <v>26.63</v>
      </c>
      <c r="BS17" s="138">
        <v>33.83</v>
      </c>
      <c r="BT17" s="138">
        <v>57.93</v>
      </c>
      <c r="BU17" s="138">
        <v>64.040000000000006</v>
      </c>
      <c r="BV17" s="138">
        <v>39.46</v>
      </c>
      <c r="BW17" s="138">
        <v>35.229999999999997</v>
      </c>
      <c r="BX17" s="142">
        <v>36.18</v>
      </c>
      <c r="BY17" s="137" t="s">
        <v>50</v>
      </c>
      <c r="BZ17" s="147">
        <v>30.15</v>
      </c>
      <c r="CA17" s="138">
        <v>12.83</v>
      </c>
      <c r="CB17" s="138">
        <v>1.4</v>
      </c>
      <c r="CC17" s="142">
        <v>-21.75</v>
      </c>
      <c r="CD17" s="168" t="s">
        <v>50</v>
      </c>
      <c r="CE17" s="148">
        <v>0.88980000000000004</v>
      </c>
      <c r="CF17" s="144">
        <v>0.48159999999999997</v>
      </c>
      <c r="CG17" s="144">
        <v>4.1300000000000003E-2</v>
      </c>
      <c r="CH17" s="146">
        <v>-0.37540000000000001</v>
      </c>
    </row>
    <row r="18" spans="1:86" s="16" customFormat="1" ht="15.75" customHeight="1" x14ac:dyDescent="0.3">
      <c r="A18"/>
      <c r="B18" s="128" t="s">
        <v>112</v>
      </c>
      <c r="C18" s="113" t="s">
        <v>8</v>
      </c>
      <c r="D18" s="137">
        <v>14.66</v>
      </c>
      <c r="E18" s="137">
        <v>5.77</v>
      </c>
      <c r="F18" s="137">
        <v>5.18</v>
      </c>
      <c r="G18" s="137">
        <v>6.65</v>
      </c>
      <c r="H18" s="137">
        <v>6.67</v>
      </c>
      <c r="I18" s="137">
        <v>7.29</v>
      </c>
      <c r="J18" s="137">
        <v>5.35</v>
      </c>
      <c r="K18" s="137">
        <v>6.6</v>
      </c>
      <c r="L18" s="137">
        <v>7.8</v>
      </c>
      <c r="M18" s="137">
        <v>5.67</v>
      </c>
      <c r="N18" s="137">
        <v>6.07</v>
      </c>
      <c r="O18" s="137">
        <v>7.78</v>
      </c>
      <c r="P18" s="137">
        <v>6.81</v>
      </c>
      <c r="Q18" s="137">
        <v>5.72</v>
      </c>
      <c r="R18" s="137">
        <v>5.75</v>
      </c>
      <c r="S18" s="137">
        <v>6.35</v>
      </c>
      <c r="T18" s="137">
        <v>4.62</v>
      </c>
      <c r="U18" s="137">
        <v>4.3600000000000003</v>
      </c>
      <c r="V18" s="137">
        <v>4.55</v>
      </c>
      <c r="W18" s="137">
        <v>4.8</v>
      </c>
      <c r="X18" s="137">
        <v>4.5599999999999996</v>
      </c>
      <c r="Y18" s="137">
        <v>4.43</v>
      </c>
      <c r="Z18" s="137">
        <v>4.49</v>
      </c>
      <c r="AA18" s="137">
        <v>4.5599999999999996</v>
      </c>
      <c r="AB18" s="137">
        <v>4.21</v>
      </c>
      <c r="AC18" s="137">
        <v>4.09</v>
      </c>
      <c r="AD18" s="137">
        <v>4.24</v>
      </c>
      <c r="AE18" s="137">
        <v>4.3</v>
      </c>
      <c r="AF18" s="137">
        <v>4.0599999999999996</v>
      </c>
      <c r="AG18" s="137">
        <v>4.18</v>
      </c>
      <c r="AH18" s="137">
        <v>4.22</v>
      </c>
      <c r="AI18" s="137">
        <v>4.34</v>
      </c>
      <c r="AJ18" s="137">
        <v>5.72</v>
      </c>
      <c r="AK18" s="137">
        <v>4.3</v>
      </c>
      <c r="AL18" s="137">
        <v>4.2699999999999996</v>
      </c>
      <c r="AM18" s="137">
        <v>4.66</v>
      </c>
      <c r="AN18" s="137">
        <v>4.59</v>
      </c>
      <c r="AO18" s="137">
        <v>3.91</v>
      </c>
      <c r="AP18" s="137">
        <v>3.85</v>
      </c>
      <c r="AQ18" s="137">
        <v>3.95</v>
      </c>
      <c r="AR18" s="137">
        <v>3.71</v>
      </c>
      <c r="AS18" s="137">
        <v>3.8</v>
      </c>
      <c r="AT18" s="137">
        <v>3.95</v>
      </c>
      <c r="AU18" s="137">
        <v>3.94</v>
      </c>
      <c r="AV18" s="137">
        <v>3.88</v>
      </c>
      <c r="AW18" s="137">
        <v>3.86</v>
      </c>
      <c r="AX18" s="137">
        <v>4.07</v>
      </c>
      <c r="AY18" s="137">
        <v>4.03</v>
      </c>
      <c r="AZ18" s="137">
        <v>4.8899999999999997</v>
      </c>
      <c r="BA18" s="138">
        <v>4.45</v>
      </c>
      <c r="BB18" s="138">
        <v>5.12</v>
      </c>
      <c r="BC18" s="138">
        <v>5.24</v>
      </c>
      <c r="BD18" s="138">
        <v>2.95</v>
      </c>
      <c r="BE18" s="138">
        <v>3.26</v>
      </c>
      <c r="BF18" s="138">
        <v>3.36</v>
      </c>
      <c r="BG18" s="138">
        <v>3.2</v>
      </c>
      <c r="BH18" s="138">
        <v>2.63</v>
      </c>
      <c r="BI18" s="138">
        <v>2.62</v>
      </c>
      <c r="BJ18" s="138">
        <v>2.74</v>
      </c>
      <c r="BK18" s="138">
        <v>2.74</v>
      </c>
      <c r="BL18" s="138">
        <v>2.31</v>
      </c>
      <c r="BM18" s="138">
        <v>2.33</v>
      </c>
      <c r="BN18" s="138">
        <v>2.41</v>
      </c>
      <c r="BO18" s="138">
        <v>2.41</v>
      </c>
      <c r="BP18" s="138">
        <v>2.85</v>
      </c>
      <c r="BQ18" s="138">
        <v>2.88</v>
      </c>
      <c r="BR18" s="138">
        <v>3.03</v>
      </c>
      <c r="BS18" s="138">
        <v>2.88</v>
      </c>
      <c r="BT18" s="138">
        <v>2.73</v>
      </c>
      <c r="BU18" s="138">
        <v>2.75</v>
      </c>
      <c r="BV18" s="138">
        <v>2.88</v>
      </c>
      <c r="BW18" s="138">
        <v>2.79</v>
      </c>
      <c r="BX18" s="142">
        <v>2.69</v>
      </c>
      <c r="BY18" s="137" t="s">
        <v>50</v>
      </c>
      <c r="BZ18" s="147">
        <v>-0.13</v>
      </c>
      <c r="CA18" s="138">
        <v>-0.16</v>
      </c>
      <c r="CB18" s="138">
        <v>-0.09</v>
      </c>
      <c r="CC18" s="142">
        <v>-0.04</v>
      </c>
      <c r="CD18" s="168" t="s">
        <v>50</v>
      </c>
      <c r="CE18" s="148">
        <v>-4.4299999999999999E-2</v>
      </c>
      <c r="CF18" s="144">
        <v>-5.2299999999999999E-2</v>
      </c>
      <c r="CG18" s="144">
        <v>-2.9899999999999999E-2</v>
      </c>
      <c r="CH18" s="146">
        <v>-1.4200000000000001E-2</v>
      </c>
    </row>
    <row r="19" spans="1:86" s="16" customFormat="1" ht="15.75" customHeight="1" x14ac:dyDescent="0.3">
      <c r="A19"/>
      <c r="B19" s="128" t="s">
        <v>113</v>
      </c>
      <c r="C19" s="113" t="s">
        <v>39</v>
      </c>
      <c r="D19" s="137">
        <v>36.99</v>
      </c>
      <c r="E19" s="137">
        <v>37.17</v>
      </c>
      <c r="F19" s="137">
        <v>36.47</v>
      </c>
      <c r="G19" s="137">
        <v>40.68</v>
      </c>
      <c r="H19" s="137">
        <v>34.299999999999997</v>
      </c>
      <c r="I19" s="137">
        <v>34.020000000000003</v>
      </c>
      <c r="J19" s="137">
        <v>33.1</v>
      </c>
      <c r="K19" s="137">
        <v>34.619999999999997</v>
      </c>
      <c r="L19" s="137">
        <v>38.32</v>
      </c>
      <c r="M19" s="137">
        <v>35.19</v>
      </c>
      <c r="N19" s="137">
        <v>34.76</v>
      </c>
      <c r="O19" s="137">
        <v>40.9</v>
      </c>
      <c r="P19" s="137">
        <v>38.54</v>
      </c>
      <c r="Q19" s="137">
        <v>35.15</v>
      </c>
      <c r="R19" s="137">
        <v>35.549999999999997</v>
      </c>
      <c r="S19" s="137">
        <v>36.28</v>
      </c>
      <c r="T19" s="137">
        <v>36.5</v>
      </c>
      <c r="U19" s="137">
        <v>35.26</v>
      </c>
      <c r="V19" s="137">
        <v>35.19</v>
      </c>
      <c r="W19" s="137">
        <v>37.29</v>
      </c>
      <c r="X19" s="137">
        <v>37.07</v>
      </c>
      <c r="Y19" s="137">
        <v>35.69</v>
      </c>
      <c r="Z19" s="137">
        <v>35.64</v>
      </c>
      <c r="AA19" s="137">
        <v>35.68</v>
      </c>
      <c r="AB19" s="137">
        <v>33.49</v>
      </c>
      <c r="AC19" s="137">
        <v>32.19</v>
      </c>
      <c r="AD19" s="137">
        <v>32.65</v>
      </c>
      <c r="AE19" s="137">
        <v>33.51</v>
      </c>
      <c r="AF19" s="137">
        <v>30.17</v>
      </c>
      <c r="AG19" s="137">
        <v>30.74</v>
      </c>
      <c r="AH19" s="137">
        <v>30.26</v>
      </c>
      <c r="AI19" s="137">
        <v>31.31</v>
      </c>
      <c r="AJ19" s="137">
        <v>29.35</v>
      </c>
      <c r="AK19" s="137">
        <v>30.13</v>
      </c>
      <c r="AL19" s="137">
        <v>30.3</v>
      </c>
      <c r="AM19" s="137">
        <v>31.21</v>
      </c>
      <c r="AN19" s="137">
        <v>28.09</v>
      </c>
      <c r="AO19" s="137">
        <v>28.78</v>
      </c>
      <c r="AP19" s="137">
        <v>29.03</v>
      </c>
      <c r="AQ19" s="137">
        <v>29.1</v>
      </c>
      <c r="AR19" s="137">
        <v>26.31</v>
      </c>
      <c r="AS19" s="137">
        <v>27.32</v>
      </c>
      <c r="AT19" s="137">
        <v>27.69</v>
      </c>
      <c r="AU19" s="137">
        <v>27.82</v>
      </c>
      <c r="AV19" s="137">
        <v>25.94</v>
      </c>
      <c r="AW19" s="137">
        <v>27.53</v>
      </c>
      <c r="AX19" s="137">
        <v>28.1</v>
      </c>
      <c r="AY19" s="137">
        <v>27.43</v>
      </c>
      <c r="AZ19" s="137">
        <v>26.47</v>
      </c>
      <c r="BA19" s="138">
        <v>25.71</v>
      </c>
      <c r="BB19" s="138">
        <v>27.03</v>
      </c>
      <c r="BC19" s="138">
        <v>28.18</v>
      </c>
      <c r="BD19" s="138">
        <v>26.97</v>
      </c>
      <c r="BE19" s="138">
        <v>29.01</v>
      </c>
      <c r="BF19" s="138">
        <v>29.29</v>
      </c>
      <c r="BG19" s="138">
        <v>28.48</v>
      </c>
      <c r="BH19" s="138">
        <v>25.44</v>
      </c>
      <c r="BI19" s="138">
        <v>25.21</v>
      </c>
      <c r="BJ19" s="138">
        <v>25.8</v>
      </c>
      <c r="BK19" s="138">
        <v>26.49</v>
      </c>
      <c r="BL19" s="138">
        <v>26.49</v>
      </c>
      <c r="BM19" s="138">
        <v>24.29</v>
      </c>
      <c r="BN19" s="138">
        <v>25.18</v>
      </c>
      <c r="BO19" s="138">
        <v>25.74</v>
      </c>
      <c r="BP19" s="138">
        <v>29.06</v>
      </c>
      <c r="BQ19" s="138">
        <v>30.53</v>
      </c>
      <c r="BR19" s="138">
        <v>32.340000000000003</v>
      </c>
      <c r="BS19" s="138">
        <v>28.82</v>
      </c>
      <c r="BT19" s="138">
        <v>29.43</v>
      </c>
      <c r="BU19" s="138">
        <v>28.46</v>
      </c>
      <c r="BV19" s="138">
        <v>28.53</v>
      </c>
      <c r="BW19" s="138">
        <v>27.58</v>
      </c>
      <c r="BX19" s="142">
        <v>27.29</v>
      </c>
      <c r="BY19" s="137" t="s">
        <v>50</v>
      </c>
      <c r="BZ19" s="147">
        <v>-2.0699999999999998</v>
      </c>
      <c r="CA19" s="138">
        <v>-3.81</v>
      </c>
      <c r="CB19" s="138">
        <v>-1.25</v>
      </c>
      <c r="CC19" s="142">
        <v>-2.14</v>
      </c>
      <c r="CD19" s="168" t="s">
        <v>50</v>
      </c>
      <c r="CE19" s="148">
        <v>-6.7900000000000002E-2</v>
      </c>
      <c r="CF19" s="144">
        <v>-0.1178</v>
      </c>
      <c r="CG19" s="144">
        <v>-4.3299999999999998E-2</v>
      </c>
      <c r="CH19" s="146">
        <v>-7.2700000000000001E-2</v>
      </c>
    </row>
    <row r="20" spans="1:86" s="16" customFormat="1" ht="15.75" customHeight="1" x14ac:dyDescent="0.3">
      <c r="A20"/>
      <c r="B20" s="128" t="s">
        <v>114</v>
      </c>
      <c r="C20" s="113" t="s">
        <v>40</v>
      </c>
      <c r="D20" s="137">
        <v>3258.83</v>
      </c>
      <c r="E20" s="137">
        <v>2147.8200000000002</v>
      </c>
      <c r="F20" s="137">
        <v>1835.45</v>
      </c>
      <c r="G20" s="137">
        <v>3126.56</v>
      </c>
      <c r="H20" s="137">
        <v>3564.12</v>
      </c>
      <c r="I20" s="137">
        <v>2073.83</v>
      </c>
      <c r="J20" s="137">
        <v>1543.26</v>
      </c>
      <c r="K20" s="137">
        <v>3427.01</v>
      </c>
      <c r="L20" s="137">
        <v>4898.49</v>
      </c>
      <c r="M20" s="137">
        <v>2490.69</v>
      </c>
      <c r="N20" s="137">
        <v>1595.05</v>
      </c>
      <c r="O20" s="137">
        <v>4078.75</v>
      </c>
      <c r="P20" s="137">
        <v>4291.6499999999996</v>
      </c>
      <c r="Q20" s="137">
        <v>2188.77</v>
      </c>
      <c r="R20" s="137">
        <v>1545.99</v>
      </c>
      <c r="S20" s="137">
        <v>2777.65</v>
      </c>
      <c r="T20" s="137">
        <v>3688.84</v>
      </c>
      <c r="U20" s="137">
        <v>1998.91</v>
      </c>
      <c r="V20" s="137">
        <v>1469.36</v>
      </c>
      <c r="W20" s="137">
        <v>2926.69</v>
      </c>
      <c r="X20" s="137">
        <v>3700.19</v>
      </c>
      <c r="Y20" s="137">
        <v>1948.25</v>
      </c>
      <c r="Z20" s="137">
        <v>1501.59</v>
      </c>
      <c r="AA20" s="137">
        <v>2447.9499999999998</v>
      </c>
      <c r="AB20" s="137">
        <v>2810.51</v>
      </c>
      <c r="AC20" s="137">
        <v>1858.44</v>
      </c>
      <c r="AD20" s="137">
        <v>1372.53</v>
      </c>
      <c r="AE20" s="137">
        <v>2452.4899999999998</v>
      </c>
      <c r="AF20" s="137">
        <v>2937.92</v>
      </c>
      <c r="AG20" s="137">
        <v>1672.57</v>
      </c>
      <c r="AH20" s="137">
        <v>1211.76</v>
      </c>
      <c r="AI20" s="137">
        <v>2388.77</v>
      </c>
      <c r="AJ20" s="137">
        <v>3123.02</v>
      </c>
      <c r="AK20" s="137">
        <v>1779.98</v>
      </c>
      <c r="AL20" s="137">
        <v>1358.25</v>
      </c>
      <c r="AM20" s="137">
        <v>2444.9899999999998</v>
      </c>
      <c r="AN20" s="137">
        <v>2632.93</v>
      </c>
      <c r="AO20" s="137">
        <v>1767.62</v>
      </c>
      <c r="AP20" s="137">
        <v>1527.37</v>
      </c>
      <c r="AQ20" s="137">
        <v>2335.52</v>
      </c>
      <c r="AR20" s="137">
        <v>2894.11</v>
      </c>
      <c r="AS20" s="137">
        <v>1648.73</v>
      </c>
      <c r="AT20" s="137">
        <v>1411.5</v>
      </c>
      <c r="AU20" s="137">
        <v>2408.6799999999998</v>
      </c>
      <c r="AV20" s="137">
        <v>2663.45</v>
      </c>
      <c r="AW20" s="137">
        <v>1347.12</v>
      </c>
      <c r="AX20" s="137">
        <v>1270.99</v>
      </c>
      <c r="AY20" s="137">
        <v>1909.02</v>
      </c>
      <c r="AZ20" s="137">
        <v>1971.12</v>
      </c>
      <c r="BA20" s="138">
        <v>1536.83</v>
      </c>
      <c r="BB20" s="138">
        <v>1362.52</v>
      </c>
      <c r="BC20" s="138">
        <v>1878.02</v>
      </c>
      <c r="BD20" s="138">
        <v>2192.0100000000002</v>
      </c>
      <c r="BE20" s="138">
        <v>1657.98</v>
      </c>
      <c r="BF20" s="138">
        <v>1375.44</v>
      </c>
      <c r="BG20" s="138">
        <v>2165.34</v>
      </c>
      <c r="BH20" s="138">
        <v>2008.48</v>
      </c>
      <c r="BI20" s="138">
        <v>1644.61</v>
      </c>
      <c r="BJ20" s="138">
        <v>1317.33</v>
      </c>
      <c r="BK20" s="138">
        <v>2052.71</v>
      </c>
      <c r="BL20" s="138">
        <v>1910.87</v>
      </c>
      <c r="BM20" s="138">
        <v>1509.78</v>
      </c>
      <c r="BN20" s="138">
        <v>1279.99</v>
      </c>
      <c r="BO20" s="138">
        <v>1883.49</v>
      </c>
      <c r="BP20" s="138">
        <v>2112.17</v>
      </c>
      <c r="BQ20" s="138">
        <v>1592</v>
      </c>
      <c r="BR20" s="138">
        <v>1141.4100000000001</v>
      </c>
      <c r="BS20" s="138">
        <v>1677.11</v>
      </c>
      <c r="BT20" s="138">
        <v>1942.99</v>
      </c>
      <c r="BU20" s="138">
        <v>1541.92</v>
      </c>
      <c r="BV20" s="138">
        <v>1187.8599999999999</v>
      </c>
      <c r="BW20" s="138">
        <v>1866.03</v>
      </c>
      <c r="BX20" s="142">
        <v>2146.2199999999998</v>
      </c>
      <c r="BY20" s="137" t="s">
        <v>50</v>
      </c>
      <c r="BZ20" s="147">
        <v>-50.08</v>
      </c>
      <c r="CA20" s="138">
        <v>46.45</v>
      </c>
      <c r="CB20" s="138">
        <v>188.93</v>
      </c>
      <c r="CC20" s="142">
        <v>203.22</v>
      </c>
      <c r="CD20" s="168" t="s">
        <v>50</v>
      </c>
      <c r="CE20" s="148">
        <v>-3.15E-2</v>
      </c>
      <c r="CF20" s="144">
        <v>4.07E-2</v>
      </c>
      <c r="CG20" s="144">
        <v>0.11260000000000001</v>
      </c>
      <c r="CH20" s="146">
        <v>0.1046</v>
      </c>
    </row>
    <row r="21" spans="1:86" s="16" customFormat="1" ht="15.75" customHeight="1" x14ac:dyDescent="0.3">
      <c r="A21"/>
      <c r="B21" s="128" t="s">
        <v>115</v>
      </c>
      <c r="C21" s="113" t="s">
        <v>9</v>
      </c>
      <c r="D21" s="137">
        <v>438.64</v>
      </c>
      <c r="E21" s="137">
        <v>469.91</v>
      </c>
      <c r="F21" s="137">
        <v>459.26</v>
      </c>
      <c r="G21" s="137">
        <v>478.67</v>
      </c>
      <c r="H21" s="137">
        <v>446.35</v>
      </c>
      <c r="I21" s="137">
        <v>462.74</v>
      </c>
      <c r="J21" s="137">
        <v>460.72</v>
      </c>
      <c r="K21" s="137">
        <v>474.24</v>
      </c>
      <c r="L21" s="137">
        <v>474.83</v>
      </c>
      <c r="M21" s="137">
        <v>474.11</v>
      </c>
      <c r="N21" s="137">
        <v>481.76</v>
      </c>
      <c r="O21" s="137">
        <v>527.36</v>
      </c>
      <c r="P21" s="137">
        <v>482.72</v>
      </c>
      <c r="Q21" s="137">
        <v>500.69</v>
      </c>
      <c r="R21" s="137">
        <v>495.25</v>
      </c>
      <c r="S21" s="137">
        <v>501.26</v>
      </c>
      <c r="T21" s="137">
        <v>480.47</v>
      </c>
      <c r="U21" s="137">
        <v>469.16</v>
      </c>
      <c r="V21" s="137">
        <v>477.33</v>
      </c>
      <c r="W21" s="137">
        <v>492.13</v>
      </c>
      <c r="X21" s="137">
        <v>461.77</v>
      </c>
      <c r="Y21" s="137">
        <v>474.05</v>
      </c>
      <c r="Z21" s="137">
        <v>477.43</v>
      </c>
      <c r="AA21" s="137">
        <v>476.32</v>
      </c>
      <c r="AB21" s="137">
        <v>442.02</v>
      </c>
      <c r="AC21" s="137">
        <v>449.32</v>
      </c>
      <c r="AD21" s="137">
        <v>459.63</v>
      </c>
      <c r="AE21" s="137">
        <v>466.66</v>
      </c>
      <c r="AF21" s="137">
        <v>448.56</v>
      </c>
      <c r="AG21" s="137">
        <v>469.71</v>
      </c>
      <c r="AH21" s="137">
        <v>465.49</v>
      </c>
      <c r="AI21" s="137">
        <v>483.16</v>
      </c>
      <c r="AJ21" s="137">
        <v>437.74</v>
      </c>
      <c r="AK21" s="137">
        <v>464.13</v>
      </c>
      <c r="AL21" s="137">
        <v>473.05</v>
      </c>
      <c r="AM21" s="137">
        <v>492.61</v>
      </c>
      <c r="AN21" s="137">
        <v>416.21</v>
      </c>
      <c r="AO21" s="137">
        <v>454.01</v>
      </c>
      <c r="AP21" s="137">
        <v>455.23</v>
      </c>
      <c r="AQ21" s="137">
        <v>445.4</v>
      </c>
      <c r="AR21" s="137">
        <v>402.64</v>
      </c>
      <c r="AS21" s="137">
        <v>453.2</v>
      </c>
      <c r="AT21" s="137">
        <v>457.04</v>
      </c>
      <c r="AU21" s="137">
        <v>437.45</v>
      </c>
      <c r="AV21" s="137">
        <v>418.3</v>
      </c>
      <c r="AW21" s="137">
        <v>471.16</v>
      </c>
      <c r="AX21" s="137">
        <v>474.97</v>
      </c>
      <c r="AY21" s="137">
        <v>454.61</v>
      </c>
      <c r="AZ21" s="137">
        <v>440.25</v>
      </c>
      <c r="BA21" s="138">
        <v>439.45</v>
      </c>
      <c r="BB21" s="138">
        <v>467.22</v>
      </c>
      <c r="BC21" s="138">
        <v>471.95</v>
      </c>
      <c r="BD21" s="138">
        <v>435.65</v>
      </c>
      <c r="BE21" s="138">
        <v>499.39</v>
      </c>
      <c r="BF21" s="138">
        <v>492.62</v>
      </c>
      <c r="BG21" s="138">
        <v>471.08</v>
      </c>
      <c r="BH21" s="138">
        <v>422.16</v>
      </c>
      <c r="BI21" s="138">
        <v>423.95</v>
      </c>
      <c r="BJ21" s="138">
        <v>427.8</v>
      </c>
      <c r="BK21" s="138">
        <v>433.64</v>
      </c>
      <c r="BL21" s="138">
        <v>396.68</v>
      </c>
      <c r="BM21" s="138">
        <v>412.05</v>
      </c>
      <c r="BN21" s="138">
        <v>408.56</v>
      </c>
      <c r="BO21" s="138">
        <v>411.97</v>
      </c>
      <c r="BP21" s="138">
        <v>532.49</v>
      </c>
      <c r="BQ21" s="138">
        <v>560.25</v>
      </c>
      <c r="BR21" s="138">
        <v>566.54999999999995</v>
      </c>
      <c r="BS21" s="138">
        <v>527.82000000000005</v>
      </c>
      <c r="BT21" s="138">
        <v>501.87</v>
      </c>
      <c r="BU21" s="138">
        <v>529.19000000000005</v>
      </c>
      <c r="BV21" s="138">
        <v>527.95000000000005</v>
      </c>
      <c r="BW21" s="138">
        <v>504.66</v>
      </c>
      <c r="BX21" s="142">
        <v>493.35</v>
      </c>
      <c r="BY21" s="137" t="s">
        <v>50</v>
      </c>
      <c r="BZ21" s="147">
        <v>-31.06</v>
      </c>
      <c r="CA21" s="138">
        <v>-38.6</v>
      </c>
      <c r="CB21" s="138">
        <v>-23.16</v>
      </c>
      <c r="CC21" s="142">
        <v>-8.51</v>
      </c>
      <c r="CD21" s="168" t="s">
        <v>50</v>
      </c>
      <c r="CE21" s="148">
        <v>-5.5399999999999998E-2</v>
      </c>
      <c r="CF21" s="144">
        <v>-6.8099999999999994E-2</v>
      </c>
      <c r="CG21" s="144">
        <v>-4.3900000000000002E-2</v>
      </c>
      <c r="CH21" s="146">
        <v>-1.7000000000000001E-2</v>
      </c>
    </row>
    <row r="22" spans="1:86" s="16" customFormat="1" ht="15.75" customHeight="1" x14ac:dyDescent="0.3">
      <c r="A22"/>
      <c r="B22" s="128" t="s">
        <v>116</v>
      </c>
      <c r="C22" s="113" t="s">
        <v>10</v>
      </c>
      <c r="D22" s="137">
        <v>512.59</v>
      </c>
      <c r="E22" s="137">
        <v>550.24</v>
      </c>
      <c r="F22" s="137">
        <v>537.61</v>
      </c>
      <c r="G22" s="137">
        <v>528.96</v>
      </c>
      <c r="H22" s="137">
        <v>457</v>
      </c>
      <c r="I22" s="137">
        <v>493.07</v>
      </c>
      <c r="J22" s="137">
        <v>495.33</v>
      </c>
      <c r="K22" s="137">
        <v>491.53</v>
      </c>
      <c r="L22" s="137">
        <v>481.59</v>
      </c>
      <c r="M22" s="137">
        <v>504.69</v>
      </c>
      <c r="N22" s="137">
        <v>508.65</v>
      </c>
      <c r="O22" s="137">
        <v>519.54999999999995</v>
      </c>
      <c r="P22" s="137">
        <v>506.39</v>
      </c>
      <c r="Q22" s="137">
        <v>530.98</v>
      </c>
      <c r="R22" s="137">
        <v>525.1</v>
      </c>
      <c r="S22" s="137">
        <v>514.85</v>
      </c>
      <c r="T22" s="137">
        <v>462.94</v>
      </c>
      <c r="U22" s="137">
        <v>472.65</v>
      </c>
      <c r="V22" s="137">
        <v>471.57</v>
      </c>
      <c r="W22" s="137">
        <v>477.36</v>
      </c>
      <c r="X22" s="137">
        <v>454.91</v>
      </c>
      <c r="Y22" s="137">
        <v>476.18</v>
      </c>
      <c r="Z22" s="137">
        <v>474.53</v>
      </c>
      <c r="AA22" s="137">
        <v>464.17</v>
      </c>
      <c r="AB22" s="137">
        <v>418.24</v>
      </c>
      <c r="AC22" s="137">
        <v>441.56</v>
      </c>
      <c r="AD22" s="137">
        <v>439.84</v>
      </c>
      <c r="AE22" s="137">
        <v>436.9</v>
      </c>
      <c r="AF22" s="137">
        <v>402.23</v>
      </c>
      <c r="AG22" s="137">
        <v>426.24</v>
      </c>
      <c r="AH22" s="137">
        <v>426.7</v>
      </c>
      <c r="AI22" s="137">
        <v>422.06</v>
      </c>
      <c r="AJ22" s="137">
        <v>393.29</v>
      </c>
      <c r="AK22" s="137">
        <v>421.47</v>
      </c>
      <c r="AL22" s="137">
        <v>428.7</v>
      </c>
      <c r="AM22" s="137">
        <v>424.39</v>
      </c>
      <c r="AN22" s="137">
        <v>390.96</v>
      </c>
      <c r="AO22" s="137">
        <v>418</v>
      </c>
      <c r="AP22" s="137">
        <v>419.5</v>
      </c>
      <c r="AQ22" s="137">
        <v>407.85</v>
      </c>
      <c r="AR22" s="137">
        <v>380.16</v>
      </c>
      <c r="AS22" s="137">
        <v>415.49</v>
      </c>
      <c r="AT22" s="137">
        <v>420.94</v>
      </c>
      <c r="AU22" s="137">
        <v>402.39</v>
      </c>
      <c r="AV22" s="137">
        <v>389.48</v>
      </c>
      <c r="AW22" s="137">
        <v>425.25</v>
      </c>
      <c r="AX22" s="137">
        <v>431.08</v>
      </c>
      <c r="AY22" s="137">
        <v>411.81</v>
      </c>
      <c r="AZ22" s="137">
        <v>364.63</v>
      </c>
      <c r="BA22" s="138">
        <v>364.58</v>
      </c>
      <c r="BB22" s="138">
        <v>387.07</v>
      </c>
      <c r="BC22" s="138">
        <v>376.69</v>
      </c>
      <c r="BD22" s="138">
        <v>340.17</v>
      </c>
      <c r="BE22" s="138">
        <v>378.7</v>
      </c>
      <c r="BF22" s="138">
        <v>382.98</v>
      </c>
      <c r="BG22" s="138">
        <v>361.19</v>
      </c>
      <c r="BH22" s="138">
        <v>329.22</v>
      </c>
      <c r="BI22" s="138">
        <v>336.74</v>
      </c>
      <c r="BJ22" s="138">
        <v>342.25</v>
      </c>
      <c r="BK22" s="138">
        <v>338.23</v>
      </c>
      <c r="BL22" s="138">
        <v>331.46</v>
      </c>
      <c r="BM22" s="138">
        <v>347.11</v>
      </c>
      <c r="BN22" s="138">
        <v>346.3</v>
      </c>
      <c r="BO22" s="138">
        <v>339.83</v>
      </c>
      <c r="BP22" s="138">
        <v>375.44</v>
      </c>
      <c r="BQ22" s="138">
        <v>394.6</v>
      </c>
      <c r="BR22" s="138">
        <v>402.4</v>
      </c>
      <c r="BS22" s="138">
        <v>371.68</v>
      </c>
      <c r="BT22" s="138">
        <v>357.82</v>
      </c>
      <c r="BU22" s="138">
        <v>375.24</v>
      </c>
      <c r="BV22" s="138">
        <v>379.14</v>
      </c>
      <c r="BW22" s="138">
        <v>359.33</v>
      </c>
      <c r="BX22" s="142">
        <v>351.25</v>
      </c>
      <c r="BY22" s="137" t="s">
        <v>50</v>
      </c>
      <c r="BZ22" s="147">
        <v>-19.36</v>
      </c>
      <c r="CA22" s="138">
        <v>-23.26</v>
      </c>
      <c r="CB22" s="138">
        <v>-12.35</v>
      </c>
      <c r="CC22" s="142">
        <v>-6.57</v>
      </c>
      <c r="CD22" s="168" t="s">
        <v>50</v>
      </c>
      <c r="CE22" s="148">
        <v>-4.9099999999999998E-2</v>
      </c>
      <c r="CF22" s="144">
        <v>-5.7799999999999997E-2</v>
      </c>
      <c r="CG22" s="144">
        <v>-3.32E-2</v>
      </c>
      <c r="CH22" s="146">
        <v>-1.84E-2</v>
      </c>
    </row>
    <row r="23" spans="1:86" s="16" customFormat="1" ht="15.75" customHeight="1" x14ac:dyDescent="0.3">
      <c r="A23"/>
      <c r="B23" s="128" t="s">
        <v>117</v>
      </c>
      <c r="C23" s="113" t="s">
        <v>41</v>
      </c>
      <c r="D23" s="137">
        <v>2626.1</v>
      </c>
      <c r="E23" s="137">
        <v>2819.18</v>
      </c>
      <c r="F23" s="137">
        <v>2745.87</v>
      </c>
      <c r="G23" s="137">
        <v>2819.4</v>
      </c>
      <c r="H23" s="137">
        <v>2344.91</v>
      </c>
      <c r="I23" s="137">
        <v>2515.7600000000002</v>
      </c>
      <c r="J23" s="137">
        <v>2469.0100000000002</v>
      </c>
      <c r="K23" s="137">
        <v>2495.15</v>
      </c>
      <c r="L23" s="137">
        <v>2460.0500000000002</v>
      </c>
      <c r="M23" s="137">
        <v>2456.4299999999998</v>
      </c>
      <c r="N23" s="137">
        <v>2489.35</v>
      </c>
      <c r="O23" s="137">
        <v>2549.88</v>
      </c>
      <c r="P23" s="137">
        <v>2168.0500000000002</v>
      </c>
      <c r="Q23" s="137">
        <v>2251.21</v>
      </c>
      <c r="R23" s="137">
        <v>2194.09</v>
      </c>
      <c r="S23" s="137">
        <v>2077.52</v>
      </c>
      <c r="T23" s="137">
        <v>1790.21</v>
      </c>
      <c r="U23" s="137">
        <v>1884.15</v>
      </c>
      <c r="V23" s="137">
        <v>1904.5</v>
      </c>
      <c r="W23" s="137">
        <v>1961.26</v>
      </c>
      <c r="X23" s="137">
        <v>1880.25</v>
      </c>
      <c r="Y23" s="137">
        <v>2043.36</v>
      </c>
      <c r="Z23" s="137">
        <v>1874.78</v>
      </c>
      <c r="AA23" s="137">
        <v>1854.74</v>
      </c>
      <c r="AB23" s="137">
        <v>1735.93</v>
      </c>
      <c r="AC23" s="137">
        <v>1933.9</v>
      </c>
      <c r="AD23" s="137">
        <v>2137.4899999999998</v>
      </c>
      <c r="AE23" s="137">
        <v>1873.53</v>
      </c>
      <c r="AF23" s="137">
        <v>2122.37</v>
      </c>
      <c r="AG23" s="137">
        <v>2052.14</v>
      </c>
      <c r="AH23" s="137">
        <v>2140.5</v>
      </c>
      <c r="AI23" s="137">
        <v>2037.47</v>
      </c>
      <c r="AJ23" s="137">
        <v>2161.36</v>
      </c>
      <c r="AK23" s="137">
        <v>2137.11</v>
      </c>
      <c r="AL23" s="137">
        <v>2354.1999999999998</v>
      </c>
      <c r="AM23" s="137">
        <v>2337.6999999999998</v>
      </c>
      <c r="AN23" s="137">
        <v>2066.2800000000002</v>
      </c>
      <c r="AO23" s="137">
        <v>2109.48</v>
      </c>
      <c r="AP23" s="137">
        <v>2171.8000000000002</v>
      </c>
      <c r="AQ23" s="137">
        <v>2134.2399999999998</v>
      </c>
      <c r="AR23" s="137">
        <v>1940.44</v>
      </c>
      <c r="AS23" s="137">
        <v>2160.9699999999998</v>
      </c>
      <c r="AT23" s="137">
        <v>2221.9299999999998</v>
      </c>
      <c r="AU23" s="137">
        <v>2087.88</v>
      </c>
      <c r="AV23" s="137">
        <v>1915.26</v>
      </c>
      <c r="AW23" s="137">
        <v>2128.6799999999998</v>
      </c>
      <c r="AX23" s="137">
        <v>2199.3200000000002</v>
      </c>
      <c r="AY23" s="137">
        <v>2030.35</v>
      </c>
      <c r="AZ23" s="137">
        <v>1806.7</v>
      </c>
      <c r="BA23" s="138">
        <v>1319.07</v>
      </c>
      <c r="BB23" s="138">
        <v>1483.97</v>
      </c>
      <c r="BC23" s="138">
        <v>1435.51</v>
      </c>
      <c r="BD23" s="138">
        <v>1448.1</v>
      </c>
      <c r="BE23" s="138">
        <v>1591.98</v>
      </c>
      <c r="BF23" s="138">
        <v>1618.16</v>
      </c>
      <c r="BG23" s="138">
        <v>1688.82</v>
      </c>
      <c r="BH23" s="138">
        <v>1682.14</v>
      </c>
      <c r="BI23" s="138">
        <v>1783.5</v>
      </c>
      <c r="BJ23" s="138">
        <v>1956.82</v>
      </c>
      <c r="BK23" s="138">
        <v>2099.85</v>
      </c>
      <c r="BL23" s="138">
        <v>1795.98</v>
      </c>
      <c r="BM23" s="138">
        <v>2042.55</v>
      </c>
      <c r="BN23" s="138">
        <v>2119.56</v>
      </c>
      <c r="BO23" s="138">
        <v>1881.09</v>
      </c>
      <c r="BP23" s="138">
        <v>1938.2</v>
      </c>
      <c r="BQ23" s="138">
        <v>2234.64</v>
      </c>
      <c r="BR23" s="138">
        <v>2321.84</v>
      </c>
      <c r="BS23" s="138">
        <v>2051.62</v>
      </c>
      <c r="BT23" s="138">
        <v>1940.26</v>
      </c>
      <c r="BU23" s="138">
        <v>2187.19</v>
      </c>
      <c r="BV23" s="138">
        <v>2299.2199999999998</v>
      </c>
      <c r="BW23" s="138">
        <v>2034.79</v>
      </c>
      <c r="BX23" s="142">
        <v>1940.7</v>
      </c>
      <c r="BY23" s="137" t="s">
        <v>50</v>
      </c>
      <c r="BZ23" s="147">
        <v>-47.45</v>
      </c>
      <c r="CA23" s="138">
        <v>-22.62</v>
      </c>
      <c r="CB23" s="138">
        <v>-16.829999999999998</v>
      </c>
      <c r="CC23" s="142">
        <v>0.44</v>
      </c>
      <c r="CD23" s="168" t="s">
        <v>50</v>
      </c>
      <c r="CE23" s="148">
        <v>-2.12E-2</v>
      </c>
      <c r="CF23" s="144">
        <v>-9.7000000000000003E-3</v>
      </c>
      <c r="CG23" s="144">
        <v>-8.2000000000000007E-3</v>
      </c>
      <c r="CH23" s="146">
        <v>2.0000000000000001E-4</v>
      </c>
    </row>
    <row r="24" spans="1:86" s="16" customFormat="1" ht="15.75" customHeight="1" x14ac:dyDescent="0.3">
      <c r="A24"/>
      <c r="B24" s="128" t="s">
        <v>118</v>
      </c>
      <c r="C24" s="113" t="s">
        <v>11</v>
      </c>
      <c r="D24" s="137">
        <v>21.89</v>
      </c>
      <c r="E24" s="137">
        <v>22.83</v>
      </c>
      <c r="F24" s="137">
        <v>22.27</v>
      </c>
      <c r="G24" s="137">
        <v>21.78</v>
      </c>
      <c r="H24" s="137">
        <v>21.07</v>
      </c>
      <c r="I24" s="137">
        <v>22.51</v>
      </c>
      <c r="J24" s="137">
        <v>22.65</v>
      </c>
      <c r="K24" s="137">
        <v>22.83</v>
      </c>
      <c r="L24" s="137">
        <v>23.14</v>
      </c>
      <c r="M24" s="137">
        <v>23.05</v>
      </c>
      <c r="N24" s="137">
        <v>23.15</v>
      </c>
      <c r="O24" s="137">
        <v>24.33</v>
      </c>
      <c r="P24" s="137">
        <v>21.99</v>
      </c>
      <c r="Q24" s="137">
        <v>22.75</v>
      </c>
      <c r="R24" s="137">
        <v>22.41</v>
      </c>
      <c r="S24" s="137">
        <v>21.69</v>
      </c>
      <c r="T24" s="137">
        <v>20.260000000000002</v>
      </c>
      <c r="U24" s="137">
        <v>20.79</v>
      </c>
      <c r="V24" s="137">
        <v>20.93</v>
      </c>
      <c r="W24" s="137">
        <v>20.92</v>
      </c>
      <c r="X24" s="137">
        <v>20.18</v>
      </c>
      <c r="Y24" s="137">
        <v>21.19</v>
      </c>
      <c r="Z24" s="137">
        <v>21.22</v>
      </c>
      <c r="AA24" s="137">
        <v>20.37</v>
      </c>
      <c r="AB24" s="137">
        <v>19.39</v>
      </c>
      <c r="AC24" s="137">
        <v>20.59</v>
      </c>
      <c r="AD24" s="137">
        <v>20.65</v>
      </c>
      <c r="AE24" s="137">
        <v>20.11</v>
      </c>
      <c r="AF24" s="137">
        <v>18.84</v>
      </c>
      <c r="AG24" s="137">
        <v>20.34</v>
      </c>
      <c r="AH24" s="137">
        <v>20.82</v>
      </c>
      <c r="AI24" s="137">
        <v>20.18</v>
      </c>
      <c r="AJ24" s="137">
        <v>18.440000000000001</v>
      </c>
      <c r="AK24" s="137">
        <v>19.91</v>
      </c>
      <c r="AL24" s="137">
        <v>20.55</v>
      </c>
      <c r="AM24" s="137">
        <v>19.899999999999999</v>
      </c>
      <c r="AN24" s="137">
        <v>18.55</v>
      </c>
      <c r="AO24" s="137">
        <v>20.05</v>
      </c>
      <c r="AP24" s="137">
        <v>20.399999999999999</v>
      </c>
      <c r="AQ24" s="137">
        <v>19.55</v>
      </c>
      <c r="AR24" s="137">
        <v>17.489999999999998</v>
      </c>
      <c r="AS24" s="137">
        <v>19.27</v>
      </c>
      <c r="AT24" s="137">
        <v>19.84</v>
      </c>
      <c r="AU24" s="137">
        <v>18.75</v>
      </c>
      <c r="AV24" s="137">
        <v>16.670000000000002</v>
      </c>
      <c r="AW24" s="137">
        <v>18.579999999999998</v>
      </c>
      <c r="AX24" s="137">
        <v>19.09</v>
      </c>
      <c r="AY24" s="137">
        <v>17.95</v>
      </c>
      <c r="AZ24" s="137">
        <v>16.07</v>
      </c>
      <c r="BA24" s="138">
        <v>16.100000000000001</v>
      </c>
      <c r="BB24" s="138">
        <v>17.53</v>
      </c>
      <c r="BC24" s="138">
        <v>16.75</v>
      </c>
      <c r="BD24" s="138">
        <v>15.33</v>
      </c>
      <c r="BE24" s="138">
        <v>17.5</v>
      </c>
      <c r="BF24" s="138">
        <v>17.98</v>
      </c>
      <c r="BG24" s="138">
        <v>16.600000000000001</v>
      </c>
      <c r="BH24" s="138">
        <v>14.52</v>
      </c>
      <c r="BI24" s="138">
        <v>15.06</v>
      </c>
      <c r="BJ24" s="138">
        <v>15.51</v>
      </c>
      <c r="BK24" s="138">
        <v>15.14</v>
      </c>
      <c r="BL24" s="138">
        <v>14.09</v>
      </c>
      <c r="BM24" s="138">
        <v>15.09</v>
      </c>
      <c r="BN24" s="138">
        <v>15.11</v>
      </c>
      <c r="BO24" s="138">
        <v>14.6</v>
      </c>
      <c r="BP24" s="138">
        <v>17.29</v>
      </c>
      <c r="BQ24" s="138">
        <v>18.48</v>
      </c>
      <c r="BR24" s="138">
        <v>18.989999999999998</v>
      </c>
      <c r="BS24" s="138">
        <v>17.18</v>
      </c>
      <c r="BT24" s="138">
        <v>16.54</v>
      </c>
      <c r="BU24" s="138">
        <v>17.63</v>
      </c>
      <c r="BV24" s="138">
        <v>17.93</v>
      </c>
      <c r="BW24" s="138">
        <v>16.72</v>
      </c>
      <c r="BX24" s="142">
        <v>16.170000000000002</v>
      </c>
      <c r="BY24" s="137" t="s">
        <v>50</v>
      </c>
      <c r="BZ24" s="147">
        <v>-0.85</v>
      </c>
      <c r="CA24" s="138">
        <v>-1.06</v>
      </c>
      <c r="CB24" s="138">
        <v>-0.47</v>
      </c>
      <c r="CC24" s="142">
        <v>-0.37</v>
      </c>
      <c r="CD24" s="168" t="s">
        <v>50</v>
      </c>
      <c r="CE24" s="148">
        <v>-4.6199999999999998E-2</v>
      </c>
      <c r="CF24" s="144">
        <v>-5.5899999999999998E-2</v>
      </c>
      <c r="CG24" s="144">
        <v>-2.7099999999999999E-2</v>
      </c>
      <c r="CH24" s="146">
        <v>-2.2200000000000001E-2</v>
      </c>
    </row>
    <row r="25" spans="1:86" s="16" customFormat="1" ht="15.75" customHeight="1" x14ac:dyDescent="0.3">
      <c r="A25"/>
      <c r="B25" s="128" t="s">
        <v>119</v>
      </c>
      <c r="C25" s="113" t="s">
        <v>42</v>
      </c>
      <c r="D25" s="137">
        <v>10.26</v>
      </c>
      <c r="E25" s="137">
        <v>11</v>
      </c>
      <c r="F25" s="137">
        <v>10.94</v>
      </c>
      <c r="G25" s="137">
        <v>10.48</v>
      </c>
      <c r="H25" s="137">
        <v>9.65</v>
      </c>
      <c r="I25" s="137">
        <v>10.45</v>
      </c>
      <c r="J25" s="137">
        <v>10.63</v>
      </c>
      <c r="K25" s="137">
        <v>10.27</v>
      </c>
      <c r="L25" s="137">
        <v>10.02</v>
      </c>
      <c r="M25" s="137">
        <v>10.3</v>
      </c>
      <c r="N25" s="137">
        <v>10.55</v>
      </c>
      <c r="O25" s="137">
        <v>10.64</v>
      </c>
      <c r="P25" s="137">
        <v>9.58</v>
      </c>
      <c r="Q25" s="137">
        <v>10.19</v>
      </c>
      <c r="R25" s="137">
        <v>10.19</v>
      </c>
      <c r="S25" s="137">
        <v>9.66</v>
      </c>
      <c r="T25" s="137">
        <v>8.76</v>
      </c>
      <c r="U25" s="137">
        <v>9.1</v>
      </c>
      <c r="V25" s="137">
        <v>9.25</v>
      </c>
      <c r="W25" s="137">
        <v>9.0500000000000007</v>
      </c>
      <c r="X25" s="137">
        <v>8.11</v>
      </c>
      <c r="Y25" s="137">
        <v>8.6999999999999993</v>
      </c>
      <c r="Z25" s="137">
        <v>8.81</v>
      </c>
      <c r="AA25" s="137">
        <v>8.3000000000000007</v>
      </c>
      <c r="AB25" s="137">
        <v>7.67</v>
      </c>
      <c r="AC25" s="137">
        <v>8.25</v>
      </c>
      <c r="AD25" s="137">
        <v>8.3699999999999992</v>
      </c>
      <c r="AE25" s="137">
        <v>8.0399999999999991</v>
      </c>
      <c r="AF25" s="137">
        <v>6.56</v>
      </c>
      <c r="AG25" s="137">
        <v>7.25</v>
      </c>
      <c r="AH25" s="137">
        <v>7.37</v>
      </c>
      <c r="AI25" s="137">
        <v>7.02</v>
      </c>
      <c r="AJ25" s="137">
        <v>5.85</v>
      </c>
      <c r="AK25" s="137">
        <v>6.58</v>
      </c>
      <c r="AL25" s="137">
        <v>6.77</v>
      </c>
      <c r="AM25" s="137">
        <v>6.37</v>
      </c>
      <c r="AN25" s="137">
        <v>5.59</v>
      </c>
      <c r="AO25" s="137">
        <v>6.31</v>
      </c>
      <c r="AP25" s="137">
        <v>6.41</v>
      </c>
      <c r="AQ25" s="137">
        <v>5.96</v>
      </c>
      <c r="AR25" s="137">
        <v>5.2</v>
      </c>
      <c r="AS25" s="137">
        <v>5.98</v>
      </c>
      <c r="AT25" s="137">
        <v>6.18</v>
      </c>
      <c r="AU25" s="137">
        <v>5.66</v>
      </c>
      <c r="AV25" s="137">
        <v>4.9400000000000004</v>
      </c>
      <c r="AW25" s="137">
        <v>5.68</v>
      </c>
      <c r="AX25" s="137">
        <v>5.87</v>
      </c>
      <c r="AY25" s="137">
        <v>5.37</v>
      </c>
      <c r="AZ25" s="137">
        <v>4.88</v>
      </c>
      <c r="BA25" s="138">
        <v>5.0199999999999996</v>
      </c>
      <c r="BB25" s="138">
        <v>5.53</v>
      </c>
      <c r="BC25" s="138">
        <v>5.0599999999999996</v>
      </c>
      <c r="BD25" s="138">
        <v>4.43</v>
      </c>
      <c r="BE25" s="138">
        <v>5.24</v>
      </c>
      <c r="BF25" s="138">
        <v>5.47</v>
      </c>
      <c r="BG25" s="138">
        <v>4.87</v>
      </c>
      <c r="BH25" s="138">
        <v>4.2</v>
      </c>
      <c r="BI25" s="138">
        <v>4.54</v>
      </c>
      <c r="BJ25" s="138">
        <v>4.71</v>
      </c>
      <c r="BK25" s="138">
        <v>4.45</v>
      </c>
      <c r="BL25" s="138">
        <v>4.5199999999999996</v>
      </c>
      <c r="BM25" s="138">
        <v>4.92</v>
      </c>
      <c r="BN25" s="138">
        <v>4.9400000000000004</v>
      </c>
      <c r="BO25" s="138">
        <v>4.6900000000000004</v>
      </c>
      <c r="BP25" s="138">
        <v>4.59</v>
      </c>
      <c r="BQ25" s="138">
        <v>4.9800000000000004</v>
      </c>
      <c r="BR25" s="138">
        <v>5.17</v>
      </c>
      <c r="BS25" s="138">
        <v>4.57</v>
      </c>
      <c r="BT25" s="138">
        <v>4.43</v>
      </c>
      <c r="BU25" s="138">
        <v>4.78</v>
      </c>
      <c r="BV25" s="138">
        <v>4.92</v>
      </c>
      <c r="BW25" s="138">
        <v>4.5</v>
      </c>
      <c r="BX25" s="142">
        <v>4.3099999999999996</v>
      </c>
      <c r="BY25" s="137" t="s">
        <v>50</v>
      </c>
      <c r="BZ25" s="147">
        <v>-0.2</v>
      </c>
      <c r="CA25" s="138">
        <v>-0.25</v>
      </c>
      <c r="CB25" s="138">
        <v>-0.08</v>
      </c>
      <c r="CC25" s="142">
        <v>-0.11</v>
      </c>
      <c r="CD25" s="168" t="s">
        <v>50</v>
      </c>
      <c r="CE25" s="148">
        <v>-4.0800000000000003E-2</v>
      </c>
      <c r="CF25" s="144">
        <v>-4.9000000000000002E-2</v>
      </c>
      <c r="CG25" s="144">
        <v>-1.7100000000000001E-2</v>
      </c>
      <c r="CH25" s="146">
        <v>-2.5600000000000001E-2</v>
      </c>
    </row>
    <row r="26" spans="1:86" s="16" customFormat="1" ht="15.75" customHeight="1" x14ac:dyDescent="0.3">
      <c r="A26"/>
      <c r="B26" s="128" t="s">
        <v>120</v>
      </c>
      <c r="C26" s="113" t="s">
        <v>12</v>
      </c>
      <c r="D26" s="137">
        <v>10.89</v>
      </c>
      <c r="E26" s="137">
        <v>10.77</v>
      </c>
      <c r="F26" s="137">
        <v>10.050000000000001</v>
      </c>
      <c r="G26" s="137">
        <v>10.19</v>
      </c>
      <c r="H26" s="137">
        <v>8.35</v>
      </c>
      <c r="I26" s="137">
        <v>8.6199999999999992</v>
      </c>
      <c r="J26" s="137">
        <v>8.44</v>
      </c>
      <c r="K26" s="137">
        <v>9.4499999999999993</v>
      </c>
      <c r="L26" s="137">
        <v>9</v>
      </c>
      <c r="M26" s="137">
        <v>8.2799999999999994</v>
      </c>
      <c r="N26" s="137">
        <v>7.78</v>
      </c>
      <c r="O26" s="137">
        <v>9.2200000000000006</v>
      </c>
      <c r="P26" s="137">
        <v>9.5500000000000007</v>
      </c>
      <c r="Q26" s="137">
        <v>8.68</v>
      </c>
      <c r="R26" s="137">
        <v>7.93</v>
      </c>
      <c r="S26" s="137">
        <v>8.44</v>
      </c>
      <c r="T26" s="137">
        <v>7.17</v>
      </c>
      <c r="U26" s="137">
        <v>6.56</v>
      </c>
      <c r="V26" s="137">
        <v>6.21</v>
      </c>
      <c r="W26" s="137">
        <v>7.4</v>
      </c>
      <c r="X26" s="137">
        <v>7.15</v>
      </c>
      <c r="Y26" s="137">
        <v>6.46</v>
      </c>
      <c r="Z26" s="137">
        <v>6.04</v>
      </c>
      <c r="AA26" s="137">
        <v>6.58</v>
      </c>
      <c r="AB26" s="137">
        <v>6.73</v>
      </c>
      <c r="AC26" s="137">
        <v>6.26</v>
      </c>
      <c r="AD26" s="137">
        <v>5.94</v>
      </c>
      <c r="AE26" s="137">
        <v>6.38</v>
      </c>
      <c r="AF26" s="137">
        <v>3.79</v>
      </c>
      <c r="AG26" s="137">
        <v>4.0199999999999996</v>
      </c>
      <c r="AH26" s="137">
        <v>3.98</v>
      </c>
      <c r="AI26" s="137">
        <v>4.0199999999999996</v>
      </c>
      <c r="AJ26" s="137">
        <v>3.46</v>
      </c>
      <c r="AK26" s="137">
        <v>3.8</v>
      </c>
      <c r="AL26" s="137">
        <v>3.88</v>
      </c>
      <c r="AM26" s="137">
        <v>3.88</v>
      </c>
      <c r="AN26" s="137">
        <v>3.38</v>
      </c>
      <c r="AO26" s="137">
        <v>3.69</v>
      </c>
      <c r="AP26" s="137">
        <v>3.69</v>
      </c>
      <c r="AQ26" s="137">
        <v>3.61</v>
      </c>
      <c r="AR26" s="137">
        <v>3.23</v>
      </c>
      <c r="AS26" s="137">
        <v>3.66</v>
      </c>
      <c r="AT26" s="137">
        <v>3.68</v>
      </c>
      <c r="AU26" s="137">
        <v>3.51</v>
      </c>
      <c r="AV26" s="137">
        <v>3.03</v>
      </c>
      <c r="AW26" s="137">
        <v>3.43</v>
      </c>
      <c r="AX26" s="137">
        <v>3.46</v>
      </c>
      <c r="AY26" s="137">
        <v>3.29</v>
      </c>
      <c r="AZ26" s="137">
        <v>3.13</v>
      </c>
      <c r="BA26" s="138">
        <v>3.15</v>
      </c>
      <c r="BB26" s="138">
        <v>3.37</v>
      </c>
      <c r="BC26" s="138">
        <v>3.33</v>
      </c>
      <c r="BD26" s="138">
        <v>3.2</v>
      </c>
      <c r="BE26" s="138">
        <v>3.6</v>
      </c>
      <c r="BF26" s="138">
        <v>3.62</v>
      </c>
      <c r="BG26" s="138">
        <v>3.44</v>
      </c>
      <c r="BH26" s="138">
        <v>2.96</v>
      </c>
      <c r="BI26" s="138">
        <v>2.99</v>
      </c>
      <c r="BJ26" s="138">
        <v>3.05</v>
      </c>
      <c r="BK26" s="138">
        <v>3.05</v>
      </c>
      <c r="BL26" s="138">
        <v>2.48</v>
      </c>
      <c r="BM26" s="138">
        <v>2.61</v>
      </c>
      <c r="BN26" s="138">
        <v>2.6</v>
      </c>
      <c r="BO26" s="138">
        <v>2.57</v>
      </c>
      <c r="BP26" s="138">
        <v>3.2</v>
      </c>
      <c r="BQ26" s="138">
        <v>3.37</v>
      </c>
      <c r="BR26" s="138">
        <v>3.43</v>
      </c>
      <c r="BS26" s="138">
        <v>3.17</v>
      </c>
      <c r="BT26" s="138">
        <v>3.03</v>
      </c>
      <c r="BU26" s="138">
        <v>3.2</v>
      </c>
      <c r="BV26" s="138">
        <v>3.21</v>
      </c>
      <c r="BW26" s="138">
        <v>3.05</v>
      </c>
      <c r="BX26" s="142">
        <v>2.98</v>
      </c>
      <c r="BY26" s="137" t="s">
        <v>50</v>
      </c>
      <c r="BZ26" s="147">
        <v>-0.17</v>
      </c>
      <c r="CA26" s="138">
        <v>-0.22</v>
      </c>
      <c r="CB26" s="138">
        <v>-0.12</v>
      </c>
      <c r="CC26" s="142">
        <v>-0.06</v>
      </c>
      <c r="CD26" s="168" t="s">
        <v>50</v>
      </c>
      <c r="CE26" s="148">
        <v>-5.1799999999999999E-2</v>
      </c>
      <c r="CF26" s="144">
        <v>-6.3299999999999995E-2</v>
      </c>
      <c r="CG26" s="144">
        <v>-3.7499999999999999E-2</v>
      </c>
      <c r="CH26" s="146">
        <v>-1.8700000000000001E-2</v>
      </c>
    </row>
    <row r="27" spans="1:86" s="16" customFormat="1" ht="15.75" customHeight="1" x14ac:dyDescent="0.3">
      <c r="A27"/>
      <c r="B27" s="128" t="s">
        <v>121</v>
      </c>
      <c r="C27" s="113" t="s">
        <v>13</v>
      </c>
      <c r="D27" s="137">
        <v>21.68</v>
      </c>
      <c r="E27" s="137">
        <v>24.35</v>
      </c>
      <c r="F27" s="137">
        <v>24.47</v>
      </c>
      <c r="G27" s="137">
        <v>22.8</v>
      </c>
      <c r="H27" s="137">
        <v>21.65</v>
      </c>
      <c r="I27" s="137">
        <v>24.54</v>
      </c>
      <c r="J27" s="137">
        <v>25.08</v>
      </c>
      <c r="K27" s="137">
        <v>23</v>
      </c>
      <c r="L27" s="137">
        <v>19.59</v>
      </c>
      <c r="M27" s="137">
        <v>21.7</v>
      </c>
      <c r="N27" s="137">
        <v>22.45</v>
      </c>
      <c r="O27" s="137">
        <v>21.24</v>
      </c>
      <c r="P27" s="137">
        <v>21.09</v>
      </c>
      <c r="Q27" s="137">
        <v>23.56</v>
      </c>
      <c r="R27" s="137">
        <v>23.77</v>
      </c>
      <c r="S27" s="137">
        <v>22.05</v>
      </c>
      <c r="T27" s="137">
        <v>19.63</v>
      </c>
      <c r="U27" s="137">
        <v>20.92</v>
      </c>
      <c r="V27" s="137">
        <v>21.23</v>
      </c>
      <c r="W27" s="137">
        <v>20.23</v>
      </c>
      <c r="X27" s="137">
        <v>18.54</v>
      </c>
      <c r="Y27" s="137">
        <v>20.51</v>
      </c>
      <c r="Z27" s="137">
        <v>20.85</v>
      </c>
      <c r="AA27" s="137">
        <v>19.420000000000002</v>
      </c>
      <c r="AB27" s="137">
        <v>17.2</v>
      </c>
      <c r="AC27" s="137">
        <v>19.2</v>
      </c>
      <c r="AD27" s="137">
        <v>19.41</v>
      </c>
      <c r="AE27" s="137">
        <v>18.559999999999999</v>
      </c>
      <c r="AF27" s="137">
        <v>16.899999999999999</v>
      </c>
      <c r="AG27" s="137">
        <v>18.54</v>
      </c>
      <c r="AH27" s="137">
        <v>18.78</v>
      </c>
      <c r="AI27" s="137">
        <v>18.079999999999998</v>
      </c>
      <c r="AJ27" s="137">
        <v>15.63</v>
      </c>
      <c r="AK27" s="137">
        <v>17.489999999999998</v>
      </c>
      <c r="AL27" s="137">
        <v>17.98</v>
      </c>
      <c r="AM27" s="137">
        <v>17.12</v>
      </c>
      <c r="AN27" s="137">
        <v>15.59</v>
      </c>
      <c r="AO27" s="137">
        <v>17.489999999999998</v>
      </c>
      <c r="AP27" s="137">
        <v>17.7</v>
      </c>
      <c r="AQ27" s="137">
        <v>16.64</v>
      </c>
      <c r="AR27" s="137">
        <v>14.84</v>
      </c>
      <c r="AS27" s="137">
        <v>17.03</v>
      </c>
      <c r="AT27" s="137">
        <v>17.510000000000002</v>
      </c>
      <c r="AU27" s="137">
        <v>16.14</v>
      </c>
      <c r="AV27" s="137">
        <v>14.03</v>
      </c>
      <c r="AW27" s="137">
        <v>16.12</v>
      </c>
      <c r="AX27" s="137">
        <v>16.62</v>
      </c>
      <c r="AY27" s="137">
        <v>15.26</v>
      </c>
      <c r="AZ27" s="137">
        <v>13.02</v>
      </c>
      <c r="BA27" s="138">
        <v>13.38</v>
      </c>
      <c r="BB27" s="138">
        <v>14.74</v>
      </c>
      <c r="BC27" s="138">
        <v>13.51</v>
      </c>
      <c r="BD27" s="138">
        <v>11.22</v>
      </c>
      <c r="BE27" s="138">
        <v>13.13</v>
      </c>
      <c r="BF27" s="138">
        <v>13.76</v>
      </c>
      <c r="BG27" s="138">
        <v>12.3</v>
      </c>
      <c r="BH27" s="138">
        <v>9.82</v>
      </c>
      <c r="BI27" s="138">
        <v>10.58</v>
      </c>
      <c r="BJ27" s="138">
        <v>11</v>
      </c>
      <c r="BK27" s="138">
        <v>10.4</v>
      </c>
      <c r="BL27" s="138">
        <v>8.86</v>
      </c>
      <c r="BM27" s="138">
        <v>9.7100000000000009</v>
      </c>
      <c r="BN27" s="138">
        <v>9.7899999999999991</v>
      </c>
      <c r="BO27" s="138">
        <v>9.18</v>
      </c>
      <c r="BP27" s="138">
        <v>9.74</v>
      </c>
      <c r="BQ27" s="138">
        <v>10.56</v>
      </c>
      <c r="BR27" s="138">
        <v>10.97</v>
      </c>
      <c r="BS27" s="138">
        <v>9.7100000000000009</v>
      </c>
      <c r="BT27" s="138">
        <v>9.41</v>
      </c>
      <c r="BU27" s="138">
        <v>10.14</v>
      </c>
      <c r="BV27" s="138">
        <v>10.45</v>
      </c>
      <c r="BW27" s="138">
        <v>9.5500000000000007</v>
      </c>
      <c r="BX27" s="142">
        <v>9.17</v>
      </c>
      <c r="BY27" s="137" t="s">
        <v>50</v>
      </c>
      <c r="BZ27" s="147">
        <v>-0.42</v>
      </c>
      <c r="CA27" s="138">
        <v>-0.52</v>
      </c>
      <c r="CB27" s="138">
        <v>-0.15</v>
      </c>
      <c r="CC27" s="142">
        <v>-0.24</v>
      </c>
      <c r="CD27" s="168" t="s">
        <v>50</v>
      </c>
      <c r="CE27" s="148">
        <v>-3.9899999999999998E-2</v>
      </c>
      <c r="CF27" s="144">
        <v>-4.7800000000000002E-2</v>
      </c>
      <c r="CG27" s="144">
        <v>-1.5699999999999999E-2</v>
      </c>
      <c r="CH27" s="146">
        <v>-2.5899999999999999E-2</v>
      </c>
    </row>
    <row r="28" spans="1:86" s="16" customFormat="1" ht="15.75" customHeight="1" x14ac:dyDescent="0.3">
      <c r="A28"/>
      <c r="B28" s="128" t="s">
        <v>122</v>
      </c>
      <c r="C28" s="113" t="s">
        <v>43</v>
      </c>
      <c r="D28" s="137">
        <v>18.21</v>
      </c>
      <c r="E28" s="137">
        <v>20.18</v>
      </c>
      <c r="F28" s="137">
        <v>20.079999999999998</v>
      </c>
      <c r="G28" s="137">
        <v>19.260000000000002</v>
      </c>
      <c r="H28" s="137">
        <v>18.68</v>
      </c>
      <c r="I28" s="137">
        <v>20.64</v>
      </c>
      <c r="J28" s="137">
        <v>20.96</v>
      </c>
      <c r="K28" s="137">
        <v>19.96</v>
      </c>
      <c r="L28" s="137">
        <v>21.98</v>
      </c>
      <c r="M28" s="137">
        <v>23.65</v>
      </c>
      <c r="N28" s="137">
        <v>24.32</v>
      </c>
      <c r="O28" s="137">
        <v>24.03</v>
      </c>
      <c r="P28" s="137">
        <v>20.02</v>
      </c>
      <c r="Q28" s="137">
        <v>21.78</v>
      </c>
      <c r="R28" s="137">
        <v>21.91</v>
      </c>
      <c r="S28" s="137">
        <v>21.05</v>
      </c>
      <c r="T28" s="137">
        <v>22.07</v>
      </c>
      <c r="U28" s="137">
        <v>22.96</v>
      </c>
      <c r="V28" s="137">
        <v>23.11</v>
      </c>
      <c r="W28" s="137">
        <v>22.91</v>
      </c>
      <c r="X28" s="137">
        <v>20.72</v>
      </c>
      <c r="Y28" s="137">
        <v>22.46</v>
      </c>
      <c r="Z28" s="137">
        <v>22.6</v>
      </c>
      <c r="AA28" s="137">
        <v>21.75</v>
      </c>
      <c r="AB28" s="137">
        <v>19.71</v>
      </c>
      <c r="AC28" s="137">
        <v>21.47</v>
      </c>
      <c r="AD28" s="137">
        <v>21.56</v>
      </c>
      <c r="AE28" s="137">
        <v>21.35</v>
      </c>
      <c r="AF28" s="137">
        <v>20.53</v>
      </c>
      <c r="AG28" s="137">
        <v>22.03</v>
      </c>
      <c r="AH28" s="137">
        <v>21.96</v>
      </c>
      <c r="AI28" s="137">
        <v>21.86</v>
      </c>
      <c r="AJ28" s="137">
        <v>19.61</v>
      </c>
      <c r="AK28" s="137">
        <v>21.7</v>
      </c>
      <c r="AL28" s="137">
        <v>22.19</v>
      </c>
      <c r="AM28" s="137">
        <v>21.81</v>
      </c>
      <c r="AN28" s="137">
        <v>20.67</v>
      </c>
      <c r="AO28" s="137">
        <v>22.88</v>
      </c>
      <c r="AP28" s="137">
        <v>22.99</v>
      </c>
      <c r="AQ28" s="137">
        <v>22.07</v>
      </c>
      <c r="AR28" s="137">
        <v>18.77</v>
      </c>
      <c r="AS28" s="137">
        <v>21.36</v>
      </c>
      <c r="AT28" s="137">
        <v>21.69</v>
      </c>
      <c r="AU28" s="137">
        <v>20.39</v>
      </c>
      <c r="AV28" s="137">
        <v>18.399999999999999</v>
      </c>
      <c r="AW28" s="137">
        <v>20.98</v>
      </c>
      <c r="AX28" s="137">
        <v>21.37</v>
      </c>
      <c r="AY28" s="137">
        <v>19.989999999999998</v>
      </c>
      <c r="AZ28" s="137">
        <v>18.3</v>
      </c>
      <c r="BA28" s="138">
        <v>18.670000000000002</v>
      </c>
      <c r="BB28" s="138">
        <v>20.36</v>
      </c>
      <c r="BC28" s="138">
        <v>19.14</v>
      </c>
      <c r="BD28" s="138">
        <v>22.85</v>
      </c>
      <c r="BE28" s="138">
        <v>26.91</v>
      </c>
      <c r="BF28" s="138">
        <v>27.89</v>
      </c>
      <c r="BG28" s="138">
        <v>25.07</v>
      </c>
      <c r="BH28" s="138">
        <v>22.63</v>
      </c>
      <c r="BI28" s="138">
        <v>24.41</v>
      </c>
      <c r="BJ28" s="138">
        <v>25.29</v>
      </c>
      <c r="BK28" s="138">
        <v>23.96</v>
      </c>
      <c r="BL28" s="138">
        <v>21.62</v>
      </c>
      <c r="BM28" s="138">
        <v>23.73</v>
      </c>
      <c r="BN28" s="138">
        <v>23.92</v>
      </c>
      <c r="BO28" s="138">
        <v>22.43</v>
      </c>
      <c r="BP28" s="138">
        <v>22.64</v>
      </c>
      <c r="BQ28" s="138">
        <v>24.58</v>
      </c>
      <c r="BR28" s="138">
        <v>25.5</v>
      </c>
      <c r="BS28" s="138">
        <v>22.58</v>
      </c>
      <c r="BT28" s="138">
        <v>21.85</v>
      </c>
      <c r="BU28" s="138">
        <v>23.58</v>
      </c>
      <c r="BV28" s="138">
        <v>24.25</v>
      </c>
      <c r="BW28" s="138">
        <v>22.19</v>
      </c>
      <c r="BX28" s="142">
        <v>21.29</v>
      </c>
      <c r="BY28" s="137" t="s">
        <v>50</v>
      </c>
      <c r="BZ28" s="147">
        <v>-1.01</v>
      </c>
      <c r="CA28" s="138">
        <v>-1.25</v>
      </c>
      <c r="CB28" s="138">
        <v>-0.39</v>
      </c>
      <c r="CC28" s="142">
        <v>-0.56000000000000005</v>
      </c>
      <c r="CD28" s="168" t="s">
        <v>50</v>
      </c>
      <c r="CE28" s="148">
        <v>-4.1000000000000002E-2</v>
      </c>
      <c r="CF28" s="144">
        <v>-4.9000000000000002E-2</v>
      </c>
      <c r="CG28" s="144">
        <v>-1.72E-2</v>
      </c>
      <c r="CH28" s="146">
        <v>-2.5600000000000001E-2</v>
      </c>
    </row>
    <row r="29" spans="1:86" s="16" customFormat="1" ht="15.75" customHeight="1" x14ac:dyDescent="0.3">
      <c r="A29"/>
      <c r="B29" s="128" t="s">
        <v>123</v>
      </c>
      <c r="C29" s="113" t="s">
        <v>14</v>
      </c>
      <c r="D29" s="137">
        <v>78.38</v>
      </c>
      <c r="E29" s="137">
        <v>71.31</v>
      </c>
      <c r="F29" s="137">
        <v>67.17</v>
      </c>
      <c r="G29" s="137">
        <v>73.11</v>
      </c>
      <c r="H29" s="137">
        <v>73.08</v>
      </c>
      <c r="I29" s="137">
        <v>64.42</v>
      </c>
      <c r="J29" s="137">
        <v>63.37</v>
      </c>
      <c r="K29" s="137">
        <v>78.959999999999994</v>
      </c>
      <c r="L29" s="137">
        <v>90.65</v>
      </c>
      <c r="M29" s="137">
        <v>71.34</v>
      </c>
      <c r="N29" s="137">
        <v>68.83</v>
      </c>
      <c r="O29" s="137">
        <v>90.64</v>
      </c>
      <c r="P29" s="137">
        <v>75.16</v>
      </c>
      <c r="Q29" s="137">
        <v>65.069999999999993</v>
      </c>
      <c r="R29" s="137">
        <v>61.61</v>
      </c>
      <c r="S29" s="137">
        <v>66.239999999999995</v>
      </c>
      <c r="T29" s="137">
        <v>62.33</v>
      </c>
      <c r="U29" s="137">
        <v>55.57</v>
      </c>
      <c r="V29" s="137">
        <v>54.55</v>
      </c>
      <c r="W29" s="137">
        <v>64.83</v>
      </c>
      <c r="X29" s="137">
        <v>58.94</v>
      </c>
      <c r="Y29" s="137">
        <v>51.86</v>
      </c>
      <c r="Z29" s="137">
        <v>49.32</v>
      </c>
      <c r="AA29" s="137">
        <v>53.45</v>
      </c>
      <c r="AB29" s="137">
        <v>60.53</v>
      </c>
      <c r="AC29" s="137">
        <v>53.66</v>
      </c>
      <c r="AD29" s="137">
        <v>52.57</v>
      </c>
      <c r="AE29" s="137">
        <v>55.82</v>
      </c>
      <c r="AF29" s="137">
        <v>43.43</v>
      </c>
      <c r="AG29" s="137">
        <v>43.56</v>
      </c>
      <c r="AH29" s="137">
        <v>44.03</v>
      </c>
      <c r="AI29" s="137">
        <v>45.15</v>
      </c>
      <c r="AJ29" s="137">
        <v>45.76</v>
      </c>
      <c r="AK29" s="137">
        <v>43.95</v>
      </c>
      <c r="AL29" s="137">
        <v>44.56</v>
      </c>
      <c r="AM29" s="137">
        <v>48.35</v>
      </c>
      <c r="AN29" s="137">
        <v>41.01</v>
      </c>
      <c r="AO29" s="137">
        <v>40.75</v>
      </c>
      <c r="AP29" s="137">
        <v>41.22</v>
      </c>
      <c r="AQ29" s="137">
        <v>41.78</v>
      </c>
      <c r="AR29" s="137">
        <v>39.65</v>
      </c>
      <c r="AS29" s="137">
        <v>39.74</v>
      </c>
      <c r="AT29" s="137">
        <v>40.54</v>
      </c>
      <c r="AU29" s="137">
        <v>40.72</v>
      </c>
      <c r="AV29" s="137">
        <v>37.31</v>
      </c>
      <c r="AW29" s="137">
        <v>38.619999999999997</v>
      </c>
      <c r="AX29" s="137">
        <v>39.28</v>
      </c>
      <c r="AY29" s="137">
        <v>38.76</v>
      </c>
      <c r="AZ29" s="137">
        <v>46.42</v>
      </c>
      <c r="BA29" s="138">
        <v>40.31</v>
      </c>
      <c r="BB29" s="138">
        <v>42.15</v>
      </c>
      <c r="BC29" s="138">
        <v>44.95</v>
      </c>
      <c r="BD29" s="138">
        <v>42.45</v>
      </c>
      <c r="BE29" s="138">
        <v>41.09</v>
      </c>
      <c r="BF29" s="138">
        <v>40.99</v>
      </c>
      <c r="BG29" s="138">
        <v>42.04</v>
      </c>
      <c r="BH29" s="138">
        <v>39.51</v>
      </c>
      <c r="BI29" s="138">
        <v>35.17</v>
      </c>
      <c r="BJ29" s="138">
        <v>34.89</v>
      </c>
      <c r="BK29" s="138">
        <v>37.659999999999997</v>
      </c>
      <c r="BL29" s="138">
        <v>35.35</v>
      </c>
      <c r="BM29" s="138">
        <v>33.01</v>
      </c>
      <c r="BN29" s="138">
        <v>32.39</v>
      </c>
      <c r="BO29" s="138">
        <v>34.17</v>
      </c>
      <c r="BP29" s="138">
        <v>41.65</v>
      </c>
      <c r="BQ29" s="138">
        <v>39.72</v>
      </c>
      <c r="BR29" s="138">
        <v>39.86</v>
      </c>
      <c r="BS29" s="138">
        <v>39.33</v>
      </c>
      <c r="BT29" s="138">
        <v>40.15</v>
      </c>
      <c r="BU29" s="138">
        <v>38.08</v>
      </c>
      <c r="BV29" s="138">
        <v>37.82</v>
      </c>
      <c r="BW29" s="138">
        <v>38.31</v>
      </c>
      <c r="BX29" s="142">
        <v>39.56</v>
      </c>
      <c r="BY29" s="137" t="s">
        <v>50</v>
      </c>
      <c r="BZ29" s="147">
        <v>-1.64</v>
      </c>
      <c r="CA29" s="138">
        <v>-2.04</v>
      </c>
      <c r="CB29" s="138">
        <v>-1.01</v>
      </c>
      <c r="CC29" s="142">
        <v>-0.59</v>
      </c>
      <c r="CD29" s="168" t="s">
        <v>50</v>
      </c>
      <c r="CE29" s="148">
        <v>-4.1300000000000003E-2</v>
      </c>
      <c r="CF29" s="144">
        <v>-5.11E-2</v>
      </c>
      <c r="CG29" s="144">
        <v>-2.58E-2</v>
      </c>
      <c r="CH29" s="146">
        <v>-1.4800000000000001E-2</v>
      </c>
    </row>
    <row r="30" spans="1:86" s="16" customFormat="1" ht="15.75" customHeight="1" x14ac:dyDescent="0.3">
      <c r="A30"/>
      <c r="B30" s="128" t="s">
        <v>124</v>
      </c>
      <c r="C30" s="113" t="s">
        <v>44</v>
      </c>
      <c r="D30" s="137">
        <v>112.23</v>
      </c>
      <c r="E30" s="137">
        <v>121.7</v>
      </c>
      <c r="F30" s="137">
        <v>119.71</v>
      </c>
      <c r="G30" s="137">
        <v>114.92</v>
      </c>
      <c r="H30" s="137">
        <v>104.62</v>
      </c>
      <c r="I30" s="137">
        <v>115.57</v>
      </c>
      <c r="J30" s="137">
        <v>116.93</v>
      </c>
      <c r="K30" s="137">
        <v>112.87</v>
      </c>
      <c r="L30" s="137">
        <v>105.1</v>
      </c>
      <c r="M30" s="137">
        <v>110.93</v>
      </c>
      <c r="N30" s="137">
        <v>112.35</v>
      </c>
      <c r="O30" s="137">
        <v>112.99</v>
      </c>
      <c r="P30" s="137">
        <v>108.37</v>
      </c>
      <c r="Q30" s="137">
        <v>115.06</v>
      </c>
      <c r="R30" s="137">
        <v>113.83</v>
      </c>
      <c r="S30" s="137">
        <v>109.58</v>
      </c>
      <c r="T30" s="137">
        <v>100.51</v>
      </c>
      <c r="U30" s="137">
        <v>103.78</v>
      </c>
      <c r="V30" s="137">
        <v>103.95</v>
      </c>
      <c r="W30" s="137">
        <v>103.83</v>
      </c>
      <c r="X30" s="137">
        <v>97.56</v>
      </c>
      <c r="Y30" s="137">
        <v>103.57</v>
      </c>
      <c r="Z30" s="137">
        <v>103.59</v>
      </c>
      <c r="AA30" s="137">
        <v>99.86</v>
      </c>
      <c r="AB30" s="137">
        <v>93.05</v>
      </c>
      <c r="AC30" s="137">
        <v>99.95</v>
      </c>
      <c r="AD30" s="137">
        <v>99.84</v>
      </c>
      <c r="AE30" s="137">
        <v>98.22</v>
      </c>
      <c r="AF30" s="137">
        <v>85.85</v>
      </c>
      <c r="AG30" s="137">
        <v>93.08</v>
      </c>
      <c r="AH30" s="137">
        <v>93.49</v>
      </c>
      <c r="AI30" s="137">
        <v>91.6</v>
      </c>
      <c r="AJ30" s="137">
        <v>78.5</v>
      </c>
      <c r="AK30" s="137">
        <v>87.37</v>
      </c>
      <c r="AL30" s="137">
        <v>89.6</v>
      </c>
      <c r="AM30" s="137">
        <v>86.74</v>
      </c>
      <c r="AN30" s="137">
        <v>77.83</v>
      </c>
      <c r="AO30" s="137">
        <v>86.56</v>
      </c>
      <c r="AP30" s="137">
        <v>87.2</v>
      </c>
      <c r="AQ30" s="137">
        <v>83.1</v>
      </c>
      <c r="AR30" s="137">
        <v>73.48</v>
      </c>
      <c r="AS30" s="137">
        <v>83.87</v>
      </c>
      <c r="AT30" s="137">
        <v>85.55</v>
      </c>
      <c r="AU30" s="137">
        <v>79.84</v>
      </c>
      <c r="AV30" s="137">
        <v>73.75</v>
      </c>
      <c r="AW30" s="137">
        <v>84.26</v>
      </c>
      <c r="AX30" s="137">
        <v>86.06</v>
      </c>
      <c r="AY30" s="137">
        <v>80.16</v>
      </c>
      <c r="AZ30" s="137">
        <v>71.56</v>
      </c>
      <c r="BA30" s="138">
        <v>72.89</v>
      </c>
      <c r="BB30" s="138">
        <v>79.25</v>
      </c>
      <c r="BC30" s="138">
        <v>75.05</v>
      </c>
      <c r="BD30" s="138">
        <v>55.7</v>
      </c>
      <c r="BE30" s="138">
        <v>65.17</v>
      </c>
      <c r="BF30" s="138">
        <v>66.959999999999994</v>
      </c>
      <c r="BG30" s="138">
        <v>60.9</v>
      </c>
      <c r="BH30" s="138">
        <v>51.45</v>
      </c>
      <c r="BI30" s="138">
        <v>54.46</v>
      </c>
      <c r="BJ30" s="138">
        <v>56.06</v>
      </c>
      <c r="BK30" s="138">
        <v>54.05</v>
      </c>
      <c r="BL30" s="138">
        <v>49.44</v>
      </c>
      <c r="BM30" s="138">
        <v>53.44</v>
      </c>
      <c r="BN30" s="138">
        <v>53.58</v>
      </c>
      <c r="BO30" s="138">
        <v>51.29</v>
      </c>
      <c r="BP30" s="138">
        <v>59.37</v>
      </c>
      <c r="BQ30" s="138">
        <v>63.88</v>
      </c>
      <c r="BR30" s="138">
        <v>65.77</v>
      </c>
      <c r="BS30" s="138">
        <v>59.08</v>
      </c>
      <c r="BT30" s="138">
        <v>56.9</v>
      </c>
      <c r="BU30" s="138">
        <v>61</v>
      </c>
      <c r="BV30" s="138">
        <v>62.19</v>
      </c>
      <c r="BW30" s="138">
        <v>57.61</v>
      </c>
      <c r="BX30" s="142">
        <v>55.58</v>
      </c>
      <c r="BY30" s="137" t="s">
        <v>50</v>
      </c>
      <c r="BZ30" s="147">
        <v>-2.88</v>
      </c>
      <c r="CA30" s="138">
        <v>-3.58</v>
      </c>
      <c r="CB30" s="138">
        <v>-1.47</v>
      </c>
      <c r="CC30" s="142">
        <v>-1.32</v>
      </c>
      <c r="CD30" s="168" t="s">
        <v>50</v>
      </c>
      <c r="CE30" s="148">
        <v>-4.4999999999999998E-2</v>
      </c>
      <c r="CF30" s="144">
        <v>-5.4399999999999997E-2</v>
      </c>
      <c r="CG30" s="144">
        <v>-2.4799999999999999E-2</v>
      </c>
      <c r="CH30" s="146">
        <v>-2.3199999999999998E-2</v>
      </c>
    </row>
    <row r="31" spans="1:86" s="16" customFormat="1" ht="15.75" customHeight="1" x14ac:dyDescent="0.3">
      <c r="A31"/>
      <c r="B31" s="128" t="s">
        <v>351</v>
      </c>
      <c r="C31" s="113" t="s">
        <v>15</v>
      </c>
      <c r="D31" s="137">
        <v>21.26</v>
      </c>
      <c r="E31" s="137">
        <v>23.75</v>
      </c>
      <c r="F31" s="137">
        <v>23.87</v>
      </c>
      <c r="G31" s="137">
        <v>22.35</v>
      </c>
      <c r="H31" s="137">
        <v>20.99</v>
      </c>
      <c r="I31" s="137">
        <v>23.61</v>
      </c>
      <c r="J31" s="137">
        <v>24.14</v>
      </c>
      <c r="K31" s="137">
        <v>22.26</v>
      </c>
      <c r="L31" s="137">
        <v>20.32</v>
      </c>
      <c r="M31" s="137">
        <v>22.24</v>
      </c>
      <c r="N31" s="137">
        <v>23.05</v>
      </c>
      <c r="O31" s="137">
        <v>21.97</v>
      </c>
      <c r="P31" s="137">
        <v>20.77</v>
      </c>
      <c r="Q31" s="137">
        <v>23.15</v>
      </c>
      <c r="R31" s="137">
        <v>23.39</v>
      </c>
      <c r="S31" s="137">
        <v>21.61</v>
      </c>
      <c r="T31" s="137">
        <v>19.63</v>
      </c>
      <c r="U31" s="137">
        <v>21</v>
      </c>
      <c r="V31" s="137">
        <v>21.41</v>
      </c>
      <c r="W31" s="137">
        <v>20.21</v>
      </c>
      <c r="X31" s="137">
        <v>18.36</v>
      </c>
      <c r="Y31" s="137">
        <v>20.41</v>
      </c>
      <c r="Z31" s="137">
        <v>20.85</v>
      </c>
      <c r="AA31" s="137">
        <v>19.18</v>
      </c>
      <c r="AB31" s="137">
        <v>17.670000000000002</v>
      </c>
      <c r="AC31" s="137">
        <v>19.809999999999999</v>
      </c>
      <c r="AD31" s="137">
        <v>20.14</v>
      </c>
      <c r="AE31" s="137">
        <v>18.97</v>
      </c>
      <c r="AF31" s="137">
        <v>17.55</v>
      </c>
      <c r="AG31" s="137">
        <v>19.440000000000001</v>
      </c>
      <c r="AH31" s="137">
        <v>19.829999999999998</v>
      </c>
      <c r="AI31" s="137">
        <v>18.809999999999999</v>
      </c>
      <c r="AJ31" s="137">
        <v>16.34</v>
      </c>
      <c r="AK31" s="137">
        <v>18.37</v>
      </c>
      <c r="AL31" s="137">
        <v>18.91</v>
      </c>
      <c r="AM31" s="137">
        <v>17.78</v>
      </c>
      <c r="AN31" s="137">
        <v>15.97</v>
      </c>
      <c r="AO31" s="137">
        <v>18</v>
      </c>
      <c r="AP31" s="137">
        <v>18.28</v>
      </c>
      <c r="AQ31" s="137">
        <v>17.02</v>
      </c>
      <c r="AR31" s="137">
        <v>15.2</v>
      </c>
      <c r="AS31" s="137">
        <v>17.45</v>
      </c>
      <c r="AT31" s="137">
        <v>17.98</v>
      </c>
      <c r="AU31" s="137">
        <v>16.52</v>
      </c>
      <c r="AV31" s="137">
        <v>14.78</v>
      </c>
      <c r="AW31" s="137">
        <v>16.97</v>
      </c>
      <c r="AX31" s="137">
        <v>17.48</v>
      </c>
      <c r="AY31" s="137">
        <v>16.07</v>
      </c>
      <c r="AZ31" s="137">
        <v>14.28</v>
      </c>
      <c r="BA31" s="138">
        <v>14.63</v>
      </c>
      <c r="BB31" s="138">
        <v>16.04</v>
      </c>
      <c r="BC31" s="138">
        <v>14.86</v>
      </c>
      <c r="BD31" s="138">
        <v>12.84</v>
      </c>
      <c r="BE31" s="138">
        <v>15.11</v>
      </c>
      <c r="BF31" s="138">
        <v>15.63</v>
      </c>
      <c r="BG31" s="138">
        <v>14.08</v>
      </c>
      <c r="BH31" s="138">
        <v>11.77</v>
      </c>
      <c r="BI31" s="138">
        <v>12.58</v>
      </c>
      <c r="BJ31" s="138">
        <v>12.98</v>
      </c>
      <c r="BK31" s="138">
        <v>12.42</v>
      </c>
      <c r="BL31" s="138">
        <v>11.26</v>
      </c>
      <c r="BM31" s="138">
        <v>12.22</v>
      </c>
      <c r="BN31" s="138">
        <v>12.27</v>
      </c>
      <c r="BO31" s="138">
        <v>11.68</v>
      </c>
      <c r="BP31" s="138">
        <v>13.62</v>
      </c>
      <c r="BQ31" s="138">
        <v>14.68</v>
      </c>
      <c r="BR31" s="138">
        <v>15.14</v>
      </c>
      <c r="BS31" s="138">
        <v>13.56</v>
      </c>
      <c r="BT31" s="138">
        <v>13.07</v>
      </c>
      <c r="BU31" s="138">
        <v>14.03</v>
      </c>
      <c r="BV31" s="138">
        <v>14.33</v>
      </c>
      <c r="BW31" s="138">
        <v>13.24</v>
      </c>
      <c r="BX31" s="142">
        <v>12.76</v>
      </c>
      <c r="BY31" s="137" t="s">
        <v>50</v>
      </c>
      <c r="BZ31" s="147">
        <v>-0.65</v>
      </c>
      <c r="CA31" s="138">
        <v>-0.81</v>
      </c>
      <c r="CB31" s="138">
        <v>-0.32</v>
      </c>
      <c r="CC31" s="142">
        <v>-0.31</v>
      </c>
      <c r="CD31" s="168" t="s">
        <v>50</v>
      </c>
      <c r="CE31" s="148">
        <v>-4.4400000000000002E-2</v>
      </c>
      <c r="CF31" s="144">
        <v>-5.3499999999999999E-2</v>
      </c>
      <c r="CG31" s="144">
        <v>-2.3400000000000001E-2</v>
      </c>
      <c r="CH31" s="146">
        <v>-2.3699999999999999E-2</v>
      </c>
    </row>
    <row r="32" spans="1:86" s="16" customFormat="1" ht="15.75" customHeight="1" x14ac:dyDescent="0.3">
      <c r="A32"/>
      <c r="B32" s="128" t="s">
        <v>125</v>
      </c>
      <c r="C32" s="113" t="s">
        <v>45</v>
      </c>
      <c r="D32" s="137">
        <v>105.68</v>
      </c>
      <c r="E32" s="137">
        <v>116.84</v>
      </c>
      <c r="F32" s="137">
        <v>114.7</v>
      </c>
      <c r="G32" s="137">
        <v>112.3</v>
      </c>
      <c r="H32" s="137">
        <v>108.54</v>
      </c>
      <c r="I32" s="137">
        <v>119.26</v>
      </c>
      <c r="J32" s="137">
        <v>120.32</v>
      </c>
      <c r="K32" s="137">
        <v>117.23</v>
      </c>
      <c r="L32" s="137">
        <v>120.57</v>
      </c>
      <c r="M32" s="137">
        <v>129.9</v>
      </c>
      <c r="N32" s="137">
        <v>132.32</v>
      </c>
      <c r="O32" s="137">
        <v>133.71</v>
      </c>
      <c r="P32" s="137">
        <v>126.82</v>
      </c>
      <c r="Q32" s="137">
        <v>137.68</v>
      </c>
      <c r="R32" s="137">
        <v>138.02000000000001</v>
      </c>
      <c r="S32" s="137">
        <v>134.24</v>
      </c>
      <c r="T32" s="137">
        <v>123.29</v>
      </c>
      <c r="U32" s="137">
        <v>128.19</v>
      </c>
      <c r="V32" s="137">
        <v>128.58000000000001</v>
      </c>
      <c r="W32" s="137">
        <v>128.09</v>
      </c>
      <c r="X32" s="137">
        <v>128.74</v>
      </c>
      <c r="Y32" s="137">
        <v>139.62</v>
      </c>
      <c r="Z32" s="137">
        <v>140.18</v>
      </c>
      <c r="AA32" s="137">
        <v>135.41</v>
      </c>
      <c r="AB32" s="137">
        <v>111.89</v>
      </c>
      <c r="AC32" s="137">
        <v>122.5</v>
      </c>
      <c r="AD32" s="137">
        <v>122.84</v>
      </c>
      <c r="AE32" s="137">
        <v>121.56</v>
      </c>
      <c r="AF32" s="137">
        <v>116.43</v>
      </c>
      <c r="AG32" s="137">
        <v>124.89</v>
      </c>
      <c r="AH32" s="137">
        <v>124.52</v>
      </c>
      <c r="AI32" s="137">
        <v>123.95</v>
      </c>
      <c r="AJ32" s="137">
        <v>109.94</v>
      </c>
      <c r="AK32" s="137">
        <v>121.46</v>
      </c>
      <c r="AL32" s="137">
        <v>124.16</v>
      </c>
      <c r="AM32" s="137">
        <v>122.08</v>
      </c>
      <c r="AN32" s="137">
        <v>110.08</v>
      </c>
      <c r="AO32" s="137">
        <v>121.23</v>
      </c>
      <c r="AP32" s="137">
        <v>121.51</v>
      </c>
      <c r="AQ32" s="137">
        <v>117.43</v>
      </c>
      <c r="AR32" s="137">
        <v>110.92</v>
      </c>
      <c r="AS32" s="137">
        <v>125.89</v>
      </c>
      <c r="AT32" s="137">
        <v>127.46</v>
      </c>
      <c r="AU32" s="137">
        <v>120.39</v>
      </c>
      <c r="AV32" s="137">
        <v>114.16</v>
      </c>
      <c r="AW32" s="137">
        <v>129.59</v>
      </c>
      <c r="AX32" s="137">
        <v>131.24</v>
      </c>
      <c r="AY32" s="137">
        <v>123.91</v>
      </c>
      <c r="AZ32" s="137">
        <v>113.56</v>
      </c>
      <c r="BA32" s="138">
        <v>114.66</v>
      </c>
      <c r="BB32" s="138">
        <v>123.05</v>
      </c>
      <c r="BC32" s="138">
        <v>120.19</v>
      </c>
      <c r="BD32" s="138">
        <v>109.49</v>
      </c>
      <c r="BE32" s="138">
        <v>127</v>
      </c>
      <c r="BF32" s="138">
        <v>127.95</v>
      </c>
      <c r="BG32" s="138">
        <v>118.96</v>
      </c>
      <c r="BH32" s="138">
        <v>108.94</v>
      </c>
      <c r="BI32" s="138">
        <v>112.73</v>
      </c>
      <c r="BJ32" s="138">
        <v>114.87</v>
      </c>
      <c r="BK32" s="138">
        <v>113.27</v>
      </c>
      <c r="BL32" s="138">
        <v>106.9</v>
      </c>
      <c r="BM32" s="138">
        <v>113.61</v>
      </c>
      <c r="BN32" s="138">
        <v>113.22</v>
      </c>
      <c r="BO32" s="138">
        <v>110.91</v>
      </c>
      <c r="BP32" s="138">
        <v>134.81</v>
      </c>
      <c r="BQ32" s="138">
        <v>143.68</v>
      </c>
      <c r="BR32" s="138">
        <v>146.66</v>
      </c>
      <c r="BS32" s="138">
        <v>133.88999999999999</v>
      </c>
      <c r="BT32" s="138">
        <v>128.27000000000001</v>
      </c>
      <c r="BU32" s="138">
        <v>136.55000000000001</v>
      </c>
      <c r="BV32" s="138">
        <v>137.84</v>
      </c>
      <c r="BW32" s="138">
        <v>129.49</v>
      </c>
      <c r="BX32" s="142">
        <v>125.64</v>
      </c>
      <c r="BY32" s="137" t="s">
        <v>50</v>
      </c>
      <c r="BZ32" s="147">
        <v>-7.13</v>
      </c>
      <c r="CA32" s="138">
        <v>-8.82</v>
      </c>
      <c r="CB32" s="138">
        <v>-4.4000000000000004</v>
      </c>
      <c r="CC32" s="142">
        <v>-2.63</v>
      </c>
      <c r="CD32" s="168" t="s">
        <v>50</v>
      </c>
      <c r="CE32" s="148">
        <v>-4.9599999999999998E-2</v>
      </c>
      <c r="CF32" s="144">
        <v>-6.0199999999999997E-2</v>
      </c>
      <c r="CG32" s="144">
        <v>-3.2800000000000003E-2</v>
      </c>
      <c r="CH32" s="146">
        <v>-2.0500000000000001E-2</v>
      </c>
    </row>
    <row r="33" spans="1:86" s="16" customFormat="1" ht="15.75" customHeight="1" x14ac:dyDescent="0.3">
      <c r="A33"/>
      <c r="B33" s="128" t="s">
        <v>126</v>
      </c>
      <c r="C33" s="113" t="s">
        <v>16</v>
      </c>
      <c r="D33" s="137">
        <v>16.98</v>
      </c>
      <c r="E33" s="137">
        <v>18.29</v>
      </c>
      <c r="F33" s="137">
        <v>18.010000000000002</v>
      </c>
      <c r="G33" s="137">
        <v>17.38</v>
      </c>
      <c r="H33" s="137">
        <v>16.82</v>
      </c>
      <c r="I33" s="137">
        <v>18.43</v>
      </c>
      <c r="J33" s="137">
        <v>18.670000000000002</v>
      </c>
      <c r="K33" s="137">
        <v>18.079999999999998</v>
      </c>
      <c r="L33" s="137">
        <v>17.72</v>
      </c>
      <c r="M33" s="137">
        <v>18.5</v>
      </c>
      <c r="N33" s="137">
        <v>18.809999999999999</v>
      </c>
      <c r="O33" s="137">
        <v>18.989999999999998</v>
      </c>
      <c r="P33" s="137">
        <v>17.23</v>
      </c>
      <c r="Q33" s="137">
        <v>18.559999999999999</v>
      </c>
      <c r="R33" s="137">
        <v>18.54</v>
      </c>
      <c r="S33" s="137">
        <v>17.57</v>
      </c>
      <c r="T33" s="137">
        <v>16.510000000000002</v>
      </c>
      <c r="U33" s="137">
        <v>17.32</v>
      </c>
      <c r="V33" s="137">
        <v>17.52</v>
      </c>
      <c r="W33" s="137">
        <v>17.04</v>
      </c>
      <c r="X33" s="137">
        <v>16.170000000000002</v>
      </c>
      <c r="Y33" s="137">
        <v>17.55</v>
      </c>
      <c r="Z33" s="137">
        <v>17.75</v>
      </c>
      <c r="AA33" s="137">
        <v>16.690000000000001</v>
      </c>
      <c r="AB33" s="137">
        <v>15.71</v>
      </c>
      <c r="AC33" s="137">
        <v>17.2</v>
      </c>
      <c r="AD33" s="137">
        <v>17.34</v>
      </c>
      <c r="AE33" s="137">
        <v>16.64</v>
      </c>
      <c r="AF33" s="137">
        <v>15.11</v>
      </c>
      <c r="AG33" s="137">
        <v>16.64</v>
      </c>
      <c r="AH33" s="137">
        <v>16.899999999999999</v>
      </c>
      <c r="AI33" s="137">
        <v>16.18</v>
      </c>
      <c r="AJ33" s="137">
        <v>13.94</v>
      </c>
      <c r="AK33" s="137">
        <v>15.64</v>
      </c>
      <c r="AL33" s="137">
        <v>16.09</v>
      </c>
      <c r="AM33" s="137">
        <v>15.22</v>
      </c>
      <c r="AN33" s="137">
        <v>13.77</v>
      </c>
      <c r="AO33" s="137">
        <v>15.5</v>
      </c>
      <c r="AP33" s="137">
        <v>15.72</v>
      </c>
      <c r="AQ33" s="137">
        <v>14.69</v>
      </c>
      <c r="AR33" s="137">
        <v>13.37</v>
      </c>
      <c r="AS33" s="137">
        <v>15.34</v>
      </c>
      <c r="AT33" s="137">
        <v>15.79</v>
      </c>
      <c r="AU33" s="137">
        <v>14.53</v>
      </c>
      <c r="AV33" s="137">
        <v>13.39</v>
      </c>
      <c r="AW33" s="137">
        <v>15.37</v>
      </c>
      <c r="AX33" s="137">
        <v>15.82</v>
      </c>
      <c r="AY33" s="137">
        <v>14.56</v>
      </c>
      <c r="AZ33" s="137">
        <v>13.11</v>
      </c>
      <c r="BA33" s="138">
        <v>13.44</v>
      </c>
      <c r="BB33" s="138">
        <v>14.74</v>
      </c>
      <c r="BC33" s="138">
        <v>13.64</v>
      </c>
      <c r="BD33" s="138">
        <v>12.18</v>
      </c>
      <c r="BE33" s="138">
        <v>14.27</v>
      </c>
      <c r="BF33" s="138">
        <v>14.79</v>
      </c>
      <c r="BG33" s="138">
        <v>13.34</v>
      </c>
      <c r="BH33" s="138">
        <v>11.49</v>
      </c>
      <c r="BI33" s="138">
        <v>12.24</v>
      </c>
      <c r="BJ33" s="138">
        <v>12.64</v>
      </c>
      <c r="BK33" s="138">
        <v>12.1</v>
      </c>
      <c r="BL33" s="138">
        <v>11.11</v>
      </c>
      <c r="BM33" s="138">
        <v>12.06</v>
      </c>
      <c r="BN33" s="138">
        <v>12.11</v>
      </c>
      <c r="BO33" s="138">
        <v>11.52</v>
      </c>
      <c r="BP33" s="138">
        <v>13.31</v>
      </c>
      <c r="BQ33" s="138">
        <v>14.36</v>
      </c>
      <c r="BR33" s="138">
        <v>14.83</v>
      </c>
      <c r="BS33" s="138">
        <v>13.25</v>
      </c>
      <c r="BT33" s="138">
        <v>12.79</v>
      </c>
      <c r="BU33" s="138">
        <v>13.74</v>
      </c>
      <c r="BV33" s="138">
        <v>14.05</v>
      </c>
      <c r="BW33" s="138">
        <v>12.96</v>
      </c>
      <c r="BX33" s="142">
        <v>12.48</v>
      </c>
      <c r="BY33" s="137" t="s">
        <v>50</v>
      </c>
      <c r="BZ33" s="147">
        <v>-0.62</v>
      </c>
      <c r="CA33" s="138">
        <v>-0.77</v>
      </c>
      <c r="CB33" s="138">
        <v>-0.28999999999999998</v>
      </c>
      <c r="CC33" s="142">
        <v>-0.31</v>
      </c>
      <c r="CD33" s="168" t="s">
        <v>50</v>
      </c>
      <c r="CE33" s="148">
        <v>-4.3299999999999998E-2</v>
      </c>
      <c r="CF33" s="144">
        <v>-5.2200000000000003E-2</v>
      </c>
      <c r="CG33" s="144">
        <v>-2.18E-2</v>
      </c>
      <c r="CH33" s="146">
        <v>-2.41E-2</v>
      </c>
    </row>
    <row r="34" spans="1:86" s="16" customFormat="1" ht="15.75" customHeight="1" x14ac:dyDescent="0.3">
      <c r="A34"/>
      <c r="B34" s="128" t="s">
        <v>127</v>
      </c>
      <c r="C34" s="113" t="s">
        <v>17</v>
      </c>
      <c r="D34" s="137">
        <v>39.89</v>
      </c>
      <c r="E34" s="137">
        <v>41.53</v>
      </c>
      <c r="F34" s="137">
        <v>41.65</v>
      </c>
      <c r="G34" s="137">
        <v>40.619999999999997</v>
      </c>
      <c r="H34" s="137">
        <v>36.81</v>
      </c>
      <c r="I34" s="137">
        <v>38.51</v>
      </c>
      <c r="J34" s="137">
        <v>38.86</v>
      </c>
      <c r="K34" s="137">
        <v>37.590000000000003</v>
      </c>
      <c r="L34" s="137">
        <v>39.630000000000003</v>
      </c>
      <c r="M34" s="137">
        <v>40.840000000000003</v>
      </c>
      <c r="N34" s="137">
        <v>41.4</v>
      </c>
      <c r="O34" s="137">
        <v>40.65</v>
      </c>
      <c r="P34" s="137">
        <v>34.229999999999997</v>
      </c>
      <c r="Q34" s="137">
        <v>35.78</v>
      </c>
      <c r="R34" s="137">
        <v>35.96</v>
      </c>
      <c r="S34" s="137">
        <v>34.770000000000003</v>
      </c>
      <c r="T34" s="137">
        <v>33.659999999999997</v>
      </c>
      <c r="U34" s="137">
        <v>34.619999999999997</v>
      </c>
      <c r="V34" s="137">
        <v>34.92</v>
      </c>
      <c r="W34" s="137">
        <v>34.04</v>
      </c>
      <c r="X34" s="137">
        <v>29.37</v>
      </c>
      <c r="Y34" s="137">
        <v>30.8</v>
      </c>
      <c r="Z34" s="137">
        <v>31.11</v>
      </c>
      <c r="AA34" s="137">
        <v>29.93</v>
      </c>
      <c r="AB34" s="137">
        <v>30.57</v>
      </c>
      <c r="AC34" s="137">
        <v>32.04</v>
      </c>
      <c r="AD34" s="137">
        <v>32.28</v>
      </c>
      <c r="AE34" s="137">
        <v>31.44</v>
      </c>
      <c r="AF34" s="137">
        <v>31.08</v>
      </c>
      <c r="AG34" s="137">
        <v>32.340000000000003</v>
      </c>
      <c r="AH34" s="137">
        <v>32.61</v>
      </c>
      <c r="AI34" s="137">
        <v>31.9</v>
      </c>
      <c r="AJ34" s="137">
        <v>27.92</v>
      </c>
      <c r="AK34" s="137">
        <v>29.3</v>
      </c>
      <c r="AL34" s="137">
        <v>29.66</v>
      </c>
      <c r="AM34" s="137">
        <v>28.87</v>
      </c>
      <c r="AN34" s="137">
        <v>36.700000000000003</v>
      </c>
      <c r="AO34" s="137">
        <v>38.1</v>
      </c>
      <c r="AP34" s="137">
        <v>38.299999999999997</v>
      </c>
      <c r="AQ34" s="137">
        <v>37.409999999999997</v>
      </c>
      <c r="AR34" s="137">
        <v>29.6</v>
      </c>
      <c r="AS34" s="137">
        <v>31.09</v>
      </c>
      <c r="AT34" s="137">
        <v>31.48</v>
      </c>
      <c r="AU34" s="137">
        <v>30.46</v>
      </c>
      <c r="AV34" s="137">
        <v>28.14</v>
      </c>
      <c r="AW34" s="137">
        <v>29.58</v>
      </c>
      <c r="AX34" s="137">
        <v>29.96</v>
      </c>
      <c r="AY34" s="137">
        <v>28.97</v>
      </c>
      <c r="AZ34" s="137">
        <v>27.12</v>
      </c>
      <c r="BA34" s="138">
        <v>27.39</v>
      </c>
      <c r="BB34" s="138">
        <v>28.38</v>
      </c>
      <c r="BC34" s="138">
        <v>27.44</v>
      </c>
      <c r="BD34" s="138">
        <v>25.4</v>
      </c>
      <c r="BE34" s="138">
        <v>26.87</v>
      </c>
      <c r="BF34" s="138">
        <v>27.33</v>
      </c>
      <c r="BG34" s="138">
        <v>26.22</v>
      </c>
      <c r="BH34" s="138">
        <v>23.83</v>
      </c>
      <c r="BI34" s="138">
        <v>24.42</v>
      </c>
      <c r="BJ34" s="138">
        <v>24.72</v>
      </c>
      <c r="BK34" s="138">
        <v>24.27</v>
      </c>
      <c r="BL34" s="138">
        <v>22.76</v>
      </c>
      <c r="BM34" s="138">
        <v>23.43</v>
      </c>
      <c r="BN34" s="138">
        <v>23.49</v>
      </c>
      <c r="BO34" s="138">
        <v>23.03</v>
      </c>
      <c r="BP34" s="138">
        <v>23.12</v>
      </c>
      <c r="BQ34" s="138">
        <v>23.82</v>
      </c>
      <c r="BR34" s="138">
        <v>24.15</v>
      </c>
      <c r="BS34" s="138">
        <v>23.09</v>
      </c>
      <c r="BT34" s="138">
        <v>22.83</v>
      </c>
      <c r="BU34" s="138">
        <v>23.45</v>
      </c>
      <c r="BV34" s="138">
        <v>23.7</v>
      </c>
      <c r="BW34" s="138">
        <v>22.95</v>
      </c>
      <c r="BX34" s="142">
        <v>22.63</v>
      </c>
      <c r="BY34" s="137" t="s">
        <v>50</v>
      </c>
      <c r="BZ34" s="147">
        <v>-0.37</v>
      </c>
      <c r="CA34" s="138">
        <v>-0.46</v>
      </c>
      <c r="CB34" s="138">
        <v>-0.14000000000000001</v>
      </c>
      <c r="CC34" s="142">
        <v>-0.2</v>
      </c>
      <c r="CD34" s="168" t="s">
        <v>50</v>
      </c>
      <c r="CE34" s="148">
        <v>-1.54E-2</v>
      </c>
      <c r="CF34" s="144">
        <v>-1.89E-2</v>
      </c>
      <c r="CG34" s="144">
        <v>-6.1999999999999998E-3</v>
      </c>
      <c r="CH34" s="146">
        <v>-8.8999999999999999E-3</v>
      </c>
    </row>
    <row r="35" spans="1:86" s="16" customFormat="1" ht="15.75" customHeight="1" x14ac:dyDescent="0.3">
      <c r="A35"/>
      <c r="B35" s="128" t="s">
        <v>128</v>
      </c>
      <c r="C35" s="113" t="s">
        <v>18</v>
      </c>
      <c r="D35" s="137">
        <v>6.9</v>
      </c>
      <c r="E35" s="137">
        <v>7.53</v>
      </c>
      <c r="F35" s="137">
        <v>7.5</v>
      </c>
      <c r="G35" s="137">
        <v>7.32</v>
      </c>
      <c r="H35" s="137">
        <v>7.12</v>
      </c>
      <c r="I35" s="137">
        <v>7.71</v>
      </c>
      <c r="J35" s="137">
        <v>7.84</v>
      </c>
      <c r="K35" s="137">
        <v>7.56</v>
      </c>
      <c r="L35" s="137">
        <v>7.65</v>
      </c>
      <c r="M35" s="137">
        <v>7.98</v>
      </c>
      <c r="N35" s="137">
        <v>8.25</v>
      </c>
      <c r="O35" s="137">
        <v>8.3000000000000007</v>
      </c>
      <c r="P35" s="137">
        <v>7.97</v>
      </c>
      <c r="Q35" s="137">
        <v>8.67</v>
      </c>
      <c r="R35" s="137">
        <v>8.77</v>
      </c>
      <c r="S35" s="137">
        <v>8.31</v>
      </c>
      <c r="T35" s="137">
        <v>7.78</v>
      </c>
      <c r="U35" s="137">
        <v>8.19</v>
      </c>
      <c r="V35" s="137">
        <v>8.36</v>
      </c>
      <c r="W35" s="137">
        <v>8.0500000000000007</v>
      </c>
      <c r="X35" s="137">
        <v>7.68</v>
      </c>
      <c r="Y35" s="137">
        <v>8.44</v>
      </c>
      <c r="Z35" s="137">
        <v>8.6</v>
      </c>
      <c r="AA35" s="137">
        <v>8.02</v>
      </c>
      <c r="AB35" s="137">
        <v>7.56</v>
      </c>
      <c r="AC35" s="137">
        <v>8.35</v>
      </c>
      <c r="AD35" s="137">
        <v>8.5</v>
      </c>
      <c r="AE35" s="137">
        <v>8.11</v>
      </c>
      <c r="AF35" s="137">
        <v>7.91</v>
      </c>
      <c r="AG35" s="137">
        <v>8.6999999999999993</v>
      </c>
      <c r="AH35" s="137">
        <v>8.84</v>
      </c>
      <c r="AI35" s="137">
        <v>8.4600000000000009</v>
      </c>
      <c r="AJ35" s="137">
        <v>7.95</v>
      </c>
      <c r="AK35" s="137">
        <v>8.91</v>
      </c>
      <c r="AL35" s="137">
        <v>9.16</v>
      </c>
      <c r="AM35" s="137">
        <v>8.68</v>
      </c>
      <c r="AN35" s="137">
        <v>7.61</v>
      </c>
      <c r="AO35" s="137">
        <v>8.5500000000000007</v>
      </c>
      <c r="AP35" s="137">
        <v>8.66</v>
      </c>
      <c r="AQ35" s="137">
        <v>8.1199999999999992</v>
      </c>
      <c r="AR35" s="137">
        <v>7.1</v>
      </c>
      <c r="AS35" s="137">
        <v>8.14</v>
      </c>
      <c r="AT35" s="137">
        <v>8.39</v>
      </c>
      <c r="AU35" s="137">
        <v>7.72</v>
      </c>
      <c r="AV35" s="137">
        <v>6.61</v>
      </c>
      <c r="AW35" s="137">
        <v>7.6</v>
      </c>
      <c r="AX35" s="137">
        <v>7.83</v>
      </c>
      <c r="AY35" s="137">
        <v>7.19</v>
      </c>
      <c r="AZ35" s="137">
        <v>6.52</v>
      </c>
      <c r="BA35" s="138">
        <v>6.68</v>
      </c>
      <c r="BB35" s="138">
        <v>7.35</v>
      </c>
      <c r="BC35" s="138">
        <v>6.77</v>
      </c>
      <c r="BD35" s="138">
        <v>6.03</v>
      </c>
      <c r="BE35" s="138">
        <v>7.08</v>
      </c>
      <c r="BF35" s="138">
        <v>7.37</v>
      </c>
      <c r="BG35" s="138">
        <v>6.61</v>
      </c>
      <c r="BH35" s="138">
        <v>5.62</v>
      </c>
      <c r="BI35" s="138">
        <v>6.04</v>
      </c>
      <c r="BJ35" s="138">
        <v>6.25</v>
      </c>
      <c r="BK35" s="138">
        <v>5.95</v>
      </c>
      <c r="BL35" s="138">
        <v>5.61</v>
      </c>
      <c r="BM35" s="138">
        <v>6.13</v>
      </c>
      <c r="BN35" s="138">
        <v>6.17</v>
      </c>
      <c r="BO35" s="138">
        <v>5.82</v>
      </c>
      <c r="BP35" s="138">
        <v>6.78</v>
      </c>
      <c r="BQ35" s="138">
        <v>7.35</v>
      </c>
      <c r="BR35" s="138">
        <v>7.62</v>
      </c>
      <c r="BS35" s="138">
        <v>6.75</v>
      </c>
      <c r="BT35" s="138">
        <v>6.54</v>
      </c>
      <c r="BU35" s="138">
        <v>7.05</v>
      </c>
      <c r="BV35" s="138">
        <v>7.24</v>
      </c>
      <c r="BW35" s="138">
        <v>6.64</v>
      </c>
      <c r="BX35" s="142">
        <v>6.37</v>
      </c>
      <c r="BY35" s="137" t="s">
        <v>50</v>
      </c>
      <c r="BZ35" s="147">
        <v>-0.3</v>
      </c>
      <c r="CA35" s="138">
        <v>-0.37</v>
      </c>
      <c r="CB35" s="138">
        <v>-0.12</v>
      </c>
      <c r="CC35" s="142">
        <v>-0.17</v>
      </c>
      <c r="CD35" s="168" t="s">
        <v>50</v>
      </c>
      <c r="CE35" s="148">
        <v>-4.1000000000000002E-2</v>
      </c>
      <c r="CF35" s="144">
        <v>-4.9200000000000001E-2</v>
      </c>
      <c r="CG35" s="144">
        <v>-1.7399999999999999E-2</v>
      </c>
      <c r="CH35" s="146">
        <v>-2.5499999999999998E-2</v>
      </c>
    </row>
    <row r="36" spans="1:86" s="16" customFormat="1" ht="15.75" customHeight="1" x14ac:dyDescent="0.3">
      <c r="A36"/>
      <c r="B36" s="128" t="s">
        <v>129</v>
      </c>
      <c r="C36" s="113" t="s">
        <v>19</v>
      </c>
      <c r="D36" s="137">
        <v>35.130000000000003</v>
      </c>
      <c r="E36" s="137">
        <v>38.799999999999997</v>
      </c>
      <c r="F36" s="137">
        <v>38.119999999999997</v>
      </c>
      <c r="G36" s="137">
        <v>37.06</v>
      </c>
      <c r="H36" s="137">
        <v>34.630000000000003</v>
      </c>
      <c r="I36" s="137">
        <v>38.270000000000003</v>
      </c>
      <c r="J36" s="137">
        <v>38.68</v>
      </c>
      <c r="K36" s="137">
        <v>37.35</v>
      </c>
      <c r="L36" s="137">
        <v>35.549999999999997</v>
      </c>
      <c r="M36" s="137">
        <v>38.31</v>
      </c>
      <c r="N36" s="137">
        <v>39.03</v>
      </c>
      <c r="O36" s="137">
        <v>39.03</v>
      </c>
      <c r="P36" s="137">
        <v>37.51</v>
      </c>
      <c r="Q36" s="137">
        <v>41.05</v>
      </c>
      <c r="R36" s="137">
        <v>41.16</v>
      </c>
      <c r="S36" s="137">
        <v>39.26</v>
      </c>
      <c r="T36" s="137">
        <v>36.67</v>
      </c>
      <c r="U36" s="137">
        <v>38.590000000000003</v>
      </c>
      <c r="V36" s="137">
        <v>38.93</v>
      </c>
      <c r="W36" s="137">
        <v>37.92</v>
      </c>
      <c r="X36" s="137">
        <v>34.97</v>
      </c>
      <c r="Y36" s="137">
        <v>38.380000000000003</v>
      </c>
      <c r="Z36" s="137">
        <v>38.85</v>
      </c>
      <c r="AA36" s="137">
        <v>36.61</v>
      </c>
      <c r="AB36" s="137">
        <v>33.630000000000003</v>
      </c>
      <c r="AC36" s="137">
        <v>37.4</v>
      </c>
      <c r="AD36" s="137">
        <v>37.729999999999997</v>
      </c>
      <c r="AE36" s="137">
        <v>36.35</v>
      </c>
      <c r="AF36" s="137">
        <v>33.700000000000003</v>
      </c>
      <c r="AG36" s="137">
        <v>36.81</v>
      </c>
      <c r="AH36" s="137">
        <v>37.159999999999997</v>
      </c>
      <c r="AI36" s="137">
        <v>36.020000000000003</v>
      </c>
      <c r="AJ36" s="137">
        <v>31.09</v>
      </c>
      <c r="AK36" s="137">
        <v>34.74</v>
      </c>
      <c r="AL36" s="137">
        <v>35.67</v>
      </c>
      <c r="AM36" s="137">
        <v>34.200000000000003</v>
      </c>
      <c r="AN36" s="137">
        <v>31.23</v>
      </c>
      <c r="AO36" s="137">
        <v>34.869999999999997</v>
      </c>
      <c r="AP36" s="137">
        <v>35.21</v>
      </c>
      <c r="AQ36" s="137">
        <v>33.340000000000003</v>
      </c>
      <c r="AR36" s="137">
        <v>28.89</v>
      </c>
      <c r="AS36" s="137">
        <v>33.01</v>
      </c>
      <c r="AT36" s="137">
        <v>33.729999999999997</v>
      </c>
      <c r="AU36" s="137">
        <v>31.4</v>
      </c>
      <c r="AV36" s="137">
        <v>29.27</v>
      </c>
      <c r="AW36" s="137">
        <v>33.450000000000003</v>
      </c>
      <c r="AX36" s="137">
        <v>34.15</v>
      </c>
      <c r="AY36" s="137">
        <v>31.82</v>
      </c>
      <c r="AZ36" s="137">
        <v>29.01</v>
      </c>
      <c r="BA36" s="138">
        <v>29.46</v>
      </c>
      <c r="BB36" s="138">
        <v>31.91</v>
      </c>
      <c r="BC36" s="138">
        <v>30.53</v>
      </c>
      <c r="BD36" s="138">
        <v>27.47</v>
      </c>
      <c r="BE36" s="138">
        <v>31.88</v>
      </c>
      <c r="BF36" s="138">
        <v>32.36</v>
      </c>
      <c r="BG36" s="138">
        <v>29.89</v>
      </c>
      <c r="BH36" s="138">
        <v>27.58</v>
      </c>
      <c r="BI36" s="138">
        <v>28.57</v>
      </c>
      <c r="BJ36" s="138">
        <v>29.18</v>
      </c>
      <c r="BK36" s="138">
        <v>28.71</v>
      </c>
      <c r="BL36" s="138">
        <v>29.47</v>
      </c>
      <c r="BM36" s="138">
        <v>31.26</v>
      </c>
      <c r="BN36" s="138">
        <v>31.13</v>
      </c>
      <c r="BO36" s="138">
        <v>30.59</v>
      </c>
      <c r="BP36" s="138">
        <v>33.659999999999997</v>
      </c>
      <c r="BQ36" s="138">
        <v>35.880000000000003</v>
      </c>
      <c r="BR36" s="138">
        <v>36.630000000000003</v>
      </c>
      <c r="BS36" s="138">
        <v>33.43</v>
      </c>
      <c r="BT36" s="138">
        <v>32.03</v>
      </c>
      <c r="BU36" s="138">
        <v>34.1</v>
      </c>
      <c r="BV36" s="138">
        <v>34.409999999999997</v>
      </c>
      <c r="BW36" s="138">
        <v>32.32</v>
      </c>
      <c r="BX36" s="142">
        <v>31.36</v>
      </c>
      <c r="BY36" s="137" t="s">
        <v>50</v>
      </c>
      <c r="BZ36" s="147">
        <v>-1.78</v>
      </c>
      <c r="CA36" s="138">
        <v>-2.21</v>
      </c>
      <c r="CB36" s="138">
        <v>-1.1100000000000001</v>
      </c>
      <c r="CC36" s="142">
        <v>-0.66</v>
      </c>
      <c r="CD36" s="168" t="s">
        <v>50</v>
      </c>
      <c r="CE36" s="148">
        <v>-4.9599999999999998E-2</v>
      </c>
      <c r="CF36" s="144">
        <v>-6.0499999999999998E-2</v>
      </c>
      <c r="CG36" s="144">
        <v>-3.3099999999999997E-2</v>
      </c>
      <c r="CH36" s="146">
        <v>-2.07E-2</v>
      </c>
    </row>
    <row r="37" spans="1:86" s="16" customFormat="1" ht="15.75" customHeight="1" x14ac:dyDescent="0.3">
      <c r="A37"/>
      <c r="B37" s="128" t="s">
        <v>130</v>
      </c>
      <c r="C37" s="113" t="s">
        <v>20</v>
      </c>
      <c r="D37" s="137">
        <v>33</v>
      </c>
      <c r="E37" s="137">
        <v>34.229999999999997</v>
      </c>
      <c r="F37" s="137">
        <v>33.24</v>
      </c>
      <c r="G37" s="137">
        <v>32.049999999999997</v>
      </c>
      <c r="H37" s="137">
        <v>29.95</v>
      </c>
      <c r="I37" s="137">
        <v>32.590000000000003</v>
      </c>
      <c r="J37" s="137">
        <v>32.83</v>
      </c>
      <c r="K37" s="137">
        <v>32.58</v>
      </c>
      <c r="L37" s="137">
        <v>33.78</v>
      </c>
      <c r="M37" s="137">
        <v>34.07</v>
      </c>
      <c r="N37" s="137">
        <v>33.96</v>
      </c>
      <c r="O37" s="137">
        <v>35.130000000000003</v>
      </c>
      <c r="P37" s="137">
        <v>36.1</v>
      </c>
      <c r="Q37" s="137">
        <v>36.42</v>
      </c>
      <c r="R37" s="137">
        <v>35.130000000000003</v>
      </c>
      <c r="S37" s="137">
        <v>34.14</v>
      </c>
      <c r="T37" s="137">
        <v>30.93</v>
      </c>
      <c r="U37" s="137">
        <v>31.13</v>
      </c>
      <c r="V37" s="137">
        <v>30.96</v>
      </c>
      <c r="W37" s="137">
        <v>31.76</v>
      </c>
      <c r="X37" s="137">
        <v>30.18</v>
      </c>
      <c r="Y37" s="137">
        <v>30.47</v>
      </c>
      <c r="Z37" s="137">
        <v>30.07</v>
      </c>
      <c r="AA37" s="137">
        <v>29.36</v>
      </c>
      <c r="AB37" s="137">
        <v>29.55</v>
      </c>
      <c r="AC37" s="137">
        <v>30.57</v>
      </c>
      <c r="AD37" s="137">
        <v>30.32</v>
      </c>
      <c r="AE37" s="137">
        <v>29.61</v>
      </c>
      <c r="AF37" s="137">
        <v>23.38</v>
      </c>
      <c r="AG37" s="137">
        <v>25.9</v>
      </c>
      <c r="AH37" s="137">
        <v>26.54</v>
      </c>
      <c r="AI37" s="137">
        <v>25.05</v>
      </c>
      <c r="AJ37" s="137">
        <v>22.6</v>
      </c>
      <c r="AK37" s="137">
        <v>25.24</v>
      </c>
      <c r="AL37" s="137">
        <v>26</v>
      </c>
      <c r="AM37" s="137">
        <v>24.39</v>
      </c>
      <c r="AN37" s="137">
        <v>22</v>
      </c>
      <c r="AO37" s="137">
        <v>24.68</v>
      </c>
      <c r="AP37" s="137">
        <v>25.12</v>
      </c>
      <c r="AQ37" s="137">
        <v>23.37</v>
      </c>
      <c r="AR37" s="137">
        <v>20.66</v>
      </c>
      <c r="AS37" s="137">
        <v>23.53</v>
      </c>
      <c r="AT37" s="137">
        <v>24.31</v>
      </c>
      <c r="AU37" s="137">
        <v>22.37</v>
      </c>
      <c r="AV37" s="137">
        <v>20.16</v>
      </c>
      <c r="AW37" s="137">
        <v>23</v>
      </c>
      <c r="AX37" s="137">
        <v>23.73</v>
      </c>
      <c r="AY37" s="137">
        <v>21.84</v>
      </c>
      <c r="AZ37" s="137">
        <v>20.190000000000001</v>
      </c>
      <c r="BA37" s="138">
        <v>20.62</v>
      </c>
      <c r="BB37" s="138">
        <v>22.6</v>
      </c>
      <c r="BC37" s="138">
        <v>20.95</v>
      </c>
      <c r="BD37" s="138">
        <v>18.46</v>
      </c>
      <c r="BE37" s="138">
        <v>21.53</v>
      </c>
      <c r="BF37" s="138">
        <v>22.26</v>
      </c>
      <c r="BG37" s="138">
        <v>20.16</v>
      </c>
      <c r="BH37" s="138">
        <v>17.54</v>
      </c>
      <c r="BI37" s="138">
        <v>18.57</v>
      </c>
      <c r="BJ37" s="138">
        <v>19.12</v>
      </c>
      <c r="BK37" s="138">
        <v>18.41</v>
      </c>
      <c r="BL37" s="137">
        <v>16.8</v>
      </c>
      <c r="BM37" s="138">
        <v>18.11</v>
      </c>
      <c r="BN37" s="138">
        <v>18.16</v>
      </c>
      <c r="BO37" s="138">
        <v>17.41</v>
      </c>
      <c r="BP37" s="138">
        <v>20.3</v>
      </c>
      <c r="BQ37" s="138">
        <v>21.78</v>
      </c>
      <c r="BR37" s="138">
        <v>22.4</v>
      </c>
      <c r="BS37" s="138">
        <v>20.190000000000001</v>
      </c>
      <c r="BT37" s="138">
        <v>19.43</v>
      </c>
      <c r="BU37" s="138">
        <v>20.77</v>
      </c>
      <c r="BV37" s="138">
        <v>21.16</v>
      </c>
      <c r="BW37" s="138">
        <v>19.670000000000002</v>
      </c>
      <c r="BX37" s="142">
        <v>19</v>
      </c>
      <c r="BY37" s="137" t="s">
        <v>50</v>
      </c>
      <c r="BZ37" s="147">
        <v>-1.01</v>
      </c>
      <c r="CA37" s="138">
        <v>-1.23</v>
      </c>
      <c r="CB37" s="138">
        <v>-0.52</v>
      </c>
      <c r="CC37" s="142">
        <v>-0.44</v>
      </c>
      <c r="CD37" s="168" t="s">
        <v>50</v>
      </c>
      <c r="CE37" s="148">
        <v>-4.6199999999999998E-2</v>
      </c>
      <c r="CF37" s="144">
        <v>-5.5100000000000003E-2</v>
      </c>
      <c r="CG37" s="144">
        <v>-2.5600000000000001E-2</v>
      </c>
      <c r="CH37" s="146">
        <v>-2.2499999999999999E-2</v>
      </c>
    </row>
    <row r="38" spans="1:86" s="46" customFormat="1" ht="15.75" customHeight="1" x14ac:dyDescent="0.3">
      <c r="A38"/>
      <c r="B38" s="128" t="s">
        <v>131</v>
      </c>
      <c r="C38" s="113" t="s">
        <v>49</v>
      </c>
      <c r="D38" s="149">
        <v>5.24</v>
      </c>
      <c r="E38" s="149">
        <v>5.86</v>
      </c>
      <c r="F38" s="149">
        <v>5.79</v>
      </c>
      <c r="G38" s="149">
        <v>5.59</v>
      </c>
      <c r="H38" s="149">
        <v>5.08</v>
      </c>
      <c r="I38" s="149">
        <v>5.65</v>
      </c>
      <c r="J38" s="149">
        <v>5.73</v>
      </c>
      <c r="K38" s="149">
        <v>5.46</v>
      </c>
      <c r="L38" s="149">
        <v>5.34</v>
      </c>
      <c r="M38" s="149">
        <v>5.83</v>
      </c>
      <c r="N38" s="149">
        <v>5.97</v>
      </c>
      <c r="O38" s="149">
        <v>5.92</v>
      </c>
      <c r="P38" s="149">
        <v>5.22</v>
      </c>
      <c r="Q38" s="149">
        <v>5.73</v>
      </c>
      <c r="R38" s="149">
        <v>5.77</v>
      </c>
      <c r="S38" s="149">
        <v>5.53</v>
      </c>
      <c r="T38" s="149">
        <v>5.23</v>
      </c>
      <c r="U38" s="149">
        <v>5.49</v>
      </c>
      <c r="V38" s="149">
        <v>5.52</v>
      </c>
      <c r="W38" s="149">
        <v>5.41</v>
      </c>
      <c r="X38" s="149">
        <v>5.0199999999999996</v>
      </c>
      <c r="Y38" s="149">
        <v>5.51</v>
      </c>
      <c r="Z38" s="149">
        <v>5.56</v>
      </c>
      <c r="AA38" s="149">
        <v>5.29</v>
      </c>
      <c r="AB38" s="149">
        <v>4.9000000000000004</v>
      </c>
      <c r="AC38" s="149">
        <v>5.42</v>
      </c>
      <c r="AD38" s="149">
        <v>5.45</v>
      </c>
      <c r="AE38" s="149">
        <v>5.33</v>
      </c>
      <c r="AF38" s="149">
        <v>5.03</v>
      </c>
      <c r="AG38" s="149">
        <v>5.43</v>
      </c>
      <c r="AH38" s="149">
        <v>5.44</v>
      </c>
      <c r="AI38" s="149">
        <v>5.36</v>
      </c>
      <c r="AJ38" s="149">
        <v>4.49</v>
      </c>
      <c r="AK38" s="149">
        <v>4.9800000000000004</v>
      </c>
      <c r="AL38" s="149">
        <v>5.0999999999999996</v>
      </c>
      <c r="AM38" s="149">
        <v>4.97</v>
      </c>
      <c r="AN38" s="149">
        <v>4.4000000000000004</v>
      </c>
      <c r="AO38" s="149">
        <v>4.8600000000000003</v>
      </c>
      <c r="AP38" s="149">
        <v>4.88</v>
      </c>
      <c r="AQ38" s="149">
        <v>4.7</v>
      </c>
      <c r="AR38" s="149">
        <v>4.13</v>
      </c>
      <c r="AS38" s="149">
        <v>4.6900000000000004</v>
      </c>
      <c r="AT38" s="149">
        <v>4.76</v>
      </c>
      <c r="AU38" s="149">
        <v>4.4800000000000004</v>
      </c>
      <c r="AV38" s="149">
        <v>4.1900000000000004</v>
      </c>
      <c r="AW38" s="149">
        <v>4.76</v>
      </c>
      <c r="AX38" s="149">
        <v>4.83</v>
      </c>
      <c r="AY38" s="149">
        <v>4.55</v>
      </c>
      <c r="AZ38" s="149">
        <v>3.98</v>
      </c>
      <c r="BA38" s="149">
        <v>4.0199999999999996</v>
      </c>
      <c r="BB38" s="149">
        <v>4.32</v>
      </c>
      <c r="BC38" s="149">
        <v>4.22</v>
      </c>
      <c r="BD38" s="149">
        <v>3.58</v>
      </c>
      <c r="BE38" s="149">
        <v>4.16</v>
      </c>
      <c r="BF38" s="149">
        <v>4.1900000000000004</v>
      </c>
      <c r="BG38" s="149">
        <v>3.89</v>
      </c>
      <c r="BH38" s="149">
        <v>3.45</v>
      </c>
      <c r="BI38" s="149">
        <v>3.57</v>
      </c>
      <c r="BJ38" s="149">
        <v>3.64</v>
      </c>
      <c r="BK38" s="149">
        <v>3.59</v>
      </c>
      <c r="BL38" s="149">
        <v>3.43</v>
      </c>
      <c r="BM38" s="149">
        <v>3.64</v>
      </c>
      <c r="BN38" s="149">
        <v>3.62</v>
      </c>
      <c r="BO38" s="149">
        <v>3.56</v>
      </c>
      <c r="BP38" s="149">
        <v>4.28</v>
      </c>
      <c r="BQ38" s="149">
        <v>4.5599999999999996</v>
      </c>
      <c r="BR38" s="149">
        <v>4.6399999999999997</v>
      </c>
      <c r="BS38" s="138">
        <v>4.25</v>
      </c>
      <c r="BT38" s="149">
        <v>4.0599999999999996</v>
      </c>
      <c r="BU38" s="149">
        <v>4.32</v>
      </c>
      <c r="BV38" s="149">
        <v>4.3600000000000003</v>
      </c>
      <c r="BW38" s="149">
        <v>4.0999999999999996</v>
      </c>
      <c r="BX38" s="150">
        <v>3.98</v>
      </c>
      <c r="BY38" s="169" t="s">
        <v>50</v>
      </c>
      <c r="BZ38" s="151">
        <v>-0.23</v>
      </c>
      <c r="CA38" s="149">
        <v>-0.28999999999999998</v>
      </c>
      <c r="CB38" s="149">
        <v>-0.15</v>
      </c>
      <c r="CC38" s="142">
        <v>-0.08</v>
      </c>
      <c r="CD38" s="170" t="s">
        <v>50</v>
      </c>
      <c r="CE38" s="152">
        <v>-5.0700000000000002E-2</v>
      </c>
      <c r="CF38" s="153">
        <v>-6.1699999999999998E-2</v>
      </c>
      <c r="CG38" s="153">
        <v>-3.4700000000000002E-2</v>
      </c>
      <c r="CH38" s="146">
        <v>-2.01E-2</v>
      </c>
    </row>
    <row r="39" spans="1:86" s="46" customFormat="1" ht="15.75" customHeight="1" x14ac:dyDescent="0.3">
      <c r="A39"/>
      <c r="B39" s="128" t="s">
        <v>132</v>
      </c>
      <c r="C39" s="113" t="s">
        <v>46</v>
      </c>
      <c r="D39" s="149">
        <v>32.770000000000003</v>
      </c>
      <c r="E39" s="149">
        <v>33.39</v>
      </c>
      <c r="F39" s="149">
        <v>33.28</v>
      </c>
      <c r="G39" s="149">
        <v>34.1</v>
      </c>
      <c r="H39" s="149">
        <v>27.68</v>
      </c>
      <c r="I39" s="149">
        <v>26.79</v>
      </c>
      <c r="J39" s="149">
        <v>27.39</v>
      </c>
      <c r="K39" s="149">
        <v>28.13</v>
      </c>
      <c r="L39" s="149">
        <v>28.43</v>
      </c>
      <c r="M39" s="149">
        <v>24.43</v>
      </c>
      <c r="N39" s="149">
        <v>25.01</v>
      </c>
      <c r="O39" s="149">
        <v>28.98</v>
      </c>
      <c r="P39" s="149">
        <v>26.09</v>
      </c>
      <c r="Q39" s="149">
        <v>23.74</v>
      </c>
      <c r="R39" s="149">
        <v>24.39</v>
      </c>
      <c r="S39" s="149">
        <v>24.72</v>
      </c>
      <c r="T39" s="149">
        <v>22.63</v>
      </c>
      <c r="U39" s="149">
        <v>22.33</v>
      </c>
      <c r="V39" s="149">
        <v>23.3</v>
      </c>
      <c r="W39" s="149">
        <v>23.53</v>
      </c>
      <c r="X39" s="149">
        <v>20.37</v>
      </c>
      <c r="Y39" s="149">
        <v>20.99</v>
      </c>
      <c r="Z39" s="149">
        <v>21.44</v>
      </c>
      <c r="AA39" s="149">
        <v>20.23</v>
      </c>
      <c r="AB39" s="149">
        <v>18.84</v>
      </c>
      <c r="AC39" s="149">
        <v>19.7</v>
      </c>
      <c r="AD39" s="149">
        <v>20.37</v>
      </c>
      <c r="AE39" s="149">
        <v>19.29</v>
      </c>
      <c r="AF39" s="149">
        <v>24.83</v>
      </c>
      <c r="AG39" s="149">
        <v>24.51</v>
      </c>
      <c r="AH39" s="149">
        <v>25.51</v>
      </c>
      <c r="AI39" s="149">
        <v>25.68</v>
      </c>
      <c r="AJ39" s="149">
        <v>24.72</v>
      </c>
      <c r="AK39" s="149">
        <v>23.25</v>
      </c>
      <c r="AL39" s="149">
        <v>23.84</v>
      </c>
      <c r="AM39" s="149">
        <v>25.24</v>
      </c>
      <c r="AN39" s="149">
        <v>25.02</v>
      </c>
      <c r="AO39" s="149">
        <v>23.49</v>
      </c>
      <c r="AP39" s="149">
        <v>24.1</v>
      </c>
      <c r="AQ39" s="149">
        <v>24.67</v>
      </c>
      <c r="AR39" s="149">
        <v>23.77</v>
      </c>
      <c r="AS39" s="149">
        <v>22.49</v>
      </c>
      <c r="AT39" s="149">
        <v>23.41</v>
      </c>
      <c r="AU39" s="149">
        <v>23.76</v>
      </c>
      <c r="AV39" s="149">
        <v>27.47</v>
      </c>
      <c r="AW39" s="149">
        <v>24.3</v>
      </c>
      <c r="AX39" s="149">
        <v>24.37</v>
      </c>
      <c r="AY39" s="149">
        <v>26.19</v>
      </c>
      <c r="AZ39" s="149">
        <v>27.76</v>
      </c>
      <c r="BA39" s="149">
        <v>22.91</v>
      </c>
      <c r="BB39" s="149">
        <v>23.93</v>
      </c>
      <c r="BC39" s="149">
        <v>25.67</v>
      </c>
      <c r="BD39" s="149">
        <v>23.54</v>
      </c>
      <c r="BE39" s="149">
        <v>22.08</v>
      </c>
      <c r="BF39" s="149">
        <v>22.54</v>
      </c>
      <c r="BG39" s="149">
        <v>23.12</v>
      </c>
      <c r="BH39" s="149">
        <v>21.68</v>
      </c>
      <c r="BI39" s="149">
        <v>19.420000000000002</v>
      </c>
      <c r="BJ39" s="149">
        <v>19.62</v>
      </c>
      <c r="BK39" s="149">
        <v>20.94</v>
      </c>
      <c r="BL39" s="149">
        <v>21.47</v>
      </c>
      <c r="BM39" s="149">
        <v>19.63</v>
      </c>
      <c r="BN39" s="149">
        <v>19.45</v>
      </c>
      <c r="BO39" s="149">
        <v>20.56</v>
      </c>
      <c r="BP39" s="149">
        <v>25.26</v>
      </c>
      <c r="BQ39" s="149">
        <v>23.18</v>
      </c>
      <c r="BR39" s="149">
        <v>23.12</v>
      </c>
      <c r="BS39" s="138">
        <v>23.4</v>
      </c>
      <c r="BT39" s="149">
        <v>24.71</v>
      </c>
      <c r="BU39" s="149">
        <v>22.47</v>
      </c>
      <c r="BV39" s="149">
        <v>22.22</v>
      </c>
      <c r="BW39" s="149">
        <v>23.13</v>
      </c>
      <c r="BX39" s="150">
        <v>24.31</v>
      </c>
      <c r="BY39" s="169" t="s">
        <v>50</v>
      </c>
      <c r="BZ39" s="151">
        <v>-0.71</v>
      </c>
      <c r="CA39" s="149">
        <v>-0.9</v>
      </c>
      <c r="CB39" s="149">
        <v>-0.27</v>
      </c>
      <c r="CC39" s="142">
        <v>-0.4</v>
      </c>
      <c r="CD39" s="170" t="s">
        <v>50</v>
      </c>
      <c r="CE39" s="152">
        <v>-3.0700000000000002E-2</v>
      </c>
      <c r="CF39" s="153">
        <v>-3.8699999999999998E-2</v>
      </c>
      <c r="CG39" s="153">
        <v>-1.15E-2</v>
      </c>
      <c r="CH39" s="146">
        <v>-1.61E-2</v>
      </c>
    </row>
    <row r="40" spans="1:86" s="46" customFormat="1" ht="15.75" customHeight="1" x14ac:dyDescent="0.3">
      <c r="A40"/>
      <c r="B40" s="128" t="s">
        <v>133</v>
      </c>
      <c r="C40" s="113" t="s">
        <v>47</v>
      </c>
      <c r="D40" s="149">
        <v>94.58</v>
      </c>
      <c r="E40" s="149">
        <v>83.94</v>
      </c>
      <c r="F40" s="149">
        <v>82.86</v>
      </c>
      <c r="G40" s="149">
        <v>97.17</v>
      </c>
      <c r="H40" s="149">
        <v>95.68</v>
      </c>
      <c r="I40" s="149">
        <v>79.540000000000006</v>
      </c>
      <c r="J40" s="149">
        <v>80.87</v>
      </c>
      <c r="K40" s="149">
        <v>95.31</v>
      </c>
      <c r="L40" s="149">
        <v>105.91</v>
      </c>
      <c r="M40" s="149">
        <v>78.47</v>
      </c>
      <c r="N40" s="149">
        <v>78.77</v>
      </c>
      <c r="O40" s="149">
        <v>107.22</v>
      </c>
      <c r="P40" s="149">
        <v>90.29</v>
      </c>
      <c r="Q40" s="149">
        <v>72.959999999999994</v>
      </c>
      <c r="R40" s="149">
        <v>75.38</v>
      </c>
      <c r="S40" s="149">
        <v>83.43</v>
      </c>
      <c r="T40" s="149">
        <v>87.28</v>
      </c>
      <c r="U40" s="149">
        <v>75.86</v>
      </c>
      <c r="V40" s="149">
        <v>80.67</v>
      </c>
      <c r="W40" s="149">
        <v>92.93</v>
      </c>
      <c r="X40" s="149">
        <v>77.58</v>
      </c>
      <c r="Y40" s="149">
        <v>68.72</v>
      </c>
      <c r="Z40" s="149">
        <v>68.790000000000006</v>
      </c>
      <c r="AA40" s="149">
        <v>71.89</v>
      </c>
      <c r="AB40" s="149">
        <v>71.33</v>
      </c>
      <c r="AC40" s="149">
        <v>62.54</v>
      </c>
      <c r="AD40" s="149">
        <v>66.11</v>
      </c>
      <c r="AE40" s="149">
        <v>68.09</v>
      </c>
      <c r="AF40" s="149">
        <v>59.32</v>
      </c>
      <c r="AG40" s="149">
        <v>59.11</v>
      </c>
      <c r="AH40" s="149">
        <v>60.39</v>
      </c>
      <c r="AI40" s="149">
        <v>61.74</v>
      </c>
      <c r="AJ40" s="149">
        <v>59.51</v>
      </c>
      <c r="AK40" s="149">
        <v>56.88</v>
      </c>
      <c r="AL40" s="149">
        <v>57.73</v>
      </c>
      <c r="AM40" s="149">
        <v>61.31</v>
      </c>
      <c r="AN40" s="149">
        <v>55.77</v>
      </c>
      <c r="AO40" s="149">
        <v>54.07</v>
      </c>
      <c r="AP40" s="149">
        <v>54.79</v>
      </c>
      <c r="AQ40" s="149">
        <v>55.72</v>
      </c>
      <c r="AR40" s="149">
        <v>52.46</v>
      </c>
      <c r="AS40" s="149">
        <v>51.45</v>
      </c>
      <c r="AT40" s="149">
        <v>53</v>
      </c>
      <c r="AU40" s="149">
        <v>53.34</v>
      </c>
      <c r="AV40" s="149">
        <v>58.98</v>
      </c>
      <c r="AW40" s="149">
        <v>54.44</v>
      </c>
      <c r="AX40" s="149">
        <v>54.53</v>
      </c>
      <c r="AY40" s="149">
        <v>57.51</v>
      </c>
      <c r="AZ40" s="149">
        <v>58.09</v>
      </c>
      <c r="BA40" s="149">
        <v>49.14</v>
      </c>
      <c r="BB40" s="149">
        <v>51.35</v>
      </c>
      <c r="BC40" s="149">
        <v>54.84</v>
      </c>
      <c r="BD40" s="149">
        <v>55.95</v>
      </c>
      <c r="BE40" s="149">
        <v>51.15</v>
      </c>
      <c r="BF40" s="149">
        <v>51.18</v>
      </c>
      <c r="BG40" s="149">
        <v>54.19</v>
      </c>
      <c r="BH40" s="149">
        <v>50.57</v>
      </c>
      <c r="BI40" s="149">
        <v>43.69</v>
      </c>
      <c r="BJ40" s="149">
        <v>43.59</v>
      </c>
      <c r="BK40" s="149">
        <v>48.03</v>
      </c>
      <c r="BL40" s="149">
        <v>49.15</v>
      </c>
      <c r="BM40" s="149">
        <v>43.33</v>
      </c>
      <c r="BN40" s="149">
        <v>42.49</v>
      </c>
      <c r="BO40" s="149">
        <v>46.5</v>
      </c>
      <c r="BP40" s="149">
        <v>57.25</v>
      </c>
      <c r="BQ40" s="149">
        <v>50.89</v>
      </c>
      <c r="BR40" s="149">
        <v>50.07</v>
      </c>
      <c r="BS40" s="138">
        <v>52.24</v>
      </c>
      <c r="BT40" s="149">
        <v>55.56</v>
      </c>
      <c r="BU40" s="149">
        <v>48.89</v>
      </c>
      <c r="BV40" s="149">
        <v>47.7</v>
      </c>
      <c r="BW40" s="149">
        <v>51.26</v>
      </c>
      <c r="BX40" s="150">
        <v>54.77</v>
      </c>
      <c r="BY40" s="169" t="s">
        <v>50</v>
      </c>
      <c r="BZ40" s="151">
        <v>-2</v>
      </c>
      <c r="CA40" s="149">
        <v>-2.37</v>
      </c>
      <c r="CB40" s="149">
        <v>-0.98</v>
      </c>
      <c r="CC40" s="142">
        <v>-0.79</v>
      </c>
      <c r="CD40" s="170" t="s">
        <v>50</v>
      </c>
      <c r="CE40" s="152">
        <v>-3.9300000000000002E-2</v>
      </c>
      <c r="CF40" s="153">
        <v>-4.7399999999999998E-2</v>
      </c>
      <c r="CG40" s="153">
        <v>-1.8700000000000001E-2</v>
      </c>
      <c r="CH40" s="146">
        <v>-1.4200000000000001E-2</v>
      </c>
    </row>
    <row r="41" spans="1:86" s="46" customFormat="1" ht="15.75" customHeight="1" x14ac:dyDescent="0.3">
      <c r="A41"/>
      <c r="B41" s="128" t="s">
        <v>134</v>
      </c>
      <c r="C41" s="113" t="s">
        <v>203</v>
      </c>
      <c r="D41" s="149">
        <v>20.66</v>
      </c>
      <c r="E41" s="149">
        <v>21.26</v>
      </c>
      <c r="F41" s="149">
        <v>21.36</v>
      </c>
      <c r="G41" s="149">
        <v>21.76</v>
      </c>
      <c r="H41" s="149">
        <v>20.3</v>
      </c>
      <c r="I41" s="149">
        <v>20.64</v>
      </c>
      <c r="J41" s="149">
        <v>21.05</v>
      </c>
      <c r="K41" s="149">
        <v>20.96</v>
      </c>
      <c r="L41" s="149">
        <v>20.54</v>
      </c>
      <c r="M41" s="149">
        <v>19.73</v>
      </c>
      <c r="N41" s="149">
        <v>20.3</v>
      </c>
      <c r="O41" s="149">
        <v>21.53</v>
      </c>
      <c r="P41" s="149">
        <v>18.940000000000001</v>
      </c>
      <c r="Q41" s="149">
        <v>18.91</v>
      </c>
      <c r="R41" s="149">
        <v>19.239999999999998</v>
      </c>
      <c r="S41" s="149">
        <v>18.739999999999998</v>
      </c>
      <c r="T41" s="149">
        <v>19.350000000000001</v>
      </c>
      <c r="U41" s="149">
        <v>19.28</v>
      </c>
      <c r="V41" s="149">
        <v>19.93</v>
      </c>
      <c r="W41" s="149">
        <v>20.05</v>
      </c>
      <c r="X41" s="149">
        <v>17.91</v>
      </c>
      <c r="Y41" s="149">
        <v>18.5</v>
      </c>
      <c r="Z41" s="149">
        <v>18.82</v>
      </c>
      <c r="AA41" s="149">
        <v>17.86</v>
      </c>
      <c r="AB41" s="149">
        <v>16.52</v>
      </c>
      <c r="AC41" s="149">
        <v>17.29</v>
      </c>
      <c r="AD41" s="149">
        <v>17.84</v>
      </c>
      <c r="AE41" s="149">
        <v>16.98</v>
      </c>
      <c r="AF41" s="149">
        <v>15.4</v>
      </c>
      <c r="AG41" s="149">
        <v>16.78</v>
      </c>
      <c r="AH41" s="149">
        <v>17.28</v>
      </c>
      <c r="AI41" s="149">
        <v>16.39</v>
      </c>
      <c r="AJ41" s="149">
        <v>15.09</v>
      </c>
      <c r="AK41" s="149">
        <v>16.25</v>
      </c>
      <c r="AL41" s="149">
        <v>16.64</v>
      </c>
      <c r="AM41" s="149">
        <v>15.8</v>
      </c>
      <c r="AN41" s="149">
        <v>14.35</v>
      </c>
      <c r="AO41" s="149">
        <v>15.7</v>
      </c>
      <c r="AP41" s="149">
        <v>16.02</v>
      </c>
      <c r="AQ41" s="149">
        <v>14.95</v>
      </c>
      <c r="AR41" s="149">
        <v>13.89</v>
      </c>
      <c r="AS41" s="149">
        <v>15.32</v>
      </c>
      <c r="AT41" s="149">
        <v>15.98</v>
      </c>
      <c r="AU41" s="149">
        <v>14.78</v>
      </c>
      <c r="AV41" s="149">
        <v>14.38</v>
      </c>
      <c r="AW41" s="149">
        <v>15.63</v>
      </c>
      <c r="AX41" s="149">
        <v>16.2</v>
      </c>
      <c r="AY41" s="149">
        <v>15.14</v>
      </c>
      <c r="AZ41" s="149">
        <v>14.3</v>
      </c>
      <c r="BA41" s="149">
        <v>14.02</v>
      </c>
      <c r="BB41" s="149">
        <v>15.43</v>
      </c>
      <c r="BC41" s="149">
        <v>14.2</v>
      </c>
      <c r="BD41" s="149">
        <v>13.32</v>
      </c>
      <c r="BE41" s="149">
        <v>14.72</v>
      </c>
      <c r="BF41" s="149">
        <v>15.47</v>
      </c>
      <c r="BG41" s="149">
        <v>14.17</v>
      </c>
      <c r="BH41" s="149">
        <v>12.66</v>
      </c>
      <c r="BI41" s="149">
        <v>13.06</v>
      </c>
      <c r="BJ41" s="149">
        <v>13.49</v>
      </c>
      <c r="BK41" s="149">
        <v>13.09</v>
      </c>
      <c r="BL41" s="149">
        <v>12.55</v>
      </c>
      <c r="BM41" s="149">
        <v>13.05</v>
      </c>
      <c r="BN41" s="149">
        <v>13.1</v>
      </c>
      <c r="BO41" s="149">
        <v>12.68</v>
      </c>
      <c r="BP41" s="149">
        <v>14.86</v>
      </c>
      <c r="BQ41" s="149">
        <v>15.33</v>
      </c>
      <c r="BR41" s="149">
        <v>15.75</v>
      </c>
      <c r="BS41" s="138">
        <v>14.45</v>
      </c>
      <c r="BT41" s="149">
        <v>14.38</v>
      </c>
      <c r="BU41" s="149">
        <v>14.7</v>
      </c>
      <c r="BV41" s="149">
        <v>15</v>
      </c>
      <c r="BW41" s="149">
        <v>14.24</v>
      </c>
      <c r="BX41" s="150">
        <v>14.05</v>
      </c>
      <c r="BY41" s="169" t="s">
        <v>50</v>
      </c>
      <c r="BZ41" s="151">
        <v>-0.63</v>
      </c>
      <c r="CA41" s="149">
        <v>-0.75</v>
      </c>
      <c r="CB41" s="149">
        <v>-0.21</v>
      </c>
      <c r="CC41" s="142">
        <v>-0.33</v>
      </c>
      <c r="CD41" s="170" t="s">
        <v>50</v>
      </c>
      <c r="CE41" s="152">
        <v>-4.1000000000000002E-2</v>
      </c>
      <c r="CF41" s="153">
        <v>-4.7600000000000003E-2</v>
      </c>
      <c r="CG41" s="153">
        <v>-1.4800000000000001E-2</v>
      </c>
      <c r="CH41" s="146">
        <v>-2.29E-2</v>
      </c>
    </row>
    <row r="42" spans="1:86" s="46" customFormat="1" ht="15.75" customHeight="1" x14ac:dyDescent="0.3">
      <c r="A42"/>
      <c r="B42" s="128" t="s">
        <v>135</v>
      </c>
      <c r="C42" s="113" t="s">
        <v>48</v>
      </c>
      <c r="D42" s="149">
        <v>2681.24</v>
      </c>
      <c r="E42" s="149">
        <v>2889.52</v>
      </c>
      <c r="F42" s="149">
        <v>2933</v>
      </c>
      <c r="G42" s="149">
        <v>2781.42</v>
      </c>
      <c r="H42" s="149">
        <v>2647.84</v>
      </c>
      <c r="I42" s="149">
        <v>2878.83</v>
      </c>
      <c r="J42" s="149">
        <v>2954.88</v>
      </c>
      <c r="K42" s="149">
        <v>2733.87</v>
      </c>
      <c r="L42" s="149">
        <v>2611.5300000000002</v>
      </c>
      <c r="M42" s="149">
        <v>2756.47</v>
      </c>
      <c r="N42" s="149">
        <v>2871.25</v>
      </c>
      <c r="O42" s="149">
        <v>2732.16</v>
      </c>
      <c r="P42" s="149">
        <v>2448.96</v>
      </c>
      <c r="Q42" s="149">
        <v>2649.49</v>
      </c>
      <c r="R42" s="149">
        <v>2687.24</v>
      </c>
      <c r="S42" s="149">
        <v>2459.2600000000002</v>
      </c>
      <c r="T42" s="149">
        <v>2362.69</v>
      </c>
      <c r="U42" s="149">
        <v>2515.08</v>
      </c>
      <c r="V42" s="149">
        <v>2592.81</v>
      </c>
      <c r="W42" s="149">
        <v>2412.61</v>
      </c>
      <c r="X42" s="149">
        <v>2328.98</v>
      </c>
      <c r="Y42" s="149">
        <v>2535.27</v>
      </c>
      <c r="Z42" s="149">
        <v>2609.4299999999998</v>
      </c>
      <c r="AA42" s="149">
        <v>2367.34</v>
      </c>
      <c r="AB42" s="149">
        <v>2278.37</v>
      </c>
      <c r="AC42" s="149">
        <v>2524.94</v>
      </c>
      <c r="AD42" s="149">
        <v>2592.14</v>
      </c>
      <c r="AE42" s="149">
        <v>2386.58</v>
      </c>
      <c r="AF42" s="149">
        <v>2293.79</v>
      </c>
      <c r="AG42" s="149">
        <v>2543.61</v>
      </c>
      <c r="AH42" s="149">
        <v>2634.07</v>
      </c>
      <c r="AI42" s="149">
        <v>2448.21</v>
      </c>
      <c r="AJ42" s="149">
        <v>2255.08</v>
      </c>
      <c r="AK42" s="149">
        <v>2489.89</v>
      </c>
      <c r="AL42" s="149">
        <v>2563.64</v>
      </c>
      <c r="AM42" s="149">
        <v>2382.0500000000002</v>
      </c>
      <c r="AN42" s="149">
        <v>2230.6999999999998</v>
      </c>
      <c r="AO42" s="149">
        <v>2482.3200000000002</v>
      </c>
      <c r="AP42" s="149">
        <v>2535.46</v>
      </c>
      <c r="AQ42" s="149">
        <v>2343.6799999999998</v>
      </c>
      <c r="AR42" s="149">
        <v>2088.88</v>
      </c>
      <c r="AS42" s="149">
        <v>2344.21</v>
      </c>
      <c r="AT42" s="149">
        <v>2441.4499999999998</v>
      </c>
      <c r="AU42" s="149">
        <v>2239.9</v>
      </c>
      <c r="AV42" s="149">
        <v>2049.34</v>
      </c>
      <c r="AW42" s="149">
        <v>2306.9</v>
      </c>
      <c r="AX42" s="149">
        <v>2401.04</v>
      </c>
      <c r="AY42" s="149">
        <v>2201.96</v>
      </c>
      <c r="AZ42" s="149">
        <v>2005.43</v>
      </c>
      <c r="BA42" s="149">
        <v>2032.03</v>
      </c>
      <c r="BB42" s="149">
        <v>2251.73</v>
      </c>
      <c r="BC42" s="149">
        <v>2036.49</v>
      </c>
      <c r="BD42" s="149">
        <v>1876.83</v>
      </c>
      <c r="BE42" s="149">
        <v>2155.48</v>
      </c>
      <c r="BF42" s="149">
        <v>2271.2800000000002</v>
      </c>
      <c r="BG42" s="149">
        <v>2040</v>
      </c>
      <c r="BH42" s="149">
        <v>1746.98</v>
      </c>
      <c r="BI42" s="149">
        <v>1862.88</v>
      </c>
      <c r="BJ42" s="149">
        <v>1931.82</v>
      </c>
      <c r="BK42" s="149">
        <v>1839.95</v>
      </c>
      <c r="BL42" s="149">
        <v>1722.89</v>
      </c>
      <c r="BM42" s="149">
        <v>1855.03</v>
      </c>
      <c r="BN42" s="149">
        <v>1866.98</v>
      </c>
      <c r="BO42" s="149">
        <v>1768.82</v>
      </c>
      <c r="BP42" s="149">
        <v>2055.46</v>
      </c>
      <c r="BQ42" s="149">
        <v>2194.96</v>
      </c>
      <c r="BR42" s="149">
        <v>2277.15</v>
      </c>
      <c r="BS42" s="138">
        <v>2038.56</v>
      </c>
      <c r="BT42" s="149">
        <v>1992.89</v>
      </c>
      <c r="BU42" s="149">
        <v>2112.23</v>
      </c>
      <c r="BV42" s="149">
        <v>2174.33</v>
      </c>
      <c r="BW42" s="149">
        <v>2011.83</v>
      </c>
      <c r="BX42" s="150">
        <v>1942.21</v>
      </c>
      <c r="BY42" s="169" t="s">
        <v>50</v>
      </c>
      <c r="BZ42" s="151">
        <v>-82.73</v>
      </c>
      <c r="CA42" s="149">
        <v>-102.82</v>
      </c>
      <c r="CB42" s="149">
        <v>-26.73</v>
      </c>
      <c r="CC42" s="142">
        <v>-50.68</v>
      </c>
      <c r="CD42" s="170" t="s">
        <v>50</v>
      </c>
      <c r="CE42" s="152">
        <v>-3.7699999999999997E-2</v>
      </c>
      <c r="CF42" s="153">
        <v>-4.5199999999999997E-2</v>
      </c>
      <c r="CG42" s="153">
        <v>-1.3100000000000001E-2</v>
      </c>
      <c r="CH42" s="146">
        <v>-2.5399999999999999E-2</v>
      </c>
    </row>
    <row r="43" spans="1:86" s="15" customFormat="1" ht="15.75" customHeight="1" x14ac:dyDescent="0.3">
      <c r="A43"/>
      <c r="B43" s="120" t="s">
        <v>97</v>
      </c>
      <c r="C43" s="129" t="s">
        <v>177</v>
      </c>
      <c r="D43" s="171">
        <v>17171.88</v>
      </c>
      <c r="E43" s="171">
        <v>16435.53</v>
      </c>
      <c r="F43" s="171">
        <v>15935.7</v>
      </c>
      <c r="G43" s="171">
        <v>17867.79</v>
      </c>
      <c r="H43" s="171">
        <v>16328.75</v>
      </c>
      <c r="I43" s="171">
        <v>14969.19</v>
      </c>
      <c r="J43" s="171">
        <v>14027.57</v>
      </c>
      <c r="K43" s="171">
        <v>16652.099999999999</v>
      </c>
      <c r="L43" s="171">
        <v>18728.830000000002</v>
      </c>
      <c r="M43" s="171">
        <v>16132.29</v>
      </c>
      <c r="N43" s="171">
        <v>15061.63</v>
      </c>
      <c r="O43" s="171">
        <v>18187.86</v>
      </c>
      <c r="P43" s="171">
        <v>17442.97</v>
      </c>
      <c r="Q43" s="171">
        <v>15381.33</v>
      </c>
      <c r="R43" s="171">
        <v>14435.27</v>
      </c>
      <c r="S43" s="171">
        <v>15560.92</v>
      </c>
      <c r="T43" s="171">
        <v>16053.72</v>
      </c>
      <c r="U43" s="171">
        <v>14299.87</v>
      </c>
      <c r="V43" s="171">
        <v>13487.43</v>
      </c>
      <c r="W43" s="171">
        <v>15443.47</v>
      </c>
      <c r="X43" s="171">
        <v>15570.41</v>
      </c>
      <c r="Y43" s="171">
        <v>14217.48</v>
      </c>
      <c r="Z43" s="171">
        <v>13517.92</v>
      </c>
      <c r="AA43" s="171">
        <v>14388.47</v>
      </c>
      <c r="AB43" s="171">
        <v>14356.59</v>
      </c>
      <c r="AC43" s="171">
        <v>13825.04</v>
      </c>
      <c r="AD43" s="171">
        <v>13497.68</v>
      </c>
      <c r="AE43" s="171">
        <v>14457.46</v>
      </c>
      <c r="AF43" s="171">
        <v>14847.97</v>
      </c>
      <c r="AG43" s="171">
        <v>14181.28</v>
      </c>
      <c r="AH43" s="171">
        <v>13399.08</v>
      </c>
      <c r="AI43" s="171">
        <v>14360</v>
      </c>
      <c r="AJ43" s="171">
        <v>15015.6</v>
      </c>
      <c r="AK43" s="171">
        <v>13916.05</v>
      </c>
      <c r="AL43" s="171">
        <v>13788.33</v>
      </c>
      <c r="AM43" s="171">
        <v>14989.89</v>
      </c>
      <c r="AN43" s="171">
        <v>14375.55</v>
      </c>
      <c r="AO43" s="171">
        <v>13855.53</v>
      </c>
      <c r="AP43" s="171">
        <v>13641.35</v>
      </c>
      <c r="AQ43" s="171">
        <v>14488.53</v>
      </c>
      <c r="AR43" s="171">
        <v>14281.56</v>
      </c>
      <c r="AS43" s="171">
        <v>13608.59</v>
      </c>
      <c r="AT43" s="171">
        <v>13306.58</v>
      </c>
      <c r="AU43" s="171">
        <v>14202.94</v>
      </c>
      <c r="AV43" s="171">
        <v>13974.27</v>
      </c>
      <c r="AW43" s="171">
        <v>13305.15</v>
      </c>
      <c r="AX43" s="171">
        <v>13336.47</v>
      </c>
      <c r="AY43" s="171">
        <v>13512.42</v>
      </c>
      <c r="AZ43" s="171">
        <v>13333.01</v>
      </c>
      <c r="BA43" s="171">
        <v>11568.17</v>
      </c>
      <c r="BB43" s="171">
        <v>11542.16</v>
      </c>
      <c r="BC43" s="171">
        <v>12147.61</v>
      </c>
      <c r="BD43" s="171">
        <v>12417.27</v>
      </c>
      <c r="BE43" s="171">
        <v>12745.44</v>
      </c>
      <c r="BF43" s="171">
        <v>12278.01</v>
      </c>
      <c r="BG43" s="171">
        <v>13179.49</v>
      </c>
      <c r="BH43" s="171">
        <v>12610.11</v>
      </c>
      <c r="BI43" s="171">
        <v>11674.29</v>
      </c>
      <c r="BJ43" s="171">
        <v>12064.65</v>
      </c>
      <c r="BK43" s="171">
        <v>13075.74</v>
      </c>
      <c r="BL43" s="171">
        <v>12272.43</v>
      </c>
      <c r="BM43" s="171">
        <v>12311.12</v>
      </c>
      <c r="BN43" s="171">
        <v>11839.2</v>
      </c>
      <c r="BO43" s="171">
        <v>12165.18</v>
      </c>
      <c r="BP43" s="171">
        <v>13324.42</v>
      </c>
      <c r="BQ43" s="171">
        <v>13196.15</v>
      </c>
      <c r="BR43" s="171">
        <v>12827.51</v>
      </c>
      <c r="BS43" s="171">
        <v>12758.01</v>
      </c>
      <c r="BT43" s="171">
        <v>12856.35</v>
      </c>
      <c r="BU43" s="171">
        <v>12854.16</v>
      </c>
      <c r="BV43" s="171">
        <v>12589.53</v>
      </c>
      <c r="BW43" s="171">
        <v>12868.89</v>
      </c>
      <c r="BX43" s="172">
        <v>12933.25</v>
      </c>
      <c r="BY43" s="173" t="s">
        <v>50</v>
      </c>
      <c r="BZ43" s="154">
        <v>-342</v>
      </c>
      <c r="CA43" s="155">
        <v>-237.99</v>
      </c>
      <c r="CB43" s="155">
        <v>110.88</v>
      </c>
      <c r="CC43" s="156">
        <v>76.900000000000006</v>
      </c>
      <c r="CD43" s="174" t="s">
        <v>50</v>
      </c>
      <c r="CE43" s="157">
        <v>-2.5899999999999999E-2</v>
      </c>
      <c r="CF43" s="158">
        <v>-1.8599999999999998E-2</v>
      </c>
      <c r="CG43" s="158">
        <v>8.6999999999999994E-3</v>
      </c>
      <c r="CH43" s="159">
        <v>6.0000000000000001E-3</v>
      </c>
    </row>
    <row r="44" spans="1:86" s="17" customFormat="1" ht="15.75" customHeight="1" x14ac:dyDescent="0.3">
      <c r="A44"/>
      <c r="B44" s="130" t="s">
        <v>50</v>
      </c>
      <c r="C44" s="130" t="s">
        <v>50</v>
      </c>
      <c r="D44" s="175"/>
      <c r="E44" s="175"/>
      <c r="F44" s="175"/>
      <c r="G44" s="175"/>
      <c r="H44" s="175"/>
      <c r="I44" s="175"/>
      <c r="J44" s="175"/>
      <c r="K44" s="175"/>
      <c r="L44" s="175"/>
      <c r="M44" s="175"/>
      <c r="N44" s="175"/>
      <c r="O44" s="175"/>
      <c r="P44" s="175"/>
      <c r="Q44" s="175"/>
      <c r="R44" s="175"/>
      <c r="S44" s="175"/>
      <c r="T44" s="175"/>
      <c r="U44" s="175"/>
      <c r="V44" s="175"/>
      <c r="W44" s="175"/>
      <c r="X44" s="175"/>
      <c r="Y44" s="175"/>
      <c r="Z44" s="175"/>
      <c r="AA44" s="175"/>
      <c r="AB44" s="175"/>
      <c r="AC44" s="175"/>
      <c r="AD44" s="175"/>
      <c r="AE44" s="175"/>
      <c r="AF44" s="175"/>
      <c r="AG44" s="175"/>
      <c r="AH44" s="175"/>
      <c r="AI44" s="175"/>
      <c r="AJ44" s="175"/>
      <c r="AK44" s="175"/>
      <c r="AL44" s="175"/>
      <c r="AM44" s="175"/>
      <c r="AN44" s="175"/>
      <c r="AO44" s="175"/>
      <c r="AP44" s="175"/>
      <c r="AQ44" s="175"/>
      <c r="AR44" s="175"/>
      <c r="AS44" s="167"/>
      <c r="AT44" s="167"/>
      <c r="AU44" s="167"/>
      <c r="AV44" s="167"/>
      <c r="AW44" s="167"/>
      <c r="AX44" s="167"/>
      <c r="AY44" s="167"/>
      <c r="AZ44" s="167"/>
      <c r="BA44" s="167"/>
      <c r="BB44" s="168"/>
      <c r="BC44" s="168"/>
      <c r="BD44" s="168"/>
      <c r="BE44" s="175"/>
      <c r="BF44" s="175"/>
      <c r="BG44" s="175"/>
      <c r="BH44" s="175"/>
      <c r="BI44" s="175"/>
      <c r="BJ44" s="175"/>
      <c r="BK44" s="175"/>
      <c r="BL44" s="175"/>
      <c r="BM44" s="175"/>
      <c r="BN44" s="175"/>
      <c r="BO44" s="175"/>
      <c r="BP44" s="176"/>
      <c r="BQ44" s="167"/>
      <c r="BR44" s="167"/>
      <c r="BS44" s="167"/>
      <c r="BT44" s="167"/>
      <c r="BU44" s="167"/>
      <c r="BV44" s="167"/>
      <c r="BW44" s="167"/>
      <c r="BX44" s="167"/>
      <c r="BY44" s="167" t="s">
        <v>50</v>
      </c>
      <c r="BZ44" s="167"/>
      <c r="CA44" s="167"/>
      <c r="CB44" s="167"/>
      <c r="CC44" s="167"/>
      <c r="CD44" s="167" t="s">
        <v>50</v>
      </c>
      <c r="CE44" s="167"/>
      <c r="CF44" s="167"/>
      <c r="CG44" s="177"/>
      <c r="CH44" s="167"/>
    </row>
    <row r="45" spans="1:86" s="17" customFormat="1" ht="15.75" customHeight="1" x14ac:dyDescent="0.3">
      <c r="A45"/>
      <c r="B45" s="130" t="s">
        <v>50</v>
      </c>
      <c r="C45" s="130" t="s">
        <v>50</v>
      </c>
      <c r="E45" s="175"/>
      <c r="F45" s="175"/>
      <c r="G45" s="175"/>
      <c r="H45" s="175"/>
      <c r="I45" s="175"/>
      <c r="J45" s="175"/>
      <c r="K45" s="175"/>
      <c r="L45" s="175"/>
      <c r="M45" s="175"/>
      <c r="N45" s="175"/>
      <c r="O45" s="175"/>
      <c r="P45" s="175"/>
      <c r="Q45" s="175"/>
      <c r="R45" s="175"/>
      <c r="S45" s="175"/>
      <c r="T45" s="175"/>
      <c r="U45" s="175"/>
      <c r="V45" s="175"/>
      <c r="W45" s="175"/>
      <c r="X45" s="175"/>
      <c r="Y45" s="175"/>
      <c r="Z45" s="175"/>
      <c r="AA45" s="175"/>
      <c r="AB45" s="175"/>
      <c r="AC45" s="175"/>
      <c r="AD45" s="175"/>
      <c r="AE45" s="175"/>
      <c r="AF45" s="175"/>
      <c r="AG45" s="175"/>
      <c r="AH45" s="175"/>
      <c r="AI45" s="175"/>
      <c r="AJ45" s="175"/>
      <c r="AK45" s="175"/>
      <c r="AL45" s="175"/>
      <c r="AM45" s="175"/>
      <c r="AN45" s="175"/>
      <c r="AO45" s="175"/>
      <c r="AP45" s="175"/>
      <c r="AQ45" s="175"/>
      <c r="AR45" s="175"/>
      <c r="AS45" s="167"/>
      <c r="AT45" s="167"/>
      <c r="AU45" s="167"/>
      <c r="AV45" s="167"/>
      <c r="AW45" s="167"/>
      <c r="AX45" s="167"/>
      <c r="AY45" s="167"/>
      <c r="AZ45" s="167"/>
      <c r="BA45" s="167"/>
      <c r="BB45" s="168"/>
      <c r="BC45" s="168"/>
      <c r="BD45" s="168"/>
      <c r="BE45" s="168"/>
      <c r="BF45" s="175"/>
      <c r="BG45" s="175"/>
      <c r="BH45" s="175"/>
      <c r="BI45" s="175"/>
      <c r="BJ45" s="175"/>
      <c r="BK45" s="175"/>
      <c r="BL45" s="175"/>
      <c r="BM45" s="175"/>
      <c r="BN45" s="175"/>
      <c r="BO45" s="175"/>
      <c r="BP45" s="175"/>
      <c r="BQ45" s="175"/>
      <c r="BR45" s="175"/>
      <c r="BS45" s="175"/>
      <c r="BT45" s="175"/>
      <c r="BU45" s="167"/>
      <c r="BV45" s="167"/>
      <c r="BW45" s="167"/>
      <c r="BX45" s="167"/>
      <c r="BY45" s="167" t="s">
        <v>50</v>
      </c>
      <c r="BZ45" s="167"/>
      <c r="CA45" s="167"/>
      <c r="CB45" s="167"/>
      <c r="CC45" s="167"/>
      <c r="CD45" s="167" t="s">
        <v>50</v>
      </c>
      <c r="CE45" s="167"/>
      <c r="CF45" s="167"/>
      <c r="CG45" s="177"/>
      <c r="CH45" s="167"/>
    </row>
    <row r="46" spans="1:86" s="16" customFormat="1" ht="15.75" customHeight="1" x14ac:dyDescent="0.3">
      <c r="A46"/>
      <c r="B46" s="124" t="s">
        <v>50</v>
      </c>
      <c r="C46" s="124" t="s">
        <v>50</v>
      </c>
      <c r="D46" s="326" t="str">
        <f>D3</f>
        <v>Greenhouse gas emissions: Thousand tonnes carbon dioxide equivalents</v>
      </c>
      <c r="E46" s="168"/>
      <c r="F46" s="168"/>
      <c r="G46" s="168"/>
      <c r="H46" s="168"/>
      <c r="I46" s="168"/>
      <c r="J46" s="168"/>
      <c r="K46" s="168"/>
      <c r="L46" s="168"/>
      <c r="M46" s="168"/>
      <c r="N46" s="168"/>
      <c r="O46" s="168"/>
      <c r="P46" s="168"/>
      <c r="Q46" s="168"/>
      <c r="R46" s="168"/>
      <c r="S46" s="168"/>
      <c r="T46" s="168"/>
      <c r="U46" s="168"/>
      <c r="V46" s="168"/>
      <c r="W46" s="168"/>
      <c r="X46" s="168"/>
      <c r="Y46" s="168"/>
      <c r="Z46" s="168"/>
      <c r="AA46" s="168"/>
      <c r="AB46" s="168"/>
      <c r="AC46" s="168"/>
      <c r="AD46" s="168"/>
      <c r="AE46" s="168"/>
      <c r="AF46" s="168"/>
      <c r="AG46" s="168"/>
      <c r="AH46" s="168"/>
      <c r="AI46" s="168"/>
      <c r="AJ46" s="168"/>
      <c r="AK46" s="168"/>
      <c r="AL46" s="168"/>
      <c r="AM46" s="168"/>
      <c r="AN46" s="168"/>
      <c r="AO46" s="168"/>
      <c r="AP46" s="178"/>
      <c r="AQ46" s="178"/>
      <c r="AR46" s="178"/>
      <c r="AS46" s="178"/>
      <c r="AT46" s="178"/>
      <c r="AU46" s="178"/>
      <c r="AV46" s="178"/>
      <c r="AW46" s="178"/>
      <c r="AX46" s="178"/>
      <c r="AY46" s="178"/>
      <c r="AZ46" s="178"/>
      <c r="BA46" s="178"/>
      <c r="BB46" s="178"/>
      <c r="BC46" s="178"/>
      <c r="BD46" s="178"/>
      <c r="BE46" s="178"/>
      <c r="BF46" s="167"/>
      <c r="BG46" s="167"/>
      <c r="BH46" s="167"/>
      <c r="BI46" s="167"/>
      <c r="BJ46" s="167"/>
      <c r="BK46" s="167"/>
      <c r="BL46" s="167"/>
      <c r="BM46" s="167"/>
      <c r="BN46" s="167"/>
      <c r="BO46" s="167"/>
      <c r="BP46" s="167"/>
      <c r="BQ46" s="167"/>
      <c r="BR46" s="167"/>
      <c r="BS46" s="167"/>
      <c r="BT46" s="167"/>
      <c r="BU46" s="167"/>
      <c r="BV46" s="167"/>
      <c r="BW46" s="167"/>
      <c r="BX46" s="167"/>
      <c r="BY46" s="167" t="s">
        <v>50</v>
      </c>
      <c r="BZ46" s="124" t="s">
        <v>81</v>
      </c>
      <c r="CA46" s="179"/>
      <c r="CB46" s="179"/>
      <c r="CC46" s="179"/>
      <c r="CD46" s="179" t="s">
        <v>50</v>
      </c>
      <c r="CE46" s="124" t="s">
        <v>81</v>
      </c>
      <c r="CF46" s="168"/>
      <c r="CG46" s="168"/>
      <c r="CH46" s="168"/>
    </row>
    <row r="47" spans="1:86" s="16" customFormat="1" ht="15.75" customHeight="1" x14ac:dyDescent="0.3">
      <c r="A47"/>
      <c r="B47" s="124" t="s">
        <v>50</v>
      </c>
      <c r="C47" s="124" t="s">
        <v>50</v>
      </c>
      <c r="D47" s="326" t="str">
        <f>D4</f>
        <v>Utsläpp av växthusgaser: Tusen ton koldioxidekvivalenter</v>
      </c>
      <c r="E47" s="168"/>
      <c r="F47" s="168"/>
      <c r="G47" s="168"/>
      <c r="H47" s="168"/>
      <c r="I47" s="168"/>
      <c r="J47" s="168"/>
      <c r="K47" s="168"/>
      <c r="L47" s="168"/>
      <c r="M47" s="168"/>
      <c r="N47" s="168"/>
      <c r="O47" s="168"/>
      <c r="P47" s="168"/>
      <c r="Q47" s="168"/>
      <c r="R47" s="168"/>
      <c r="S47" s="168"/>
      <c r="T47" s="168"/>
      <c r="U47" s="168"/>
      <c r="V47" s="168"/>
      <c r="W47" s="168"/>
      <c r="X47" s="168"/>
      <c r="Y47" s="168"/>
      <c r="Z47" s="168"/>
      <c r="AA47" s="168"/>
      <c r="AB47" s="168"/>
      <c r="AC47" s="168"/>
      <c r="AD47" s="168"/>
      <c r="AE47" s="168"/>
      <c r="AF47" s="168"/>
      <c r="AG47" s="168"/>
      <c r="AH47" s="168"/>
      <c r="AI47" s="168"/>
      <c r="AJ47" s="168"/>
      <c r="AK47" s="168"/>
      <c r="AL47" s="168"/>
      <c r="AM47" s="168"/>
      <c r="AN47" s="168"/>
      <c r="AO47" s="168"/>
      <c r="AP47" s="178"/>
      <c r="AQ47" s="178"/>
      <c r="AR47" s="178"/>
      <c r="AS47" s="178"/>
      <c r="AT47" s="178"/>
      <c r="AU47" s="178"/>
      <c r="AV47" s="178"/>
      <c r="AW47" s="178"/>
      <c r="AX47" s="178"/>
      <c r="AY47" s="178"/>
      <c r="AZ47" s="178"/>
      <c r="BA47" s="178"/>
      <c r="BB47" s="178"/>
      <c r="BC47" s="178"/>
      <c r="BD47" s="178"/>
      <c r="BE47" s="178"/>
      <c r="BF47" s="167"/>
      <c r="BG47" s="167"/>
      <c r="BH47" s="167"/>
      <c r="BI47" s="167"/>
      <c r="BJ47" s="167"/>
      <c r="BK47" s="167"/>
      <c r="BL47" s="167"/>
      <c r="BM47" s="167"/>
      <c r="BN47" s="167"/>
      <c r="BO47" s="167"/>
      <c r="BP47" s="167"/>
      <c r="BQ47" s="167"/>
      <c r="BR47" s="167"/>
      <c r="BS47" s="167"/>
      <c r="BT47" s="167"/>
      <c r="BU47" s="167"/>
      <c r="BV47" s="167"/>
      <c r="BW47" s="167"/>
      <c r="BX47" s="167"/>
      <c r="BY47" s="167" t="s">
        <v>50</v>
      </c>
      <c r="BZ47" s="184" t="s">
        <v>27</v>
      </c>
      <c r="CA47" s="180"/>
      <c r="CB47" s="180"/>
      <c r="CC47" s="181"/>
      <c r="CD47" s="167" t="s">
        <v>50</v>
      </c>
      <c r="CE47" s="184" t="s">
        <v>82</v>
      </c>
      <c r="CF47" s="182"/>
      <c r="CG47" s="182"/>
      <c r="CH47" s="183"/>
    </row>
    <row r="48" spans="1:86" s="1" customFormat="1" ht="15.75" customHeight="1" x14ac:dyDescent="0.3">
      <c r="A48"/>
      <c r="B48" s="131" t="s">
        <v>98</v>
      </c>
      <c r="C48" s="132" t="s">
        <v>166</v>
      </c>
      <c r="D48" s="160" t="str">
        <f>D5</f>
        <v>2008K1</v>
      </c>
      <c r="E48" s="160" t="str">
        <f t="shared" ref="E48:BS48" si="0">E5</f>
        <v>2008K2</v>
      </c>
      <c r="F48" s="160" t="str">
        <f t="shared" si="0"/>
        <v>2008K3</v>
      </c>
      <c r="G48" s="160" t="str">
        <f t="shared" si="0"/>
        <v>2008K4</v>
      </c>
      <c r="H48" s="160" t="str">
        <f t="shared" ref="H48" si="1">H5</f>
        <v>2009K1</v>
      </c>
      <c r="I48" s="160" t="str">
        <f t="shared" si="0"/>
        <v>2009K2</v>
      </c>
      <c r="J48" s="160" t="str">
        <f t="shared" si="0"/>
        <v>2009K3</v>
      </c>
      <c r="K48" s="160" t="str">
        <f t="shared" si="0"/>
        <v>2009K4</v>
      </c>
      <c r="L48" s="160" t="str">
        <f t="shared" si="0"/>
        <v>2010K1</v>
      </c>
      <c r="M48" s="160" t="str">
        <f t="shared" si="0"/>
        <v>2010K2</v>
      </c>
      <c r="N48" s="160" t="str">
        <f t="shared" si="0"/>
        <v>2010K3</v>
      </c>
      <c r="O48" s="160" t="str">
        <f t="shared" si="0"/>
        <v>2010K4</v>
      </c>
      <c r="P48" s="160" t="str">
        <f t="shared" si="0"/>
        <v>2011K1</v>
      </c>
      <c r="Q48" s="160" t="str">
        <f t="shared" si="0"/>
        <v>2011K2</v>
      </c>
      <c r="R48" s="160" t="str">
        <f t="shared" si="0"/>
        <v>2011K3</v>
      </c>
      <c r="S48" s="160" t="str">
        <f t="shared" si="0"/>
        <v>2011K4</v>
      </c>
      <c r="T48" s="160" t="str">
        <f t="shared" si="0"/>
        <v>2012K1</v>
      </c>
      <c r="U48" s="160" t="str">
        <f t="shared" si="0"/>
        <v>2012K2</v>
      </c>
      <c r="V48" s="160" t="str">
        <f t="shared" si="0"/>
        <v>2012K3</v>
      </c>
      <c r="W48" s="160" t="str">
        <f t="shared" si="0"/>
        <v>2012K4</v>
      </c>
      <c r="X48" s="160" t="str">
        <f t="shared" si="0"/>
        <v>2013K1</v>
      </c>
      <c r="Y48" s="160" t="str">
        <f t="shared" si="0"/>
        <v>2013K2</v>
      </c>
      <c r="Z48" s="160" t="str">
        <f t="shared" si="0"/>
        <v>2013K3</v>
      </c>
      <c r="AA48" s="160" t="str">
        <f t="shared" si="0"/>
        <v>2013K4</v>
      </c>
      <c r="AB48" s="160" t="str">
        <f t="shared" si="0"/>
        <v>2014K1</v>
      </c>
      <c r="AC48" s="160" t="str">
        <f t="shared" si="0"/>
        <v>2014K2</v>
      </c>
      <c r="AD48" s="160" t="str">
        <f t="shared" si="0"/>
        <v>2014K3</v>
      </c>
      <c r="AE48" s="160" t="str">
        <f t="shared" si="0"/>
        <v>2014K4</v>
      </c>
      <c r="AF48" s="160" t="str">
        <f t="shared" si="0"/>
        <v>2015K1</v>
      </c>
      <c r="AG48" s="160" t="str">
        <f t="shared" si="0"/>
        <v>2015K2</v>
      </c>
      <c r="AH48" s="160" t="str">
        <f t="shared" si="0"/>
        <v>2015K3</v>
      </c>
      <c r="AI48" s="160" t="str">
        <f t="shared" si="0"/>
        <v>2015K4</v>
      </c>
      <c r="AJ48" s="160" t="str">
        <f t="shared" si="0"/>
        <v>2016K1</v>
      </c>
      <c r="AK48" s="160" t="str">
        <f t="shared" si="0"/>
        <v>2016K2</v>
      </c>
      <c r="AL48" s="160" t="str">
        <f t="shared" si="0"/>
        <v>2016K3</v>
      </c>
      <c r="AM48" s="160" t="str">
        <f t="shared" si="0"/>
        <v>2016K4</v>
      </c>
      <c r="AN48" s="160" t="str">
        <f t="shared" si="0"/>
        <v>2017K1</v>
      </c>
      <c r="AO48" s="160" t="str">
        <f t="shared" si="0"/>
        <v>2017K2</v>
      </c>
      <c r="AP48" s="160" t="str">
        <f t="shared" si="0"/>
        <v>2017K3</v>
      </c>
      <c r="AQ48" s="160" t="str">
        <f t="shared" si="0"/>
        <v>2017K4</v>
      </c>
      <c r="AR48" s="160" t="str">
        <f t="shared" si="0"/>
        <v>2018K1</v>
      </c>
      <c r="AS48" s="160" t="str">
        <f t="shared" si="0"/>
        <v>2018K2</v>
      </c>
      <c r="AT48" s="160" t="str">
        <f t="shared" si="0"/>
        <v>2018K3</v>
      </c>
      <c r="AU48" s="160" t="str">
        <f t="shared" si="0"/>
        <v>2018K4</v>
      </c>
      <c r="AV48" s="160" t="str">
        <f t="shared" si="0"/>
        <v>2019K1</v>
      </c>
      <c r="AW48" s="160" t="str">
        <f t="shared" si="0"/>
        <v>2019K2</v>
      </c>
      <c r="AX48" s="160" t="str">
        <f t="shared" si="0"/>
        <v>2019K3</v>
      </c>
      <c r="AY48" s="160" t="str">
        <f t="shared" si="0"/>
        <v>2019K4</v>
      </c>
      <c r="AZ48" s="160"/>
      <c r="BA48" s="160" t="str">
        <f t="shared" si="0"/>
        <v>2020K2</v>
      </c>
      <c r="BB48" s="160" t="str">
        <f t="shared" si="0"/>
        <v>2020K3</v>
      </c>
      <c r="BC48" s="160" t="str">
        <f t="shared" si="0"/>
        <v>2020K4</v>
      </c>
      <c r="BD48" s="160" t="str">
        <f t="shared" si="0"/>
        <v>2021K1</v>
      </c>
      <c r="BE48" s="160" t="str">
        <f t="shared" si="0"/>
        <v>2021K2</v>
      </c>
      <c r="BF48" s="160" t="str">
        <f t="shared" si="0"/>
        <v>2021K3</v>
      </c>
      <c r="BG48" s="160" t="str">
        <f t="shared" si="0"/>
        <v>2021K4</v>
      </c>
      <c r="BH48" s="160" t="str">
        <f t="shared" si="0"/>
        <v>2022K1</v>
      </c>
      <c r="BI48" s="160" t="str">
        <f t="shared" si="0"/>
        <v>2022K2</v>
      </c>
      <c r="BJ48" s="160" t="str">
        <f t="shared" si="0"/>
        <v>2022K3</v>
      </c>
      <c r="BK48" s="160" t="str">
        <f t="shared" si="0"/>
        <v>2022K4</v>
      </c>
      <c r="BL48" s="160" t="str">
        <f t="shared" si="0"/>
        <v>2023K1</v>
      </c>
      <c r="BM48" s="160" t="str">
        <f t="shared" si="0"/>
        <v>2023K2</v>
      </c>
      <c r="BN48" s="160" t="str">
        <f t="shared" si="0"/>
        <v>2023K3</v>
      </c>
      <c r="BO48" s="160" t="str">
        <f t="shared" si="0"/>
        <v>2023K4</v>
      </c>
      <c r="BP48" s="160" t="str">
        <f t="shared" si="0"/>
        <v>2024K1</v>
      </c>
      <c r="BQ48" s="160" t="str">
        <f t="shared" si="0"/>
        <v>2024K2</v>
      </c>
      <c r="BR48" s="160" t="str">
        <f t="shared" si="0"/>
        <v>2024K3</v>
      </c>
      <c r="BS48" s="160" t="str">
        <f t="shared" si="0"/>
        <v>2024K4</v>
      </c>
      <c r="BT48" s="160" t="str">
        <f t="shared" ref="BT48:BX48" si="2">BT5</f>
        <v>2025K1</v>
      </c>
      <c r="BU48" s="160" t="str">
        <f t="shared" si="2"/>
        <v>2025K2</v>
      </c>
      <c r="BV48" s="160" t="str">
        <f t="shared" si="2"/>
        <v>2025K3</v>
      </c>
      <c r="BW48" s="160" t="str">
        <f t="shared" si="2"/>
        <v>2025K4</v>
      </c>
      <c r="BX48" s="135" t="str">
        <f t="shared" si="2"/>
        <v>2026K1</v>
      </c>
      <c r="BY48" s="149" t="s">
        <v>50</v>
      </c>
      <c r="BZ48" s="136" t="str">
        <f>BZ5</f>
        <v>2025K2</v>
      </c>
      <c r="CA48" s="133" t="str">
        <f t="shared" ref="CA48:CH48" si="3">CA5</f>
        <v>2025K3</v>
      </c>
      <c r="CB48" s="133" t="str">
        <f t="shared" si="3"/>
        <v>2025K4</v>
      </c>
      <c r="CC48" s="135" t="str">
        <f t="shared" si="3"/>
        <v>2026K1</v>
      </c>
      <c r="CD48" s="167" t="s">
        <v>50</v>
      </c>
      <c r="CE48" s="136" t="str">
        <f t="shared" si="3"/>
        <v>2025K2</v>
      </c>
      <c r="CF48" s="133" t="str">
        <f t="shared" si="3"/>
        <v>2025K3</v>
      </c>
      <c r="CG48" s="133" t="str">
        <f t="shared" si="3"/>
        <v>2025K4</v>
      </c>
      <c r="CH48" s="135" t="str">
        <f t="shared" si="3"/>
        <v>2026K1</v>
      </c>
    </row>
    <row r="49" spans="1:86" ht="15.75" customHeight="1" x14ac:dyDescent="0.3">
      <c r="B49" s="121" t="s">
        <v>89</v>
      </c>
      <c r="C49" s="122" t="s">
        <v>22</v>
      </c>
      <c r="D49" s="137">
        <v>2199.06</v>
      </c>
      <c r="E49" s="137">
        <v>2229.2399999999998</v>
      </c>
      <c r="F49" s="137">
        <v>2220.73</v>
      </c>
      <c r="G49" s="137">
        <v>2255.73</v>
      </c>
      <c r="H49" s="137">
        <v>2129.6</v>
      </c>
      <c r="I49" s="137">
        <v>2145.66</v>
      </c>
      <c r="J49" s="137">
        <v>2144.04</v>
      </c>
      <c r="K49" s="137">
        <v>2151.62</v>
      </c>
      <c r="L49" s="137">
        <v>2186.42</v>
      </c>
      <c r="M49" s="137">
        <v>2172.4499999999998</v>
      </c>
      <c r="N49" s="137">
        <v>2183.1999999999998</v>
      </c>
      <c r="O49" s="137">
        <v>2245.13</v>
      </c>
      <c r="P49" s="137">
        <v>2177.1</v>
      </c>
      <c r="Q49" s="137">
        <v>2204.9699999999998</v>
      </c>
      <c r="R49" s="137">
        <v>2192.9699999999998</v>
      </c>
      <c r="S49" s="137">
        <v>2194.73</v>
      </c>
      <c r="T49" s="137">
        <v>2161.2600000000002</v>
      </c>
      <c r="U49" s="137">
        <v>2141.39</v>
      </c>
      <c r="V49" s="137">
        <v>2152.25</v>
      </c>
      <c r="W49" s="137">
        <v>2165.81</v>
      </c>
      <c r="X49" s="137">
        <v>2141.15</v>
      </c>
      <c r="Y49" s="137">
        <v>2149.7199999999998</v>
      </c>
      <c r="Z49" s="137">
        <v>2154.38</v>
      </c>
      <c r="AA49" s="137">
        <v>2151.81</v>
      </c>
      <c r="AB49" s="137">
        <v>2127.94</v>
      </c>
      <c r="AC49" s="137">
        <v>2140.89</v>
      </c>
      <c r="AD49" s="137">
        <v>2153.04</v>
      </c>
      <c r="AE49" s="137">
        <v>2156.6999999999998</v>
      </c>
      <c r="AF49" s="137">
        <v>2118.87</v>
      </c>
      <c r="AG49" s="137">
        <v>2146.12</v>
      </c>
      <c r="AH49" s="137">
        <v>2137.15</v>
      </c>
      <c r="AI49" s="137">
        <v>2158.88</v>
      </c>
      <c r="AJ49" s="137">
        <v>2066.64</v>
      </c>
      <c r="AK49" s="137">
        <v>2095.1799999999998</v>
      </c>
      <c r="AL49" s="137">
        <v>2099.1</v>
      </c>
      <c r="AM49" s="137">
        <v>2128.0700000000002</v>
      </c>
      <c r="AN49" s="137">
        <v>2083.36</v>
      </c>
      <c r="AO49" s="137">
        <v>2107.2199999999998</v>
      </c>
      <c r="AP49" s="137">
        <v>2126.09</v>
      </c>
      <c r="AQ49" s="137">
        <v>2124.4699999999998</v>
      </c>
      <c r="AR49" s="137">
        <v>1984.17</v>
      </c>
      <c r="AS49" s="137">
        <v>2024.13</v>
      </c>
      <c r="AT49" s="137">
        <v>2038.39</v>
      </c>
      <c r="AU49" s="137">
        <v>2022.51</v>
      </c>
      <c r="AV49" s="137">
        <v>1997.01</v>
      </c>
      <c r="AW49" s="137">
        <v>2036.09</v>
      </c>
      <c r="AX49" s="137">
        <v>2052.37</v>
      </c>
      <c r="AY49" s="137">
        <v>2038.33</v>
      </c>
      <c r="AZ49" s="137">
        <v>2023.87</v>
      </c>
      <c r="BA49" s="137">
        <v>2015.94</v>
      </c>
      <c r="BB49" s="137">
        <v>2054.3200000000002</v>
      </c>
      <c r="BC49" s="137">
        <v>2057.06</v>
      </c>
      <c r="BD49" s="137">
        <v>1975.34</v>
      </c>
      <c r="BE49" s="149">
        <v>2020.63</v>
      </c>
      <c r="BF49" s="149">
        <v>2025.48</v>
      </c>
      <c r="BG49" s="149">
        <v>2008.07</v>
      </c>
      <c r="BH49" s="149">
        <v>1979.6</v>
      </c>
      <c r="BI49" s="149">
        <v>1971.54</v>
      </c>
      <c r="BJ49" s="149">
        <v>1986.08</v>
      </c>
      <c r="BK49" s="149">
        <v>1997.25</v>
      </c>
      <c r="BL49" s="149">
        <v>1937.91</v>
      </c>
      <c r="BM49" s="149">
        <v>1944.1</v>
      </c>
      <c r="BN49" s="149">
        <v>1947.92</v>
      </c>
      <c r="BO49" s="149">
        <v>1954.74</v>
      </c>
      <c r="BP49" s="149">
        <v>2041.6</v>
      </c>
      <c r="BQ49" s="149">
        <v>2056.87</v>
      </c>
      <c r="BR49" s="149">
        <v>2070.44</v>
      </c>
      <c r="BS49" s="149">
        <v>2042.24</v>
      </c>
      <c r="BT49" s="149">
        <v>2074.08</v>
      </c>
      <c r="BU49" s="149">
        <v>2088.36</v>
      </c>
      <c r="BV49" s="149">
        <v>2095.7399999999998</v>
      </c>
      <c r="BW49" s="149">
        <v>2081.37</v>
      </c>
      <c r="BX49" s="150">
        <v>2066.1799999999998</v>
      </c>
      <c r="BY49" s="149" t="s">
        <v>50</v>
      </c>
      <c r="BZ49" s="151">
        <v>31.48</v>
      </c>
      <c r="CA49" s="161">
        <v>25.3</v>
      </c>
      <c r="CB49" s="149">
        <v>39.119999999999997</v>
      </c>
      <c r="CC49" s="150">
        <v>-7.9</v>
      </c>
      <c r="CD49" s="149" t="s">
        <v>50</v>
      </c>
      <c r="CE49" s="152">
        <v>1.5299999999999999E-2</v>
      </c>
      <c r="CF49" s="153">
        <v>1.2200000000000001E-2</v>
      </c>
      <c r="CG49" s="153">
        <v>1.9199999999999998E-2</v>
      </c>
      <c r="CH49" s="146">
        <v>-3.8E-3</v>
      </c>
    </row>
    <row r="50" spans="1:86" ht="15.75" customHeight="1" x14ac:dyDescent="0.3">
      <c r="B50" s="121" t="s">
        <v>365</v>
      </c>
      <c r="C50" s="123" t="s">
        <v>23</v>
      </c>
      <c r="D50" s="137">
        <v>186.6</v>
      </c>
      <c r="E50" s="137">
        <v>200.88</v>
      </c>
      <c r="F50" s="137">
        <v>196.23</v>
      </c>
      <c r="G50" s="137">
        <v>195.44</v>
      </c>
      <c r="H50" s="137">
        <v>146.1</v>
      </c>
      <c r="I50" s="137">
        <v>141.02000000000001</v>
      </c>
      <c r="J50" s="137">
        <v>144.32</v>
      </c>
      <c r="K50" s="137">
        <v>213.61</v>
      </c>
      <c r="L50" s="137">
        <v>228.88</v>
      </c>
      <c r="M50" s="137">
        <v>211.68</v>
      </c>
      <c r="N50" s="137">
        <v>206.04</v>
      </c>
      <c r="O50" s="137">
        <v>235.35</v>
      </c>
      <c r="P50" s="137">
        <v>244.9</v>
      </c>
      <c r="Q50" s="137">
        <v>205.7</v>
      </c>
      <c r="R50" s="137">
        <v>215.15</v>
      </c>
      <c r="S50" s="137">
        <v>223.05</v>
      </c>
      <c r="T50" s="137">
        <v>252.91</v>
      </c>
      <c r="U50" s="137">
        <v>206.42</v>
      </c>
      <c r="V50" s="137">
        <v>213.4</v>
      </c>
      <c r="W50" s="137">
        <v>238.34</v>
      </c>
      <c r="X50" s="137">
        <v>225.47</v>
      </c>
      <c r="Y50" s="137">
        <v>212.95</v>
      </c>
      <c r="Z50" s="137">
        <v>226.72</v>
      </c>
      <c r="AA50" s="137">
        <v>217.72</v>
      </c>
      <c r="AB50" s="137">
        <v>244.68</v>
      </c>
      <c r="AC50" s="137">
        <v>219.04</v>
      </c>
      <c r="AD50" s="137">
        <v>225.3</v>
      </c>
      <c r="AE50" s="137">
        <v>249.22</v>
      </c>
      <c r="AF50" s="137">
        <v>237.59</v>
      </c>
      <c r="AG50" s="137">
        <v>225.23</v>
      </c>
      <c r="AH50" s="137">
        <v>217.94</v>
      </c>
      <c r="AI50" s="137">
        <v>240.88</v>
      </c>
      <c r="AJ50" s="137">
        <v>241.84</v>
      </c>
      <c r="AK50" s="137">
        <v>220.7</v>
      </c>
      <c r="AL50" s="137">
        <v>229.81</v>
      </c>
      <c r="AM50" s="137">
        <v>231.58</v>
      </c>
      <c r="AN50" s="137">
        <v>243.6</v>
      </c>
      <c r="AO50" s="137">
        <v>234.84</v>
      </c>
      <c r="AP50" s="137">
        <v>229.19</v>
      </c>
      <c r="AQ50" s="137">
        <v>227.71</v>
      </c>
      <c r="AR50" s="137">
        <v>245.53</v>
      </c>
      <c r="AS50" s="137">
        <v>211.2</v>
      </c>
      <c r="AT50" s="137">
        <v>216.73</v>
      </c>
      <c r="AU50" s="137">
        <v>212.22</v>
      </c>
      <c r="AV50" s="137">
        <v>218.78</v>
      </c>
      <c r="AW50" s="137">
        <v>219.58</v>
      </c>
      <c r="AX50" s="137">
        <v>228.83</v>
      </c>
      <c r="AY50" s="137">
        <v>234.56</v>
      </c>
      <c r="AZ50" s="137">
        <v>237.35</v>
      </c>
      <c r="BA50" s="137">
        <v>216.67</v>
      </c>
      <c r="BB50" s="137">
        <v>218.32</v>
      </c>
      <c r="BC50" s="137">
        <v>227.98</v>
      </c>
      <c r="BD50" s="137">
        <v>223.44</v>
      </c>
      <c r="BE50" s="149">
        <v>218.53</v>
      </c>
      <c r="BF50" s="149">
        <v>230.69</v>
      </c>
      <c r="BG50" s="149">
        <v>218.56</v>
      </c>
      <c r="BH50" s="149">
        <v>222.89</v>
      </c>
      <c r="BI50" s="149">
        <v>200.8</v>
      </c>
      <c r="BJ50" s="149">
        <v>199.72</v>
      </c>
      <c r="BK50" s="149">
        <v>206.73</v>
      </c>
      <c r="BL50" s="149">
        <v>205.4</v>
      </c>
      <c r="BM50" s="149">
        <v>179.89</v>
      </c>
      <c r="BN50" s="149">
        <v>193.95</v>
      </c>
      <c r="BO50" s="149">
        <v>221.84</v>
      </c>
      <c r="BP50" s="149">
        <v>223.36</v>
      </c>
      <c r="BQ50" s="149">
        <v>204.67</v>
      </c>
      <c r="BR50" s="149">
        <v>202.33</v>
      </c>
      <c r="BS50" s="149">
        <v>210.31</v>
      </c>
      <c r="BT50" s="149">
        <v>225.64</v>
      </c>
      <c r="BU50" s="149">
        <v>217.64</v>
      </c>
      <c r="BV50" s="149">
        <v>223.42</v>
      </c>
      <c r="BW50" s="149">
        <v>230.12</v>
      </c>
      <c r="BX50" s="150">
        <v>233.65</v>
      </c>
      <c r="BY50" s="149" t="s">
        <v>50</v>
      </c>
      <c r="BZ50" s="151">
        <v>12.98</v>
      </c>
      <c r="CA50" s="149">
        <v>21.09</v>
      </c>
      <c r="CB50" s="149">
        <v>19.809999999999999</v>
      </c>
      <c r="CC50" s="150">
        <v>8.01</v>
      </c>
      <c r="CD50" s="149" t="s">
        <v>50</v>
      </c>
      <c r="CE50" s="152">
        <v>6.3399999999999998E-2</v>
      </c>
      <c r="CF50" s="153">
        <v>0.1042</v>
      </c>
      <c r="CG50" s="153">
        <v>9.4200000000000006E-2</v>
      </c>
      <c r="CH50" s="146">
        <v>3.5499999999999997E-2</v>
      </c>
    </row>
    <row r="51" spans="1:86" ht="15.75" customHeight="1" x14ac:dyDescent="0.3">
      <c r="B51" s="121" t="s">
        <v>91</v>
      </c>
      <c r="C51" s="123" t="s">
        <v>0</v>
      </c>
      <c r="D51" s="137">
        <v>4583.18</v>
      </c>
      <c r="E51" s="137">
        <v>4421.17</v>
      </c>
      <c r="F51" s="137">
        <v>4312.45</v>
      </c>
      <c r="G51" s="137">
        <v>4981.37</v>
      </c>
      <c r="H51" s="137">
        <v>3932.13</v>
      </c>
      <c r="I51" s="137">
        <v>3580.51</v>
      </c>
      <c r="J51" s="137">
        <v>3131.57</v>
      </c>
      <c r="K51" s="137">
        <v>3965.21</v>
      </c>
      <c r="L51" s="137">
        <v>4672.1099999999997</v>
      </c>
      <c r="M51" s="137">
        <v>4376.1899999999996</v>
      </c>
      <c r="N51" s="137">
        <v>4030.04</v>
      </c>
      <c r="O51" s="137">
        <v>4545.1499999999996</v>
      </c>
      <c r="P51" s="137">
        <v>4436.2700000000004</v>
      </c>
      <c r="Q51" s="137">
        <v>4159.76</v>
      </c>
      <c r="R51" s="137">
        <v>3892.08</v>
      </c>
      <c r="S51" s="137">
        <v>4131.57</v>
      </c>
      <c r="T51" s="137">
        <v>4210.68</v>
      </c>
      <c r="U51" s="137">
        <v>3970.41</v>
      </c>
      <c r="V51" s="137">
        <v>3556.86</v>
      </c>
      <c r="W51" s="137">
        <v>4101.07</v>
      </c>
      <c r="X51" s="137">
        <v>3760.14</v>
      </c>
      <c r="Y51" s="137">
        <v>3743.54</v>
      </c>
      <c r="Z51" s="137">
        <v>3564.6</v>
      </c>
      <c r="AA51" s="137">
        <v>3788.22</v>
      </c>
      <c r="AB51" s="137">
        <v>3716.45</v>
      </c>
      <c r="AC51" s="137">
        <v>3654.75</v>
      </c>
      <c r="AD51" s="137">
        <v>3510.44</v>
      </c>
      <c r="AE51" s="137">
        <v>3834.51</v>
      </c>
      <c r="AF51" s="137">
        <v>3740.97</v>
      </c>
      <c r="AG51" s="137">
        <v>4066.29</v>
      </c>
      <c r="AH51" s="137">
        <v>3580.03</v>
      </c>
      <c r="AI51" s="137">
        <v>3603.12</v>
      </c>
      <c r="AJ51" s="137">
        <v>3815.82</v>
      </c>
      <c r="AK51" s="137">
        <v>3751.77</v>
      </c>
      <c r="AL51" s="137">
        <v>3713.08</v>
      </c>
      <c r="AM51" s="137">
        <v>3985.79</v>
      </c>
      <c r="AN51" s="137">
        <v>3791.99</v>
      </c>
      <c r="AO51" s="137">
        <v>3725.25</v>
      </c>
      <c r="AP51" s="137">
        <v>3614.53</v>
      </c>
      <c r="AQ51" s="137">
        <v>3925.54</v>
      </c>
      <c r="AR51" s="137">
        <v>3852.98</v>
      </c>
      <c r="AS51" s="137">
        <v>3811.37</v>
      </c>
      <c r="AT51" s="137">
        <v>3547.33</v>
      </c>
      <c r="AU51" s="137">
        <v>3867.15</v>
      </c>
      <c r="AV51" s="137">
        <v>3822.95</v>
      </c>
      <c r="AW51" s="137">
        <v>3828</v>
      </c>
      <c r="AX51" s="137">
        <v>3725.99</v>
      </c>
      <c r="AY51" s="137">
        <v>3703.24</v>
      </c>
      <c r="AZ51" s="137">
        <v>3982.37</v>
      </c>
      <c r="BA51" s="137">
        <v>3157.11</v>
      </c>
      <c r="BB51" s="137">
        <v>2794.97</v>
      </c>
      <c r="BC51" s="137">
        <v>3152.81</v>
      </c>
      <c r="BD51" s="137">
        <v>3462.3</v>
      </c>
      <c r="BE51" s="149">
        <v>3714.27</v>
      </c>
      <c r="BF51" s="149">
        <v>3363.62</v>
      </c>
      <c r="BG51" s="149">
        <v>3736.6</v>
      </c>
      <c r="BH51" s="149">
        <v>3778.4</v>
      </c>
      <c r="BI51" s="149">
        <v>3008.18</v>
      </c>
      <c r="BJ51" s="149">
        <v>3452.22</v>
      </c>
      <c r="BK51" s="149">
        <v>3657.88</v>
      </c>
      <c r="BL51" s="149">
        <v>3544.38</v>
      </c>
      <c r="BM51" s="149">
        <v>3581.64</v>
      </c>
      <c r="BN51" s="149">
        <v>3238.38</v>
      </c>
      <c r="BO51" s="138">
        <v>3270.2</v>
      </c>
      <c r="BP51" s="149">
        <v>3539.96</v>
      </c>
      <c r="BQ51" s="138">
        <v>3437.08</v>
      </c>
      <c r="BR51" s="149">
        <v>3314.69</v>
      </c>
      <c r="BS51" s="138">
        <v>3344.55</v>
      </c>
      <c r="BT51" s="138">
        <v>3334.82</v>
      </c>
      <c r="BU51" s="138">
        <v>3303.9</v>
      </c>
      <c r="BV51" s="138">
        <v>3199.09</v>
      </c>
      <c r="BW51" s="149">
        <v>3298.81</v>
      </c>
      <c r="BX51" s="150">
        <v>3283.29</v>
      </c>
      <c r="BY51" s="149" t="s">
        <v>50</v>
      </c>
      <c r="BZ51" s="147">
        <v>-133.18</v>
      </c>
      <c r="CA51" s="149">
        <v>-115.6</v>
      </c>
      <c r="CB51" s="138">
        <v>-45.74</v>
      </c>
      <c r="CC51" s="142">
        <v>-51.53</v>
      </c>
      <c r="CD51" s="149" t="s">
        <v>50</v>
      </c>
      <c r="CE51" s="152">
        <v>-3.8699999999999998E-2</v>
      </c>
      <c r="CF51" s="153">
        <v>-3.49E-2</v>
      </c>
      <c r="CG51" s="153">
        <v>-1.37E-2</v>
      </c>
      <c r="CH51" s="146">
        <v>-1.55E-2</v>
      </c>
    </row>
    <row r="52" spans="1:86" ht="15.75" customHeight="1" x14ac:dyDescent="0.3">
      <c r="B52" s="121" t="s">
        <v>92</v>
      </c>
      <c r="C52" s="123" t="s">
        <v>28</v>
      </c>
      <c r="D52" s="137">
        <v>3258.83</v>
      </c>
      <c r="E52" s="137">
        <v>2147.8200000000002</v>
      </c>
      <c r="F52" s="137">
        <v>1835.45</v>
      </c>
      <c r="G52" s="137">
        <v>3126.56</v>
      </c>
      <c r="H52" s="137">
        <v>3564.12</v>
      </c>
      <c r="I52" s="137">
        <v>2073.83</v>
      </c>
      <c r="J52" s="137">
        <v>1543.26</v>
      </c>
      <c r="K52" s="137">
        <v>3427.01</v>
      </c>
      <c r="L52" s="137">
        <v>4898.49</v>
      </c>
      <c r="M52" s="137">
        <v>2490.69</v>
      </c>
      <c r="N52" s="137">
        <v>1595.05</v>
      </c>
      <c r="O52" s="137">
        <v>4078.75</v>
      </c>
      <c r="P52" s="137">
        <v>4291.6499999999996</v>
      </c>
      <c r="Q52" s="137">
        <v>2188.77</v>
      </c>
      <c r="R52" s="137">
        <v>1545.99</v>
      </c>
      <c r="S52" s="137">
        <v>2777.65</v>
      </c>
      <c r="T52" s="137">
        <v>3688.84</v>
      </c>
      <c r="U52" s="137">
        <v>1998.91</v>
      </c>
      <c r="V52" s="137">
        <v>1469.36</v>
      </c>
      <c r="W52" s="137">
        <v>2926.69</v>
      </c>
      <c r="X52" s="137">
        <v>3700.19</v>
      </c>
      <c r="Y52" s="137">
        <v>1948.25</v>
      </c>
      <c r="Z52" s="137">
        <v>1501.59</v>
      </c>
      <c r="AA52" s="137">
        <v>2447.9499999999998</v>
      </c>
      <c r="AB52" s="137">
        <v>2810.51</v>
      </c>
      <c r="AC52" s="137">
        <v>1858.44</v>
      </c>
      <c r="AD52" s="137">
        <v>1372.53</v>
      </c>
      <c r="AE52" s="137">
        <v>2452.4899999999998</v>
      </c>
      <c r="AF52" s="137">
        <v>2937.92</v>
      </c>
      <c r="AG52" s="137">
        <v>1672.57</v>
      </c>
      <c r="AH52" s="137">
        <v>1211.76</v>
      </c>
      <c r="AI52" s="137">
        <v>2388.77</v>
      </c>
      <c r="AJ52" s="137">
        <v>3123.02</v>
      </c>
      <c r="AK52" s="137">
        <v>1779.98</v>
      </c>
      <c r="AL52" s="137">
        <v>1358.25</v>
      </c>
      <c r="AM52" s="137">
        <v>2444.9899999999998</v>
      </c>
      <c r="AN52" s="137">
        <v>2632.93</v>
      </c>
      <c r="AO52" s="137">
        <v>1767.62</v>
      </c>
      <c r="AP52" s="137">
        <v>1527.37</v>
      </c>
      <c r="AQ52" s="137">
        <v>2335.52</v>
      </c>
      <c r="AR52" s="137">
        <v>2894.11</v>
      </c>
      <c r="AS52" s="137">
        <v>1648.73</v>
      </c>
      <c r="AT52" s="137">
        <v>1411.5</v>
      </c>
      <c r="AU52" s="137">
        <v>2408.6799999999998</v>
      </c>
      <c r="AV52" s="137">
        <v>2663.45</v>
      </c>
      <c r="AW52" s="137">
        <v>1347.12</v>
      </c>
      <c r="AX52" s="137">
        <v>1270.99</v>
      </c>
      <c r="AY52" s="137">
        <v>1909.02</v>
      </c>
      <c r="AZ52" s="137">
        <v>1971.12</v>
      </c>
      <c r="BA52" s="137">
        <v>1536.83</v>
      </c>
      <c r="BB52" s="137">
        <v>1362.52</v>
      </c>
      <c r="BC52" s="137">
        <v>1878.02</v>
      </c>
      <c r="BD52" s="137">
        <v>2192.0100000000002</v>
      </c>
      <c r="BE52" s="149">
        <v>1657.98</v>
      </c>
      <c r="BF52" s="149">
        <v>1375.44</v>
      </c>
      <c r="BG52" s="149">
        <v>2165.34</v>
      </c>
      <c r="BH52" s="149">
        <v>2008.48</v>
      </c>
      <c r="BI52" s="149">
        <v>1644.61</v>
      </c>
      <c r="BJ52" s="149">
        <v>1317.33</v>
      </c>
      <c r="BK52" s="149">
        <v>2052.71</v>
      </c>
      <c r="BL52" s="149">
        <v>1910.87</v>
      </c>
      <c r="BM52" s="149">
        <v>1509.78</v>
      </c>
      <c r="BN52" s="149">
        <v>1279.99</v>
      </c>
      <c r="BO52" s="149">
        <v>1883.49</v>
      </c>
      <c r="BP52" s="149">
        <v>2112.17</v>
      </c>
      <c r="BQ52" s="149">
        <v>1592</v>
      </c>
      <c r="BR52" s="149">
        <v>1141.4100000000001</v>
      </c>
      <c r="BS52" s="149">
        <v>1677.11</v>
      </c>
      <c r="BT52" s="149">
        <v>1942.99</v>
      </c>
      <c r="BU52" s="149">
        <v>1541.92</v>
      </c>
      <c r="BV52" s="149">
        <v>1187.8599999999999</v>
      </c>
      <c r="BW52" s="149">
        <v>1866.03</v>
      </c>
      <c r="BX52" s="150">
        <v>2146.2199999999998</v>
      </c>
      <c r="BY52" s="149" t="s">
        <v>50</v>
      </c>
      <c r="BZ52" s="151">
        <v>-50.08</v>
      </c>
      <c r="CA52" s="149">
        <v>46.45</v>
      </c>
      <c r="CB52" s="149">
        <v>188.93</v>
      </c>
      <c r="CC52" s="150">
        <v>203.22</v>
      </c>
      <c r="CD52" s="149" t="s">
        <v>50</v>
      </c>
      <c r="CE52" s="152">
        <v>-3.15E-2</v>
      </c>
      <c r="CF52" s="153">
        <v>4.07E-2</v>
      </c>
      <c r="CG52" s="153">
        <v>0.11260000000000001</v>
      </c>
      <c r="CH52" s="146">
        <v>0.1046</v>
      </c>
    </row>
    <row r="53" spans="1:86" ht="15.75" customHeight="1" x14ac:dyDescent="0.3">
      <c r="B53" s="121" t="s">
        <v>93</v>
      </c>
      <c r="C53" s="123" t="s">
        <v>24</v>
      </c>
      <c r="D53" s="137">
        <v>438.64</v>
      </c>
      <c r="E53" s="137">
        <v>469.91</v>
      </c>
      <c r="F53" s="137">
        <v>459.26</v>
      </c>
      <c r="G53" s="137">
        <v>478.67</v>
      </c>
      <c r="H53" s="137">
        <v>446.35</v>
      </c>
      <c r="I53" s="137">
        <v>462.74</v>
      </c>
      <c r="J53" s="137">
        <v>460.72</v>
      </c>
      <c r="K53" s="137">
        <v>474.24</v>
      </c>
      <c r="L53" s="137">
        <v>474.83</v>
      </c>
      <c r="M53" s="137">
        <v>474.11</v>
      </c>
      <c r="N53" s="137">
        <v>481.76</v>
      </c>
      <c r="O53" s="137">
        <v>527.36</v>
      </c>
      <c r="P53" s="137">
        <v>482.72</v>
      </c>
      <c r="Q53" s="137">
        <v>500.69</v>
      </c>
      <c r="R53" s="137">
        <v>495.25</v>
      </c>
      <c r="S53" s="137">
        <v>501.26</v>
      </c>
      <c r="T53" s="137">
        <v>480.47</v>
      </c>
      <c r="U53" s="137">
        <v>469.16</v>
      </c>
      <c r="V53" s="137">
        <v>477.33</v>
      </c>
      <c r="W53" s="137">
        <v>492.13</v>
      </c>
      <c r="X53" s="137">
        <v>461.77</v>
      </c>
      <c r="Y53" s="137">
        <v>474.05</v>
      </c>
      <c r="Z53" s="137">
        <v>477.43</v>
      </c>
      <c r="AA53" s="137">
        <v>476.32</v>
      </c>
      <c r="AB53" s="137">
        <v>442.02</v>
      </c>
      <c r="AC53" s="137">
        <v>449.32</v>
      </c>
      <c r="AD53" s="137">
        <v>459.63</v>
      </c>
      <c r="AE53" s="137">
        <v>466.66</v>
      </c>
      <c r="AF53" s="137">
        <v>448.56</v>
      </c>
      <c r="AG53" s="137">
        <v>469.71</v>
      </c>
      <c r="AH53" s="137">
        <v>465.49</v>
      </c>
      <c r="AI53" s="137">
        <v>483.16</v>
      </c>
      <c r="AJ53" s="137">
        <v>437.74</v>
      </c>
      <c r="AK53" s="137">
        <v>464.13</v>
      </c>
      <c r="AL53" s="137">
        <v>473.05</v>
      </c>
      <c r="AM53" s="137">
        <v>492.61</v>
      </c>
      <c r="AN53" s="137">
        <v>416.21</v>
      </c>
      <c r="AO53" s="137">
        <v>454.01</v>
      </c>
      <c r="AP53" s="137">
        <v>455.23</v>
      </c>
      <c r="AQ53" s="137">
        <v>445.4</v>
      </c>
      <c r="AR53" s="137">
        <v>402.64</v>
      </c>
      <c r="AS53" s="137">
        <v>453.2</v>
      </c>
      <c r="AT53" s="137">
        <v>457.04</v>
      </c>
      <c r="AU53" s="137">
        <v>437.45</v>
      </c>
      <c r="AV53" s="137">
        <v>418.3</v>
      </c>
      <c r="AW53" s="137">
        <v>471.16</v>
      </c>
      <c r="AX53" s="137">
        <v>474.97</v>
      </c>
      <c r="AY53" s="137">
        <v>454.61</v>
      </c>
      <c r="AZ53" s="137">
        <v>440.25</v>
      </c>
      <c r="BA53" s="137">
        <v>439.45</v>
      </c>
      <c r="BB53" s="137">
        <v>467.22</v>
      </c>
      <c r="BC53" s="137">
        <v>471.95</v>
      </c>
      <c r="BD53" s="137">
        <v>435.65</v>
      </c>
      <c r="BE53" s="149">
        <v>499.39</v>
      </c>
      <c r="BF53" s="149">
        <v>492.62</v>
      </c>
      <c r="BG53" s="149">
        <v>471.08</v>
      </c>
      <c r="BH53" s="149">
        <v>422.16</v>
      </c>
      <c r="BI53" s="149">
        <v>423.95</v>
      </c>
      <c r="BJ53" s="149">
        <v>427.8</v>
      </c>
      <c r="BK53" s="149">
        <v>433.64</v>
      </c>
      <c r="BL53" s="149">
        <v>396.68</v>
      </c>
      <c r="BM53" s="149">
        <v>412.05</v>
      </c>
      <c r="BN53" s="149">
        <v>408.56</v>
      </c>
      <c r="BO53" s="149">
        <v>411.97</v>
      </c>
      <c r="BP53" s="149">
        <v>532.49</v>
      </c>
      <c r="BQ53" s="149">
        <v>560.25</v>
      </c>
      <c r="BR53" s="149">
        <v>566.54999999999995</v>
      </c>
      <c r="BS53" s="149">
        <v>527.82000000000005</v>
      </c>
      <c r="BT53" s="149">
        <v>501.87</v>
      </c>
      <c r="BU53" s="149">
        <v>529.19000000000005</v>
      </c>
      <c r="BV53" s="149">
        <v>527.95000000000005</v>
      </c>
      <c r="BW53" s="149">
        <v>504.66</v>
      </c>
      <c r="BX53" s="150">
        <v>493.35</v>
      </c>
      <c r="BY53" s="149" t="s">
        <v>50</v>
      </c>
      <c r="BZ53" s="151">
        <v>-31.06</v>
      </c>
      <c r="CA53" s="149">
        <v>-38.6</v>
      </c>
      <c r="CB53" s="149">
        <v>-23.16</v>
      </c>
      <c r="CC53" s="150">
        <v>-8.51</v>
      </c>
      <c r="CD53" s="149" t="s">
        <v>50</v>
      </c>
      <c r="CE53" s="152">
        <v>-5.5399999999999998E-2</v>
      </c>
      <c r="CF53" s="153">
        <v>-6.8099999999999994E-2</v>
      </c>
      <c r="CG53" s="153">
        <v>-4.3900000000000002E-2</v>
      </c>
      <c r="CH53" s="146">
        <v>-1.7000000000000001E-2</v>
      </c>
    </row>
    <row r="54" spans="1:86" ht="15.75" customHeight="1" x14ac:dyDescent="0.3">
      <c r="B54" s="121" t="s">
        <v>94</v>
      </c>
      <c r="C54" s="123" t="s">
        <v>290</v>
      </c>
      <c r="D54" s="137">
        <v>2626.1</v>
      </c>
      <c r="E54" s="137">
        <v>2819.18</v>
      </c>
      <c r="F54" s="137">
        <v>2745.87</v>
      </c>
      <c r="G54" s="137">
        <v>2819.4</v>
      </c>
      <c r="H54" s="137">
        <v>2344.91</v>
      </c>
      <c r="I54" s="137">
        <v>2515.7600000000002</v>
      </c>
      <c r="J54" s="137">
        <v>2469.0100000000002</v>
      </c>
      <c r="K54" s="137">
        <v>2495.15</v>
      </c>
      <c r="L54" s="137">
        <v>2460.0500000000002</v>
      </c>
      <c r="M54" s="137">
        <v>2456.4299999999998</v>
      </c>
      <c r="N54" s="137">
        <v>2489.35</v>
      </c>
      <c r="O54" s="137">
        <v>2549.88</v>
      </c>
      <c r="P54" s="137">
        <v>2168.0500000000002</v>
      </c>
      <c r="Q54" s="137">
        <v>2251.21</v>
      </c>
      <c r="R54" s="137">
        <v>2194.09</v>
      </c>
      <c r="S54" s="137">
        <v>2077.52</v>
      </c>
      <c r="T54" s="137">
        <v>1790.21</v>
      </c>
      <c r="U54" s="137">
        <v>1884.15</v>
      </c>
      <c r="V54" s="137">
        <v>1904.5</v>
      </c>
      <c r="W54" s="137">
        <v>1961.26</v>
      </c>
      <c r="X54" s="137">
        <v>1880.25</v>
      </c>
      <c r="Y54" s="137">
        <v>2043.36</v>
      </c>
      <c r="Z54" s="137">
        <v>1874.78</v>
      </c>
      <c r="AA54" s="137">
        <v>1854.74</v>
      </c>
      <c r="AB54" s="137">
        <v>1735.93</v>
      </c>
      <c r="AC54" s="137">
        <v>1933.9</v>
      </c>
      <c r="AD54" s="137">
        <v>2137.4899999999998</v>
      </c>
      <c r="AE54" s="137">
        <v>1873.53</v>
      </c>
      <c r="AF54" s="137">
        <v>2122.37</v>
      </c>
      <c r="AG54" s="137">
        <v>2052.14</v>
      </c>
      <c r="AH54" s="137">
        <v>2140.5</v>
      </c>
      <c r="AI54" s="137">
        <v>2037.47</v>
      </c>
      <c r="AJ54" s="137">
        <v>2161.36</v>
      </c>
      <c r="AK54" s="137">
        <v>2137.11</v>
      </c>
      <c r="AL54" s="137">
        <v>2354.1999999999998</v>
      </c>
      <c r="AM54" s="137">
        <v>2337.6999999999998</v>
      </c>
      <c r="AN54" s="137">
        <v>2066.2800000000002</v>
      </c>
      <c r="AO54" s="137">
        <v>2109.48</v>
      </c>
      <c r="AP54" s="137">
        <v>2171.8000000000002</v>
      </c>
      <c r="AQ54" s="137">
        <v>2134.2399999999998</v>
      </c>
      <c r="AR54" s="137">
        <v>1940.44</v>
      </c>
      <c r="AS54" s="137">
        <v>2160.9699999999998</v>
      </c>
      <c r="AT54" s="137">
        <v>2221.9299999999998</v>
      </c>
      <c r="AU54" s="137">
        <v>2087.88</v>
      </c>
      <c r="AV54" s="137">
        <v>1915.26</v>
      </c>
      <c r="AW54" s="137">
        <v>2128.6799999999998</v>
      </c>
      <c r="AX54" s="137">
        <v>2199.3200000000002</v>
      </c>
      <c r="AY54" s="137">
        <v>2030.35</v>
      </c>
      <c r="AZ54" s="137">
        <v>1806.7</v>
      </c>
      <c r="BA54" s="137">
        <v>1319.07</v>
      </c>
      <c r="BB54" s="137">
        <v>1483.97</v>
      </c>
      <c r="BC54" s="137">
        <v>1435.51</v>
      </c>
      <c r="BD54" s="137">
        <v>1448.1</v>
      </c>
      <c r="BE54" s="149">
        <v>1591.98</v>
      </c>
      <c r="BF54" s="149">
        <v>1618.16</v>
      </c>
      <c r="BG54" s="149">
        <v>1688.82</v>
      </c>
      <c r="BH54" s="149">
        <v>1682.14</v>
      </c>
      <c r="BI54" s="149">
        <v>1783.5</v>
      </c>
      <c r="BJ54" s="149">
        <v>1956.82</v>
      </c>
      <c r="BK54" s="149">
        <v>2099.85</v>
      </c>
      <c r="BL54" s="149">
        <v>1795.98</v>
      </c>
      <c r="BM54" s="149">
        <v>2042.55</v>
      </c>
      <c r="BN54" s="149">
        <v>2119.56</v>
      </c>
      <c r="BO54" s="149">
        <v>1881.09</v>
      </c>
      <c r="BP54" s="149">
        <v>1938.2</v>
      </c>
      <c r="BQ54" s="149">
        <v>2234.64</v>
      </c>
      <c r="BR54" s="149">
        <v>2321.84</v>
      </c>
      <c r="BS54" s="149">
        <v>2051.62</v>
      </c>
      <c r="BT54" s="149">
        <v>1940.26</v>
      </c>
      <c r="BU54" s="149">
        <v>2187.19</v>
      </c>
      <c r="BV54" s="149">
        <v>2299.2199999999998</v>
      </c>
      <c r="BW54" s="149">
        <v>2034.79</v>
      </c>
      <c r="BX54" s="150">
        <v>1940.7</v>
      </c>
      <c r="BY54" s="149" t="s">
        <v>50</v>
      </c>
      <c r="BZ54" s="151">
        <v>-47.45</v>
      </c>
      <c r="CA54" s="149">
        <v>-22.62</v>
      </c>
      <c r="CB54" s="149">
        <v>-16.829999999999998</v>
      </c>
      <c r="CC54" s="150">
        <v>0.44</v>
      </c>
      <c r="CD54" s="149" t="s">
        <v>50</v>
      </c>
      <c r="CE54" s="152">
        <v>-2.12E-2</v>
      </c>
      <c r="CF54" s="153">
        <v>-9.7000000000000003E-3</v>
      </c>
      <c r="CG54" s="153">
        <v>-8.2000000000000007E-3</v>
      </c>
      <c r="CH54" s="146">
        <v>2.0000000000000001E-4</v>
      </c>
    </row>
    <row r="55" spans="1:86" ht="15.75" customHeight="1" x14ac:dyDescent="0.3">
      <c r="B55" s="121" t="s">
        <v>95</v>
      </c>
      <c r="C55" s="123" t="s">
        <v>29</v>
      </c>
      <c r="D55" s="137">
        <v>1044.98</v>
      </c>
      <c r="E55" s="137">
        <v>1113.3499999999999</v>
      </c>
      <c r="F55" s="137">
        <v>1089.4100000000001</v>
      </c>
      <c r="G55" s="137">
        <v>1070.5899999999999</v>
      </c>
      <c r="H55" s="137">
        <v>968.96</v>
      </c>
      <c r="I55" s="137">
        <v>1038.21</v>
      </c>
      <c r="J55" s="137">
        <v>1044.74</v>
      </c>
      <c r="K55" s="137">
        <v>1041.53</v>
      </c>
      <c r="L55" s="137">
        <v>1036.29</v>
      </c>
      <c r="M55" s="137">
        <v>1065.79</v>
      </c>
      <c r="N55" s="137">
        <v>1074.8900000000001</v>
      </c>
      <c r="O55" s="137">
        <v>1110.42</v>
      </c>
      <c r="P55" s="137">
        <v>1052.79</v>
      </c>
      <c r="Q55" s="137">
        <v>1099.3900000000001</v>
      </c>
      <c r="R55" s="137">
        <v>1087.74</v>
      </c>
      <c r="S55" s="137">
        <v>1063.46</v>
      </c>
      <c r="T55" s="137">
        <v>972.17</v>
      </c>
      <c r="U55" s="137">
        <v>991.38</v>
      </c>
      <c r="V55" s="137">
        <v>991.5</v>
      </c>
      <c r="W55" s="137">
        <v>1003.63</v>
      </c>
      <c r="X55" s="137">
        <v>951.58</v>
      </c>
      <c r="Y55" s="137">
        <v>996.61</v>
      </c>
      <c r="Z55" s="137">
        <v>994.38</v>
      </c>
      <c r="AA55" s="137">
        <v>969.1</v>
      </c>
      <c r="AB55" s="137">
        <v>889.1</v>
      </c>
      <c r="AC55" s="137">
        <v>938.81</v>
      </c>
      <c r="AD55" s="137">
        <v>937.34</v>
      </c>
      <c r="AE55" s="137">
        <v>928.06</v>
      </c>
      <c r="AF55" s="137">
        <v>843.31</v>
      </c>
      <c r="AG55" s="137">
        <v>899.78</v>
      </c>
      <c r="AH55" s="137">
        <v>903.53</v>
      </c>
      <c r="AI55" s="137">
        <v>890.34</v>
      </c>
      <c r="AJ55" s="137">
        <v>810.3</v>
      </c>
      <c r="AK55" s="137">
        <v>875.92</v>
      </c>
      <c r="AL55" s="137">
        <v>893.88</v>
      </c>
      <c r="AM55" s="137">
        <v>879.78</v>
      </c>
      <c r="AN55" s="137">
        <v>810.93</v>
      </c>
      <c r="AO55" s="137">
        <v>876.66</v>
      </c>
      <c r="AP55" s="137">
        <v>881.89</v>
      </c>
      <c r="AQ55" s="137">
        <v>851.93</v>
      </c>
      <c r="AR55" s="137">
        <v>778.57</v>
      </c>
      <c r="AS55" s="137">
        <v>860.84</v>
      </c>
      <c r="AT55" s="137">
        <v>875.06</v>
      </c>
      <c r="AU55" s="137">
        <v>830.78</v>
      </c>
      <c r="AV55" s="137">
        <v>784.14</v>
      </c>
      <c r="AW55" s="137">
        <v>868.48</v>
      </c>
      <c r="AX55" s="137">
        <v>883.04</v>
      </c>
      <c r="AY55" s="137">
        <v>836.95</v>
      </c>
      <c r="AZ55" s="137">
        <v>761.8</v>
      </c>
      <c r="BA55" s="137">
        <v>760.97</v>
      </c>
      <c r="BB55" s="137">
        <v>814.08</v>
      </c>
      <c r="BC55" s="137">
        <v>788.87</v>
      </c>
      <c r="BD55" s="137">
        <v>707.22</v>
      </c>
      <c r="BE55" s="149">
        <v>795.07</v>
      </c>
      <c r="BF55" s="149">
        <v>807.35</v>
      </c>
      <c r="BG55" s="149">
        <v>755.65</v>
      </c>
      <c r="BH55" s="149">
        <v>681.09</v>
      </c>
      <c r="BI55" s="149">
        <v>699.09</v>
      </c>
      <c r="BJ55" s="149">
        <v>712.52</v>
      </c>
      <c r="BK55" s="149">
        <v>702.08</v>
      </c>
      <c r="BL55" s="149">
        <v>671.73</v>
      </c>
      <c r="BM55" s="149">
        <v>706.43</v>
      </c>
      <c r="BN55" s="149">
        <v>705.19</v>
      </c>
      <c r="BO55" s="149">
        <v>689.72</v>
      </c>
      <c r="BP55" s="149">
        <v>779.53</v>
      </c>
      <c r="BQ55" s="149">
        <v>821.72</v>
      </c>
      <c r="BR55" s="149">
        <v>839.52</v>
      </c>
      <c r="BS55" s="149">
        <v>771.46</v>
      </c>
      <c r="BT55" s="149">
        <v>745.09</v>
      </c>
      <c r="BU55" s="149">
        <v>783.33</v>
      </c>
      <c r="BV55" s="149">
        <v>792.65</v>
      </c>
      <c r="BW55" s="149">
        <v>748.54</v>
      </c>
      <c r="BX55" s="150">
        <v>730.56</v>
      </c>
      <c r="BY55" s="149" t="s">
        <v>50</v>
      </c>
      <c r="BZ55" s="151">
        <v>-38.39</v>
      </c>
      <c r="CA55" s="149">
        <v>-46.87</v>
      </c>
      <c r="CB55" s="149">
        <v>-22.92</v>
      </c>
      <c r="CC55" s="150">
        <v>-14.54</v>
      </c>
      <c r="CD55" s="149" t="s">
        <v>50</v>
      </c>
      <c r="CE55" s="152">
        <v>-4.6699999999999998E-2</v>
      </c>
      <c r="CF55" s="153">
        <v>-5.5800000000000002E-2</v>
      </c>
      <c r="CG55" s="153">
        <v>-2.9700000000000001E-2</v>
      </c>
      <c r="CH55" s="146">
        <v>-1.95E-2</v>
      </c>
    </row>
    <row r="56" spans="1:86" ht="15.75" customHeight="1" x14ac:dyDescent="0.3">
      <c r="B56" s="121" t="s">
        <v>96</v>
      </c>
      <c r="C56" s="123" t="s">
        <v>26</v>
      </c>
      <c r="D56" s="137">
        <v>148.01</v>
      </c>
      <c r="E56" s="137">
        <v>138.6</v>
      </c>
      <c r="F56" s="137">
        <v>137.5</v>
      </c>
      <c r="G56" s="137">
        <v>153.03</v>
      </c>
      <c r="H56" s="137">
        <v>143.65</v>
      </c>
      <c r="I56" s="137">
        <v>126.97</v>
      </c>
      <c r="J56" s="137">
        <v>129.31</v>
      </c>
      <c r="K56" s="137">
        <v>144.4</v>
      </c>
      <c r="L56" s="137">
        <v>154.87</v>
      </c>
      <c r="M56" s="137">
        <v>122.64</v>
      </c>
      <c r="N56" s="137">
        <v>124.08</v>
      </c>
      <c r="O56" s="137">
        <v>157.72999999999999</v>
      </c>
      <c r="P56" s="137">
        <v>135.32</v>
      </c>
      <c r="Q56" s="137">
        <v>115.62</v>
      </c>
      <c r="R56" s="137">
        <v>119.01</v>
      </c>
      <c r="S56" s="137">
        <v>126.89</v>
      </c>
      <c r="T56" s="137">
        <v>129.27000000000001</v>
      </c>
      <c r="U56" s="137">
        <v>117.48</v>
      </c>
      <c r="V56" s="137">
        <v>123.9</v>
      </c>
      <c r="W56" s="137">
        <v>136.51</v>
      </c>
      <c r="X56" s="137">
        <v>115.85</v>
      </c>
      <c r="Y56" s="137">
        <v>108.21</v>
      </c>
      <c r="Z56" s="137">
        <v>109.05</v>
      </c>
      <c r="AA56" s="137">
        <v>109.99</v>
      </c>
      <c r="AB56" s="137">
        <v>106.7</v>
      </c>
      <c r="AC56" s="137">
        <v>99.53</v>
      </c>
      <c r="AD56" s="137">
        <v>104.32</v>
      </c>
      <c r="AE56" s="137">
        <v>104.37</v>
      </c>
      <c r="AF56" s="137">
        <v>99.56</v>
      </c>
      <c r="AG56" s="137">
        <v>100.39</v>
      </c>
      <c r="AH56" s="137">
        <v>103.18</v>
      </c>
      <c r="AI56" s="137">
        <v>103.81</v>
      </c>
      <c r="AJ56" s="137">
        <v>99.31</v>
      </c>
      <c r="AK56" s="137">
        <v>96.39</v>
      </c>
      <c r="AL56" s="137">
        <v>98.22</v>
      </c>
      <c r="AM56" s="137">
        <v>102.35</v>
      </c>
      <c r="AN56" s="137">
        <v>95.15</v>
      </c>
      <c r="AO56" s="137">
        <v>93.26</v>
      </c>
      <c r="AP56" s="137">
        <v>94.91</v>
      </c>
      <c r="AQ56" s="137">
        <v>95.34</v>
      </c>
      <c r="AR56" s="137">
        <v>90.11</v>
      </c>
      <c r="AS56" s="137">
        <v>89.25</v>
      </c>
      <c r="AT56" s="137">
        <v>92.38</v>
      </c>
      <c r="AU56" s="137">
        <v>91.89</v>
      </c>
      <c r="AV56" s="137">
        <v>100.83</v>
      </c>
      <c r="AW56" s="137">
        <v>94.36</v>
      </c>
      <c r="AX56" s="137">
        <v>95.1</v>
      </c>
      <c r="AY56" s="137">
        <v>98.85</v>
      </c>
      <c r="AZ56" s="137">
        <v>100.15</v>
      </c>
      <c r="BA56" s="137">
        <v>86.08</v>
      </c>
      <c r="BB56" s="137">
        <v>90.72</v>
      </c>
      <c r="BC56" s="137">
        <v>94.7</v>
      </c>
      <c r="BD56" s="137">
        <v>92.82</v>
      </c>
      <c r="BE56" s="149">
        <v>87.95</v>
      </c>
      <c r="BF56" s="149">
        <v>89.19</v>
      </c>
      <c r="BG56" s="149">
        <v>91.49</v>
      </c>
      <c r="BH56" s="149">
        <v>84.91</v>
      </c>
      <c r="BI56" s="149">
        <v>76.17</v>
      </c>
      <c r="BJ56" s="149">
        <v>76.7</v>
      </c>
      <c r="BK56" s="149">
        <v>82.06</v>
      </c>
      <c r="BL56" s="149">
        <v>83.16</v>
      </c>
      <c r="BM56" s="149">
        <v>76.010000000000005</v>
      </c>
      <c r="BN56" s="149">
        <v>75.05</v>
      </c>
      <c r="BO56" s="149">
        <v>79.75</v>
      </c>
      <c r="BP56" s="149">
        <v>97.37</v>
      </c>
      <c r="BQ56" s="149">
        <v>89.41</v>
      </c>
      <c r="BR56" s="149">
        <v>88.94</v>
      </c>
      <c r="BS56" s="149">
        <v>90.09</v>
      </c>
      <c r="BT56" s="149">
        <v>94.65</v>
      </c>
      <c r="BU56" s="149">
        <v>86.07</v>
      </c>
      <c r="BV56" s="149">
        <v>84.92</v>
      </c>
      <c r="BW56" s="149">
        <v>88.63</v>
      </c>
      <c r="BX56" s="150">
        <v>93.13</v>
      </c>
      <c r="BY56" s="149" t="s">
        <v>50</v>
      </c>
      <c r="BZ56" s="151">
        <v>-3.34</v>
      </c>
      <c r="CA56" s="149">
        <v>-4.0199999999999996</v>
      </c>
      <c r="CB56" s="149">
        <v>-1.46</v>
      </c>
      <c r="CC56" s="150">
        <v>-1.52</v>
      </c>
      <c r="CD56" s="149" t="s">
        <v>50</v>
      </c>
      <c r="CE56" s="152">
        <v>-3.73E-2</v>
      </c>
      <c r="CF56" s="153">
        <v>-4.5199999999999997E-2</v>
      </c>
      <c r="CG56" s="153">
        <v>-1.6199999999999999E-2</v>
      </c>
      <c r="CH56" s="146">
        <v>-1.6E-2</v>
      </c>
    </row>
    <row r="57" spans="1:86" ht="15.75" customHeight="1" x14ac:dyDescent="0.3">
      <c r="B57" s="121" t="s">
        <v>144</v>
      </c>
      <c r="C57" s="123" t="s">
        <v>331</v>
      </c>
      <c r="D57" s="137">
        <v>2686.48</v>
      </c>
      <c r="E57" s="137">
        <v>2895.38</v>
      </c>
      <c r="F57" s="137">
        <v>2938.79</v>
      </c>
      <c r="G57" s="137">
        <v>2787.01</v>
      </c>
      <c r="H57" s="137">
        <v>2652.92</v>
      </c>
      <c r="I57" s="137">
        <v>2884.49</v>
      </c>
      <c r="J57" s="137">
        <v>2960.61</v>
      </c>
      <c r="K57" s="137">
        <v>2739.33</v>
      </c>
      <c r="L57" s="137">
        <v>2616.87</v>
      </c>
      <c r="M57" s="137">
        <v>2762.3</v>
      </c>
      <c r="N57" s="137">
        <v>2877.22</v>
      </c>
      <c r="O57" s="137">
        <v>2738.09</v>
      </c>
      <c r="P57" s="137">
        <v>2454.1799999999998</v>
      </c>
      <c r="Q57" s="137">
        <v>2655.22</v>
      </c>
      <c r="R57" s="137">
        <v>2693.01</v>
      </c>
      <c r="S57" s="137">
        <v>2464.79</v>
      </c>
      <c r="T57" s="137">
        <v>2367.92</v>
      </c>
      <c r="U57" s="137">
        <v>2520.56</v>
      </c>
      <c r="V57" s="137">
        <v>2598.34</v>
      </c>
      <c r="W57" s="137">
        <v>2418.02</v>
      </c>
      <c r="X57" s="137">
        <v>2334</v>
      </c>
      <c r="Y57" s="137">
        <v>2540.7800000000002</v>
      </c>
      <c r="Z57" s="137">
        <v>2614.98</v>
      </c>
      <c r="AA57" s="137">
        <v>2372.63</v>
      </c>
      <c r="AB57" s="137">
        <v>2283.27</v>
      </c>
      <c r="AC57" s="137">
        <v>2530.36</v>
      </c>
      <c r="AD57" s="137">
        <v>2597.59</v>
      </c>
      <c r="AE57" s="137">
        <v>2391.9</v>
      </c>
      <c r="AF57" s="137">
        <v>2298.8200000000002</v>
      </c>
      <c r="AG57" s="137">
        <v>2549.04</v>
      </c>
      <c r="AH57" s="137">
        <v>2639.5</v>
      </c>
      <c r="AI57" s="137">
        <v>2453.5700000000002</v>
      </c>
      <c r="AJ57" s="137">
        <v>2259.5700000000002</v>
      </c>
      <c r="AK57" s="137">
        <v>2494.87</v>
      </c>
      <c r="AL57" s="137">
        <v>2568.73</v>
      </c>
      <c r="AM57" s="137">
        <v>2387.02</v>
      </c>
      <c r="AN57" s="137">
        <v>2235.11</v>
      </c>
      <c r="AO57" s="137">
        <v>2487.19</v>
      </c>
      <c r="AP57" s="137">
        <v>2540.34</v>
      </c>
      <c r="AQ57" s="137">
        <v>2348.38</v>
      </c>
      <c r="AR57" s="137">
        <v>2093.0100000000002</v>
      </c>
      <c r="AS57" s="137">
        <v>2348.9</v>
      </c>
      <c r="AT57" s="137">
        <v>2446.21</v>
      </c>
      <c r="AU57" s="137">
        <v>2244.38</v>
      </c>
      <c r="AV57" s="137">
        <v>2053.5300000000002</v>
      </c>
      <c r="AW57" s="137">
        <v>2311.67</v>
      </c>
      <c r="AX57" s="137">
        <v>2405.87</v>
      </c>
      <c r="AY57" s="137">
        <v>2206.5100000000002</v>
      </c>
      <c r="AZ57" s="137">
        <v>2009.41</v>
      </c>
      <c r="BA57" s="137">
        <v>2036.05</v>
      </c>
      <c r="BB57" s="137">
        <v>2256.0500000000002</v>
      </c>
      <c r="BC57" s="137">
        <v>2040.71</v>
      </c>
      <c r="BD57" s="137">
        <v>1880.41</v>
      </c>
      <c r="BE57" s="149">
        <v>2159.64</v>
      </c>
      <c r="BF57" s="137">
        <v>2275.4699999999998</v>
      </c>
      <c r="BG57" s="137">
        <v>2043.89</v>
      </c>
      <c r="BH57" s="137">
        <v>1750.43</v>
      </c>
      <c r="BI57" s="137">
        <v>1866.45</v>
      </c>
      <c r="BJ57" s="137">
        <v>1935.45</v>
      </c>
      <c r="BK57" s="137">
        <v>1843.54</v>
      </c>
      <c r="BL57" s="137">
        <v>1726.31</v>
      </c>
      <c r="BM57" s="137">
        <v>1858.67</v>
      </c>
      <c r="BN57" s="137">
        <v>1870.61</v>
      </c>
      <c r="BO57" s="137">
        <v>1772.38</v>
      </c>
      <c r="BP57" s="137">
        <v>2059.7399999999998</v>
      </c>
      <c r="BQ57" s="137">
        <v>2199.52</v>
      </c>
      <c r="BR57" s="137">
        <v>2281.79</v>
      </c>
      <c r="BS57" s="137">
        <v>2042.81</v>
      </c>
      <c r="BT57" s="137">
        <v>1996.95</v>
      </c>
      <c r="BU57" s="137">
        <v>2116.56</v>
      </c>
      <c r="BV57" s="137">
        <v>2178.6799999999998</v>
      </c>
      <c r="BW57" s="149">
        <v>2015.93</v>
      </c>
      <c r="BX57" s="150">
        <v>1946.19</v>
      </c>
      <c r="BY57" s="149" t="s">
        <v>50</v>
      </c>
      <c r="BZ57" s="162">
        <v>-82.96</v>
      </c>
      <c r="CA57" s="137">
        <v>-103.11</v>
      </c>
      <c r="CB57" s="137">
        <v>-26.88</v>
      </c>
      <c r="CC57" s="163">
        <v>-50.76</v>
      </c>
      <c r="CD57" s="149" t="s">
        <v>50</v>
      </c>
      <c r="CE57" s="152">
        <v>-3.7699999999999997E-2</v>
      </c>
      <c r="CF57" s="153">
        <v>-4.5199999999999997E-2</v>
      </c>
      <c r="CG57" s="153">
        <v>-1.32E-2</v>
      </c>
      <c r="CH57" s="146">
        <v>-2.5399999999999999E-2</v>
      </c>
    </row>
    <row r="58" spans="1:86" s="1" customFormat="1" ht="15.75" customHeight="1" x14ac:dyDescent="0.3">
      <c r="A58"/>
      <c r="B58" s="120" t="s">
        <v>97</v>
      </c>
      <c r="C58" s="129" t="s">
        <v>177</v>
      </c>
      <c r="D58" s="171">
        <v>17171.88</v>
      </c>
      <c r="E58" s="171">
        <v>16435.53</v>
      </c>
      <c r="F58" s="171">
        <v>15935.7</v>
      </c>
      <c r="G58" s="171">
        <v>17867.79</v>
      </c>
      <c r="H58" s="171">
        <v>16328.75</v>
      </c>
      <c r="I58" s="171">
        <v>14969.19</v>
      </c>
      <c r="J58" s="171">
        <v>14027.57</v>
      </c>
      <c r="K58" s="171">
        <v>16652.099999999999</v>
      </c>
      <c r="L58" s="171">
        <v>18728.830000000002</v>
      </c>
      <c r="M58" s="171">
        <v>16132.29</v>
      </c>
      <c r="N58" s="171">
        <v>15061.63</v>
      </c>
      <c r="O58" s="171">
        <v>18187.86</v>
      </c>
      <c r="P58" s="171">
        <v>17442.97</v>
      </c>
      <c r="Q58" s="171">
        <v>15381.33</v>
      </c>
      <c r="R58" s="171">
        <v>14435.27</v>
      </c>
      <c r="S58" s="171">
        <v>15560.92</v>
      </c>
      <c r="T58" s="171">
        <v>16053.72</v>
      </c>
      <c r="U58" s="171">
        <v>14299.87</v>
      </c>
      <c r="V58" s="171">
        <v>13487.43</v>
      </c>
      <c r="W58" s="171">
        <v>15443.47</v>
      </c>
      <c r="X58" s="171">
        <v>15570.41</v>
      </c>
      <c r="Y58" s="171">
        <v>14217.48</v>
      </c>
      <c r="Z58" s="171">
        <v>13517.92</v>
      </c>
      <c r="AA58" s="171">
        <v>14388.47</v>
      </c>
      <c r="AB58" s="171">
        <v>14356.59</v>
      </c>
      <c r="AC58" s="171">
        <v>13825.04</v>
      </c>
      <c r="AD58" s="171">
        <v>13497.68</v>
      </c>
      <c r="AE58" s="171">
        <v>14457.46</v>
      </c>
      <c r="AF58" s="171">
        <v>14847.97</v>
      </c>
      <c r="AG58" s="171">
        <v>14181.28</v>
      </c>
      <c r="AH58" s="171">
        <v>13399.08</v>
      </c>
      <c r="AI58" s="171">
        <v>14360</v>
      </c>
      <c r="AJ58" s="171">
        <v>15015.6</v>
      </c>
      <c r="AK58" s="171">
        <v>13916.05</v>
      </c>
      <c r="AL58" s="171">
        <v>13788.33</v>
      </c>
      <c r="AM58" s="171">
        <v>14989.89</v>
      </c>
      <c r="AN58" s="171">
        <v>14375.55</v>
      </c>
      <c r="AO58" s="171">
        <v>13855.53</v>
      </c>
      <c r="AP58" s="171">
        <v>13641.35</v>
      </c>
      <c r="AQ58" s="171">
        <v>14488.53</v>
      </c>
      <c r="AR58" s="171">
        <v>14281.56</v>
      </c>
      <c r="AS58" s="171">
        <v>13608.59</v>
      </c>
      <c r="AT58" s="171">
        <v>13306.58</v>
      </c>
      <c r="AU58" s="171">
        <v>14202.94</v>
      </c>
      <c r="AV58" s="171">
        <v>13974.27</v>
      </c>
      <c r="AW58" s="171">
        <v>13305.15</v>
      </c>
      <c r="AX58" s="171">
        <v>13336.47</v>
      </c>
      <c r="AY58" s="171">
        <v>13512.42</v>
      </c>
      <c r="AZ58" s="171">
        <v>13333.01</v>
      </c>
      <c r="BA58" s="171">
        <v>11568.17</v>
      </c>
      <c r="BB58" s="171">
        <v>11542.16</v>
      </c>
      <c r="BC58" s="171">
        <v>12147.61</v>
      </c>
      <c r="BD58" s="171">
        <v>12417.27</v>
      </c>
      <c r="BE58" s="171">
        <v>12745.44</v>
      </c>
      <c r="BF58" s="171">
        <v>12278.01</v>
      </c>
      <c r="BG58" s="171">
        <v>13179.49</v>
      </c>
      <c r="BH58" s="171">
        <v>12610.11</v>
      </c>
      <c r="BI58" s="171">
        <v>11674.29</v>
      </c>
      <c r="BJ58" s="171">
        <v>12064.65</v>
      </c>
      <c r="BK58" s="171">
        <v>13075.74</v>
      </c>
      <c r="BL58" s="171">
        <v>12272.43</v>
      </c>
      <c r="BM58" s="171">
        <v>12311.12</v>
      </c>
      <c r="BN58" s="171">
        <v>11839.2</v>
      </c>
      <c r="BO58" s="171">
        <v>12165.18</v>
      </c>
      <c r="BP58" s="171">
        <v>13324.42</v>
      </c>
      <c r="BQ58" s="171">
        <v>13196.15</v>
      </c>
      <c r="BR58" s="171">
        <v>12827.51</v>
      </c>
      <c r="BS58" s="171">
        <v>12758.01</v>
      </c>
      <c r="BT58" s="171">
        <v>12856.35</v>
      </c>
      <c r="BU58" s="171">
        <v>12854.16</v>
      </c>
      <c r="BV58" s="171">
        <v>12589.53</v>
      </c>
      <c r="BW58" s="171">
        <v>12868.89</v>
      </c>
      <c r="BX58" s="172">
        <v>12933.25</v>
      </c>
      <c r="BY58" s="168" t="s">
        <v>50</v>
      </c>
      <c r="BZ58" s="164">
        <v>-342</v>
      </c>
      <c r="CA58" s="165">
        <v>-237.99</v>
      </c>
      <c r="CB58" s="165">
        <v>110.88</v>
      </c>
      <c r="CC58" s="166">
        <v>76.900000000000006</v>
      </c>
      <c r="CD58" s="168" t="s">
        <v>50</v>
      </c>
      <c r="CE58" s="157">
        <v>-2.5899999999999999E-2</v>
      </c>
      <c r="CF58" s="158">
        <v>-1.8599999999999998E-2</v>
      </c>
      <c r="CG58" s="158">
        <v>8.6999999999999994E-3</v>
      </c>
      <c r="CH58" s="159">
        <v>6.0000000000000001E-3</v>
      </c>
    </row>
    <row r="59" spans="1:86" ht="15.75" customHeight="1" x14ac:dyDescent="0.35">
      <c r="B59" s="24"/>
      <c r="C59" s="24"/>
      <c r="D59" s="84"/>
      <c r="E59" s="84"/>
      <c r="F59" s="84"/>
      <c r="G59" s="84"/>
      <c r="H59" s="84"/>
      <c r="I59" s="84"/>
      <c r="J59" s="84"/>
      <c r="K59" s="84"/>
      <c r="L59" s="84"/>
      <c r="M59" s="84"/>
      <c r="N59" s="84"/>
      <c r="O59" s="84"/>
      <c r="P59" s="84"/>
      <c r="Q59" s="84"/>
      <c r="R59" s="84"/>
      <c r="S59" s="84"/>
      <c r="T59" s="84"/>
      <c r="U59" s="84"/>
      <c r="V59" s="84"/>
      <c r="W59" s="84"/>
      <c r="X59" s="84"/>
      <c r="Y59" s="84"/>
      <c r="Z59" s="84"/>
      <c r="AA59" s="84"/>
      <c r="AB59" s="84"/>
      <c r="AC59" s="84"/>
      <c r="AD59" s="84"/>
      <c r="AE59" s="84"/>
      <c r="AF59" s="84"/>
      <c r="AG59" s="84"/>
      <c r="AH59" s="84"/>
      <c r="AI59" s="84"/>
      <c r="AJ59" s="84"/>
      <c r="AK59" s="84"/>
      <c r="AL59" s="84"/>
      <c r="AM59" s="84"/>
      <c r="AN59" s="84"/>
      <c r="AO59" s="84"/>
      <c r="AP59" s="84"/>
      <c r="AQ59" s="84"/>
      <c r="AR59" s="84"/>
      <c r="AS59" s="84"/>
      <c r="AT59" s="84"/>
      <c r="AU59" s="84"/>
      <c r="AV59" s="84"/>
      <c r="AW59" s="84"/>
      <c r="AX59" s="84"/>
      <c r="AY59" s="84"/>
      <c r="AZ59" s="84"/>
      <c r="BA59" s="84"/>
      <c r="BB59" s="84"/>
      <c r="BC59" s="84"/>
      <c r="BD59" s="84"/>
      <c r="BE59" s="84"/>
      <c r="BF59" s="84"/>
      <c r="BG59" s="84"/>
      <c r="BH59" s="84"/>
      <c r="BI59" s="84"/>
      <c r="BJ59" s="84"/>
      <c r="BK59" s="84"/>
      <c r="BL59" s="84"/>
      <c r="BM59" s="84"/>
      <c r="BN59" s="84"/>
      <c r="BO59" s="84"/>
      <c r="BP59" s="84"/>
      <c r="BQ59" s="84"/>
      <c r="BR59" s="84"/>
      <c r="BS59" s="84"/>
      <c r="BT59" s="85"/>
      <c r="BU59" s="16"/>
      <c r="BV59" s="16"/>
      <c r="BW59" s="16"/>
      <c r="BX59" s="16"/>
      <c r="BY59" s="16"/>
      <c r="BZ59" s="16"/>
      <c r="CA59" s="16"/>
      <c r="CB59" s="16"/>
      <c r="CC59" s="16"/>
      <c r="CD59" s="16"/>
      <c r="CE59" s="67"/>
    </row>
    <row r="60" spans="1:86" s="16" customFormat="1" ht="15.75" customHeight="1" x14ac:dyDescent="0.35">
      <c r="A60"/>
      <c r="B60" s="72"/>
      <c r="C60" s="20"/>
      <c r="D60" s="70"/>
      <c r="E60" s="70"/>
      <c r="F60" s="70"/>
      <c r="G60" s="70"/>
      <c r="H60" s="70"/>
      <c r="I60" s="70"/>
      <c r="J60" s="70"/>
      <c r="K60" s="70"/>
      <c r="L60" s="70"/>
      <c r="M60" s="70"/>
      <c r="N60" s="70"/>
      <c r="O60" s="70"/>
      <c r="P60" s="70"/>
      <c r="Q60" s="70"/>
      <c r="R60" s="70"/>
      <c r="S60" s="70"/>
      <c r="T60" s="70"/>
      <c r="U60" s="70"/>
      <c r="V60" s="70"/>
      <c r="W60" s="70"/>
      <c r="X60" s="70"/>
      <c r="Y60" s="70"/>
      <c r="Z60" s="70"/>
      <c r="AA60" s="70"/>
      <c r="AB60" s="70"/>
      <c r="AC60" s="70"/>
      <c r="AD60" s="70"/>
      <c r="AE60" s="70"/>
      <c r="AF60" s="70"/>
      <c r="AG60" s="70"/>
      <c r="AH60" s="70"/>
      <c r="AI60" s="70"/>
      <c r="AJ60" s="70"/>
      <c r="AK60" s="70"/>
      <c r="AL60" s="70"/>
      <c r="AM60" s="70"/>
      <c r="AN60" s="70"/>
      <c r="AO60" s="70"/>
      <c r="AP60" s="70"/>
      <c r="AQ60" s="70"/>
      <c r="AR60" s="70"/>
      <c r="AS60" s="70"/>
      <c r="AT60" s="70"/>
      <c r="AU60" s="70"/>
      <c r="AV60" s="70"/>
      <c r="AW60" s="70"/>
      <c r="AX60" s="70"/>
      <c r="AY60" s="70"/>
      <c r="AZ60" s="70"/>
      <c r="BA60" s="70"/>
      <c r="BB60" s="70"/>
      <c r="BC60" s="70"/>
      <c r="BD60" s="70"/>
      <c r="BE60" s="70"/>
      <c r="BF60" s="70"/>
      <c r="BG60" s="70"/>
      <c r="BH60" s="70"/>
      <c r="BI60" s="70"/>
      <c r="BJ60" s="70"/>
      <c r="BK60" s="70"/>
      <c r="BL60" s="70"/>
      <c r="BM60" s="70"/>
      <c r="BN60" s="70"/>
      <c r="BO60" s="70"/>
    </row>
    <row r="61" spans="1:86" s="16" customFormat="1" ht="15.75" customHeight="1" x14ac:dyDescent="0.35">
      <c r="A61"/>
      <c r="B61" s="72"/>
      <c r="C61" s="20"/>
      <c r="D61" s="61"/>
      <c r="E61" s="61"/>
      <c r="F61" s="61"/>
      <c r="G61" s="61"/>
      <c r="H61" s="34"/>
      <c r="I61" s="34"/>
      <c r="J61" s="34"/>
      <c r="K61" s="34"/>
      <c r="L61" s="34"/>
      <c r="M61" s="34"/>
      <c r="N61" s="34"/>
      <c r="O61" s="34"/>
      <c r="P61" s="34"/>
      <c r="Q61" s="34"/>
      <c r="R61" s="34"/>
      <c r="S61" s="34"/>
      <c r="T61" s="34"/>
      <c r="U61" s="34"/>
      <c r="V61" s="34"/>
      <c r="W61" s="34"/>
      <c r="X61" s="34"/>
      <c r="Y61" s="34"/>
      <c r="Z61" s="34"/>
      <c r="AA61" s="34"/>
      <c r="AB61" s="34"/>
      <c r="AC61" s="34"/>
      <c r="AD61" s="34"/>
      <c r="AE61" s="34"/>
      <c r="AF61" s="34"/>
      <c r="AG61" s="34"/>
      <c r="AH61" s="34"/>
      <c r="AI61" s="34"/>
      <c r="AJ61" s="34"/>
      <c r="AK61" s="34"/>
      <c r="AL61" s="34"/>
      <c r="AM61" s="34"/>
      <c r="AN61" s="34"/>
      <c r="AO61" s="34"/>
      <c r="AP61" s="34"/>
      <c r="AQ61" s="34"/>
      <c r="AR61" s="34"/>
      <c r="AS61" s="34"/>
      <c r="AT61" s="34"/>
      <c r="AU61" s="34"/>
      <c r="AV61" s="34"/>
      <c r="AW61" s="34"/>
      <c r="AX61" s="34"/>
      <c r="AY61" s="34"/>
      <c r="AZ61" s="34"/>
      <c r="BA61" s="34"/>
      <c r="BB61" s="34"/>
      <c r="BC61" s="34"/>
      <c r="BD61" s="34"/>
      <c r="BE61" s="34"/>
      <c r="BF61" s="34"/>
      <c r="BG61" s="34"/>
      <c r="BH61" s="34"/>
      <c r="BI61" s="18"/>
      <c r="BJ61" s="34"/>
      <c r="BK61" s="34"/>
      <c r="BL61" s="34"/>
      <c r="BM61" s="34"/>
      <c r="BN61" s="34"/>
      <c r="BO61" s="34"/>
    </row>
    <row r="62" spans="1:86" s="16" customFormat="1" ht="15.75" customHeight="1" x14ac:dyDescent="0.35">
      <c r="A62"/>
      <c r="B62" s="72"/>
      <c r="C62" s="20"/>
      <c r="D62" s="61"/>
      <c r="E62" s="61"/>
      <c r="G62" s="61"/>
      <c r="H62" s="61"/>
      <c r="I62" s="61"/>
      <c r="J62" s="61"/>
      <c r="K62" s="61"/>
      <c r="L62" s="61"/>
      <c r="M62" s="61"/>
      <c r="N62" s="61"/>
      <c r="O62" s="61"/>
      <c r="P62" s="61"/>
      <c r="Q62" s="61"/>
      <c r="R62" s="61"/>
      <c r="S62" s="61"/>
      <c r="T62" s="61"/>
      <c r="U62" s="61"/>
      <c r="V62" s="61"/>
      <c r="W62" s="61"/>
      <c r="X62" s="61"/>
      <c r="Y62" s="61"/>
      <c r="Z62" s="61"/>
      <c r="AA62" s="61"/>
      <c r="AB62" s="61"/>
      <c r="AC62" s="61"/>
      <c r="AD62" s="61"/>
      <c r="AE62" s="61"/>
      <c r="AF62" s="61"/>
      <c r="AG62" s="61"/>
      <c r="AH62" s="61"/>
      <c r="AI62" s="61"/>
      <c r="AJ62" s="61"/>
      <c r="AK62" s="61"/>
      <c r="AL62" s="61"/>
      <c r="AM62" s="61"/>
      <c r="AN62" s="61"/>
      <c r="AO62" s="61"/>
      <c r="AP62" s="61"/>
      <c r="AQ62" s="61"/>
      <c r="AR62" s="61"/>
      <c r="AS62" s="61"/>
      <c r="AT62" s="61"/>
      <c r="AU62" s="61"/>
      <c r="AV62" s="61"/>
      <c r="AW62" s="61"/>
      <c r="AX62" s="61"/>
      <c r="AY62" s="61"/>
      <c r="AZ62" s="61"/>
      <c r="BA62" s="61"/>
      <c r="BB62" s="61"/>
      <c r="BC62" s="61"/>
      <c r="BD62" s="61"/>
      <c r="BE62" s="61"/>
      <c r="BI62" s="18"/>
      <c r="BJ62" s="57"/>
      <c r="BK62" s="57"/>
      <c r="BL62" s="57"/>
      <c r="BM62" s="57"/>
    </row>
    <row r="63" spans="1:86" s="16" customFormat="1" ht="15.75" customHeight="1" x14ac:dyDescent="0.35">
      <c r="A63"/>
      <c r="B63" s="20"/>
      <c r="C63" s="20"/>
      <c r="D63" s="61"/>
      <c r="E63" s="61"/>
      <c r="G63" s="61"/>
      <c r="H63" s="61"/>
      <c r="I63" s="61"/>
      <c r="J63" s="61"/>
      <c r="K63" s="61"/>
      <c r="L63" s="61"/>
      <c r="M63" s="61"/>
      <c r="N63" s="61"/>
      <c r="O63" s="61"/>
      <c r="P63" s="61"/>
      <c r="Q63" s="61"/>
      <c r="R63" s="61"/>
      <c r="S63" s="61"/>
      <c r="T63" s="61"/>
      <c r="U63" s="61"/>
      <c r="V63" s="61"/>
      <c r="W63" s="61"/>
      <c r="X63" s="61"/>
      <c r="Y63" s="61"/>
      <c r="Z63" s="61"/>
      <c r="AA63" s="61"/>
      <c r="AB63" s="61"/>
      <c r="AC63" s="61"/>
      <c r="AD63" s="61"/>
      <c r="AE63" s="61"/>
      <c r="AF63" s="61"/>
      <c r="AG63" s="61"/>
      <c r="AH63" s="61"/>
      <c r="AI63" s="61"/>
      <c r="AJ63" s="61"/>
      <c r="AK63" s="61"/>
      <c r="AL63" s="61"/>
      <c r="AM63" s="61"/>
      <c r="AN63" s="61"/>
      <c r="AO63" s="61"/>
      <c r="AP63" s="61"/>
      <c r="AQ63" s="61"/>
      <c r="AR63" s="61"/>
      <c r="AS63" s="61"/>
      <c r="AT63" s="61"/>
      <c r="AU63" s="61"/>
      <c r="AV63" s="61"/>
      <c r="AW63" s="61"/>
      <c r="AX63" s="61"/>
      <c r="AY63" s="61"/>
      <c r="AZ63" s="61"/>
      <c r="BA63" s="61"/>
      <c r="BB63" s="61"/>
      <c r="BC63" s="61"/>
      <c r="BD63" s="61"/>
      <c r="BE63" s="61"/>
      <c r="BI63" s="18"/>
      <c r="BJ63" s="57"/>
      <c r="BK63" s="57"/>
      <c r="BL63" s="57"/>
      <c r="BM63" s="57"/>
    </row>
    <row r="64" spans="1:86" s="16" customFormat="1" ht="15.75" customHeight="1" x14ac:dyDescent="0.35">
      <c r="A64"/>
      <c r="B64" s="20"/>
      <c r="C64" s="20"/>
      <c r="D64" s="61"/>
      <c r="E64" s="61"/>
      <c r="G64" s="61"/>
      <c r="H64" s="61"/>
      <c r="I64" s="61"/>
      <c r="J64" s="61"/>
      <c r="K64" s="61"/>
      <c r="L64" s="61"/>
      <c r="M64" s="61"/>
      <c r="N64" s="61"/>
      <c r="O64" s="61"/>
      <c r="P64" s="61"/>
      <c r="Q64" s="61"/>
      <c r="R64" s="61"/>
      <c r="S64" s="61"/>
      <c r="T64" s="61"/>
      <c r="U64" s="61"/>
      <c r="V64" s="61"/>
      <c r="W64" s="61"/>
      <c r="X64" s="61"/>
      <c r="Y64" s="61"/>
      <c r="Z64" s="61"/>
      <c r="AA64" s="61"/>
      <c r="AB64" s="61"/>
      <c r="AC64" s="61"/>
      <c r="AD64" s="61"/>
      <c r="AE64" s="61"/>
      <c r="AF64" s="61"/>
      <c r="AG64" s="61"/>
      <c r="AH64" s="61"/>
      <c r="AI64" s="61"/>
      <c r="AJ64" s="61"/>
      <c r="AK64" s="61"/>
      <c r="AL64" s="61"/>
      <c r="AM64" s="61"/>
      <c r="AN64" s="61"/>
      <c r="AO64" s="61"/>
      <c r="AP64" s="61"/>
      <c r="AQ64" s="61"/>
      <c r="AR64" s="61"/>
      <c r="AS64" s="61"/>
      <c r="AT64" s="61"/>
      <c r="AU64" s="61"/>
      <c r="AV64" s="61"/>
      <c r="AW64" s="61"/>
      <c r="AX64" s="61"/>
      <c r="AY64" s="61"/>
      <c r="AZ64" s="61"/>
      <c r="BA64" s="61"/>
      <c r="BB64" s="61"/>
      <c r="BC64" s="61"/>
      <c r="BD64" s="61"/>
      <c r="BE64" s="61"/>
      <c r="BI64" s="18"/>
      <c r="BJ64" s="57"/>
      <c r="BK64" s="57"/>
      <c r="BL64" s="57"/>
      <c r="BM64" s="57"/>
    </row>
    <row r="65" spans="1:82" s="16" customFormat="1" ht="15.75" customHeight="1" x14ac:dyDescent="0.35">
      <c r="A65"/>
      <c r="B65" s="20"/>
      <c r="C65" s="20"/>
      <c r="D65" s="61"/>
      <c r="E65" s="61"/>
      <c r="G65" s="61"/>
      <c r="H65" s="61"/>
      <c r="I65" s="61"/>
      <c r="J65" s="61"/>
      <c r="K65" s="61"/>
      <c r="L65" s="61"/>
      <c r="M65" s="61"/>
      <c r="N65" s="61"/>
      <c r="O65" s="61"/>
      <c r="P65" s="61"/>
      <c r="Q65" s="61"/>
      <c r="R65" s="61"/>
      <c r="S65" s="61"/>
      <c r="T65" s="61"/>
      <c r="U65" s="61"/>
      <c r="V65" s="61"/>
      <c r="W65" s="61"/>
      <c r="X65" s="61"/>
      <c r="Y65" s="61"/>
      <c r="Z65" s="61"/>
      <c r="AA65" s="61"/>
      <c r="AB65" s="61"/>
      <c r="AC65" s="61"/>
      <c r="AD65" s="61"/>
      <c r="AE65" s="61"/>
      <c r="AF65" s="61"/>
      <c r="AG65" s="61"/>
      <c r="AH65" s="61"/>
      <c r="AI65" s="61"/>
      <c r="AJ65" s="61"/>
      <c r="AK65" s="61"/>
      <c r="AL65" s="61"/>
      <c r="AM65" s="61"/>
      <c r="AN65" s="61"/>
      <c r="AO65" s="61"/>
      <c r="AP65" s="61"/>
      <c r="AQ65" s="61"/>
      <c r="AR65" s="61"/>
      <c r="AS65" s="61"/>
      <c r="AT65" s="61"/>
      <c r="AU65" s="61"/>
      <c r="AV65" s="61"/>
      <c r="AW65" s="61"/>
      <c r="AX65" s="61"/>
      <c r="AY65" s="61"/>
      <c r="AZ65" s="61"/>
      <c r="BA65" s="61"/>
      <c r="BB65" s="61"/>
      <c r="BC65" s="61"/>
      <c r="BD65" s="61"/>
      <c r="BE65" s="61"/>
      <c r="BI65" s="18"/>
      <c r="BJ65" s="57"/>
      <c r="BK65" s="57"/>
      <c r="BL65" s="57"/>
      <c r="BM65" s="57"/>
    </row>
    <row r="66" spans="1:82" s="16" customFormat="1" ht="15.75" customHeight="1" x14ac:dyDescent="0.35">
      <c r="A66"/>
      <c r="B66" s="20"/>
      <c r="C66" s="20"/>
      <c r="D66" s="61"/>
      <c r="E66" s="61"/>
      <c r="G66" s="61"/>
      <c r="H66" s="61"/>
      <c r="I66" s="61"/>
      <c r="J66" s="61"/>
      <c r="K66" s="61"/>
      <c r="L66" s="61"/>
      <c r="M66" s="61"/>
      <c r="N66" s="61"/>
      <c r="O66" s="61"/>
      <c r="P66" s="61"/>
      <c r="Q66" s="61"/>
      <c r="R66" s="61"/>
      <c r="S66" s="61"/>
      <c r="T66" s="61"/>
      <c r="U66" s="61"/>
      <c r="V66" s="61"/>
      <c r="W66" s="61"/>
      <c r="X66" s="61"/>
      <c r="Y66" s="61"/>
      <c r="Z66" s="61"/>
      <c r="AA66" s="61"/>
      <c r="AB66" s="61"/>
      <c r="AC66" s="61"/>
      <c r="AD66" s="61"/>
      <c r="AE66" s="61"/>
      <c r="AF66" s="61"/>
      <c r="AG66" s="61"/>
      <c r="AH66" s="61"/>
      <c r="AI66" s="61"/>
      <c r="AJ66" s="61"/>
      <c r="AK66" s="61"/>
      <c r="AL66" s="61"/>
      <c r="AM66" s="61"/>
      <c r="AN66" s="61"/>
      <c r="AO66" s="61"/>
      <c r="AP66" s="61"/>
      <c r="AQ66" s="61"/>
      <c r="AR66" s="61"/>
      <c r="AS66" s="61"/>
      <c r="AT66" s="61"/>
      <c r="AU66" s="61"/>
      <c r="AV66" s="61"/>
      <c r="AW66" s="61"/>
      <c r="AX66" s="61"/>
      <c r="AY66" s="61"/>
      <c r="AZ66" s="61"/>
      <c r="BA66" s="61"/>
      <c r="BB66" s="61"/>
      <c r="BC66" s="61"/>
      <c r="BD66" s="61"/>
      <c r="BE66" s="61"/>
      <c r="BI66" s="18"/>
      <c r="BJ66" s="57"/>
      <c r="BK66" s="57"/>
      <c r="BL66" s="57"/>
      <c r="BM66" s="57"/>
    </row>
    <row r="67" spans="1:82" s="16" customFormat="1" ht="15.75" customHeight="1" x14ac:dyDescent="0.3">
      <c r="A67"/>
      <c r="B67" s="33"/>
      <c r="C67" s="33"/>
      <c r="D67" s="19"/>
      <c r="E67" s="19"/>
      <c r="G67" s="19"/>
      <c r="H67" s="19"/>
      <c r="I67" s="19"/>
      <c r="J67" s="19"/>
      <c r="K67" s="19"/>
      <c r="L67" s="19"/>
      <c r="M67" s="19"/>
      <c r="N67" s="19"/>
      <c r="O67" s="19"/>
      <c r="P67" s="19"/>
      <c r="Q67" s="19"/>
      <c r="R67" s="19"/>
      <c r="S67" s="19"/>
      <c r="T67" s="19"/>
      <c r="U67" s="19"/>
      <c r="V67" s="19"/>
      <c r="W67" s="19"/>
      <c r="X67" s="19"/>
      <c r="Y67" s="19"/>
      <c r="Z67" s="19"/>
      <c r="AA67" s="19"/>
      <c r="AB67" s="19"/>
      <c r="AC67" s="19"/>
      <c r="AD67" s="19"/>
      <c r="AG67" s="56"/>
      <c r="AH67" s="55"/>
      <c r="AI67" s="55"/>
      <c r="AJ67" s="55"/>
      <c r="AK67" s="55"/>
      <c r="AL67" s="55"/>
      <c r="AM67" s="55"/>
      <c r="AN67" s="55"/>
      <c r="AO67" s="55"/>
      <c r="AP67" s="55"/>
      <c r="AQ67" s="55"/>
      <c r="AR67" s="55"/>
      <c r="BI67" s="18"/>
      <c r="BJ67" s="57"/>
      <c r="BK67" s="57"/>
      <c r="BL67" s="57"/>
      <c r="BM67" s="57"/>
    </row>
    <row r="68" spans="1:82" s="16" customFormat="1" ht="15.75" customHeight="1" x14ac:dyDescent="0.3">
      <c r="A68"/>
      <c r="B68" s="24"/>
      <c r="C68" s="24"/>
      <c r="D68" s="19"/>
      <c r="E68" s="19"/>
      <c r="G68" s="19"/>
      <c r="H68" s="19"/>
      <c r="I68" s="19"/>
      <c r="J68" s="19"/>
      <c r="K68" s="19"/>
      <c r="L68" s="19"/>
      <c r="M68" s="19"/>
      <c r="N68" s="19"/>
      <c r="O68" s="19"/>
      <c r="P68" s="19"/>
      <c r="Q68" s="19"/>
      <c r="R68" s="19"/>
      <c r="S68" s="19"/>
      <c r="T68" s="19"/>
      <c r="U68" s="19"/>
      <c r="V68" s="19"/>
      <c r="W68" s="19"/>
      <c r="X68" s="19"/>
      <c r="Y68" s="19"/>
      <c r="Z68" s="19"/>
      <c r="AA68" s="19"/>
      <c r="AB68" s="19"/>
      <c r="AC68" s="19"/>
      <c r="AD68" s="19"/>
      <c r="AG68" s="56"/>
      <c r="AH68" s="55"/>
      <c r="AI68" s="55"/>
      <c r="AJ68" s="55"/>
      <c r="AK68" s="55"/>
      <c r="AL68" s="55"/>
      <c r="AM68" s="55"/>
      <c r="AN68" s="55"/>
      <c r="AO68" s="55"/>
      <c r="AP68" s="55"/>
      <c r="AQ68" s="55"/>
      <c r="AR68" s="55"/>
      <c r="BI68" s="18"/>
      <c r="BJ68" s="57"/>
      <c r="BK68" s="57"/>
      <c r="BL68" s="57"/>
      <c r="BM68" s="57"/>
    </row>
    <row r="69" spans="1:82" s="16" customFormat="1" ht="15.75" customHeight="1" x14ac:dyDescent="0.3">
      <c r="A69"/>
      <c r="D69" s="19"/>
      <c r="E69" s="19"/>
      <c r="G69" s="19"/>
      <c r="H69" s="19"/>
      <c r="I69" s="19"/>
      <c r="J69" s="19"/>
      <c r="K69" s="19"/>
      <c r="L69" s="19"/>
      <c r="M69" s="19"/>
      <c r="N69" s="19"/>
      <c r="O69" s="19"/>
      <c r="P69" s="19"/>
      <c r="Q69" s="19"/>
      <c r="R69" s="19"/>
      <c r="S69" s="19"/>
      <c r="T69" s="19"/>
      <c r="U69" s="19"/>
      <c r="V69" s="19"/>
      <c r="W69" s="19"/>
      <c r="X69" s="19"/>
      <c r="Y69" s="19"/>
      <c r="Z69" s="19"/>
      <c r="AA69" s="19"/>
      <c r="AB69" s="19"/>
      <c r="AC69" s="19"/>
      <c r="AD69" s="19"/>
      <c r="AG69" s="56"/>
      <c r="AH69" s="55"/>
      <c r="AI69" s="55"/>
      <c r="AJ69" s="55"/>
      <c r="AK69" s="55"/>
      <c r="AL69" s="55"/>
      <c r="AM69" s="55"/>
      <c r="AN69" s="55"/>
      <c r="AO69" s="55"/>
      <c r="AP69" s="55"/>
      <c r="AQ69" s="55"/>
      <c r="AR69" s="55"/>
      <c r="BI69" s="18"/>
      <c r="BJ69" s="57"/>
      <c r="BK69" s="57"/>
      <c r="BL69" s="57"/>
      <c r="BM69" s="57"/>
    </row>
    <row r="70" spans="1:82" s="16" customFormat="1" ht="15.75" customHeight="1" x14ac:dyDescent="0.3">
      <c r="A70"/>
      <c r="B70" s="22" t="s">
        <v>85</v>
      </c>
      <c r="C70" s="22" t="s">
        <v>87</v>
      </c>
      <c r="D70" s="19"/>
      <c r="E70" s="19"/>
      <c r="G70" s="19"/>
      <c r="H70" s="19"/>
      <c r="I70" s="19"/>
      <c r="J70" s="19"/>
      <c r="K70" s="19"/>
      <c r="L70" s="19"/>
      <c r="M70" s="19"/>
      <c r="N70" s="19"/>
      <c r="O70" s="19"/>
      <c r="P70" s="19"/>
      <c r="Q70" s="19"/>
      <c r="R70" s="19"/>
      <c r="S70" s="19"/>
      <c r="T70" s="19"/>
      <c r="U70" s="19"/>
      <c r="V70" s="19"/>
      <c r="W70" s="19"/>
      <c r="X70" s="19"/>
      <c r="Y70" s="19"/>
      <c r="Z70" s="19"/>
      <c r="AA70" s="19"/>
      <c r="AB70" s="19"/>
      <c r="AC70" s="19"/>
      <c r="AD70" s="19"/>
      <c r="BI70" s="18"/>
      <c r="BJ70" s="57"/>
      <c r="BK70" s="57"/>
      <c r="BL70" s="57"/>
      <c r="BM70" s="57"/>
    </row>
    <row r="71" spans="1:82" s="16" customFormat="1" ht="15.75" customHeight="1" x14ac:dyDescent="0.3">
      <c r="A71"/>
      <c r="B71" s="23">
        <f>C71</f>
        <v>46261</v>
      </c>
      <c r="C71" s="23">
        <v>46261</v>
      </c>
    </row>
    <row r="72" spans="1:82" s="16" customFormat="1" ht="15.75" customHeight="1" x14ac:dyDescent="0.3">
      <c r="A72"/>
      <c r="B72" s="24"/>
      <c r="C72" s="24"/>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row>
    <row r="73" spans="1:82" s="16" customFormat="1" ht="15.75" customHeight="1" x14ac:dyDescent="0.3">
      <c r="A73"/>
      <c r="B73" s="22" t="s">
        <v>86</v>
      </c>
      <c r="C73" s="22" t="s">
        <v>88</v>
      </c>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row>
    <row r="74" spans="1:82" ht="15.75" customHeight="1" x14ac:dyDescent="0.3">
      <c r="B74" s="24" t="s">
        <v>146</v>
      </c>
      <c r="C74" s="24" t="s">
        <v>145</v>
      </c>
      <c r="D74" s="21"/>
      <c r="E74" s="21"/>
      <c r="F74" s="21"/>
      <c r="G74" s="21"/>
      <c r="H74" s="21"/>
      <c r="I74" s="21"/>
      <c r="J74" s="21"/>
      <c r="K74" s="21"/>
      <c r="L74" s="21"/>
      <c r="M74" s="21"/>
      <c r="N74" s="21"/>
      <c r="O74" s="21"/>
      <c r="P74" s="21"/>
      <c r="Q74" s="21"/>
      <c r="R74" s="21"/>
      <c r="S74" s="21"/>
      <c r="T74" s="21"/>
      <c r="U74" s="21"/>
      <c r="V74" s="21"/>
      <c r="W74" s="21"/>
      <c r="X74" s="21"/>
      <c r="Y74" s="21"/>
      <c r="Z74" s="21"/>
      <c r="AA74" s="21"/>
      <c r="AB74" s="21"/>
      <c r="AC74" s="21"/>
      <c r="AD74" s="21"/>
      <c r="AE74" s="21"/>
      <c r="AF74" s="21"/>
      <c r="AG74" s="21"/>
      <c r="AH74" s="21"/>
      <c r="AI74" s="21"/>
      <c r="AJ74" s="21"/>
      <c r="AK74" s="21"/>
      <c r="AL74" s="21"/>
      <c r="AM74" s="21"/>
      <c r="AN74" s="21"/>
      <c r="AO74" s="21"/>
    </row>
    <row r="75" spans="1:82" ht="15.75" customHeight="1" x14ac:dyDescent="0.3">
      <c r="B75" s="16"/>
      <c r="C75" s="24"/>
      <c r="D75" s="21"/>
      <c r="E75" s="21"/>
      <c r="F75" s="21"/>
      <c r="G75" s="21"/>
      <c r="H75" s="21"/>
      <c r="I75" s="21"/>
      <c r="J75" s="21"/>
      <c r="K75" s="21"/>
      <c r="L75" s="21"/>
      <c r="M75" s="21"/>
      <c r="N75" s="21"/>
      <c r="O75" s="21"/>
      <c r="P75" s="21"/>
      <c r="Q75" s="21"/>
      <c r="R75" s="21"/>
      <c r="S75" s="21"/>
      <c r="T75" s="21"/>
      <c r="U75" s="21"/>
      <c r="V75" s="21"/>
      <c r="W75" s="21"/>
      <c r="X75" s="21"/>
      <c r="Y75" s="21"/>
      <c r="Z75" s="21"/>
      <c r="AA75" s="21"/>
      <c r="AB75" s="21"/>
      <c r="AC75" s="21"/>
      <c r="AD75" s="21"/>
      <c r="AE75" s="21"/>
      <c r="AF75" s="21"/>
      <c r="AG75" s="21"/>
      <c r="AH75" s="21"/>
      <c r="AI75" s="21"/>
      <c r="AJ75" s="21"/>
      <c r="AK75" s="21"/>
      <c r="AL75" s="21"/>
      <c r="AM75" s="21"/>
      <c r="AN75" s="21"/>
      <c r="AO75" s="21"/>
    </row>
    <row r="76" spans="1:82" ht="15.75" customHeight="1" x14ac:dyDescent="0.3">
      <c r="B76" s="22" t="s">
        <v>33</v>
      </c>
      <c r="C76" s="22" t="s">
        <v>32</v>
      </c>
      <c r="D76" s="21"/>
      <c r="E76" s="21"/>
      <c r="F76" s="21"/>
      <c r="G76" s="21"/>
      <c r="H76" s="21"/>
      <c r="I76" s="21"/>
      <c r="J76" s="21"/>
      <c r="K76" s="21"/>
      <c r="L76" s="21"/>
      <c r="M76" s="21"/>
      <c r="N76" s="21"/>
      <c r="O76" s="21"/>
      <c r="P76" s="21"/>
      <c r="Q76" s="21"/>
      <c r="R76" s="21"/>
      <c r="S76" s="21"/>
      <c r="T76" s="21"/>
      <c r="U76" s="21"/>
      <c r="V76" s="21"/>
      <c r="W76" s="21"/>
      <c r="X76" s="21"/>
      <c r="Y76" s="21"/>
      <c r="Z76" s="21"/>
      <c r="AA76" s="21"/>
      <c r="AB76" s="21"/>
      <c r="AC76" s="21"/>
      <c r="AD76" s="21"/>
      <c r="AE76" s="21"/>
      <c r="AF76" s="21"/>
      <c r="AG76" s="21"/>
      <c r="AH76" s="21"/>
      <c r="AI76" s="21"/>
      <c r="AJ76" s="21"/>
      <c r="AK76" s="21"/>
      <c r="AL76" s="21"/>
      <c r="AM76" s="21"/>
      <c r="AN76" s="21"/>
      <c r="AO76" s="21"/>
    </row>
    <row r="77" spans="1:82" ht="15.75" customHeight="1" x14ac:dyDescent="0.3">
      <c r="B77" s="25" t="s">
        <v>323</v>
      </c>
      <c r="C77" s="25" t="s">
        <v>327</v>
      </c>
      <c r="D77" s="21"/>
      <c r="E77" s="21"/>
      <c r="F77" s="21"/>
      <c r="G77" s="21"/>
      <c r="H77" s="21"/>
      <c r="I77" s="21"/>
      <c r="J77" s="21"/>
      <c r="K77" s="21"/>
      <c r="L77" s="21"/>
      <c r="M77" s="21"/>
      <c r="N77" s="21"/>
      <c r="O77" s="21"/>
      <c r="P77" s="21"/>
      <c r="Q77" s="21"/>
      <c r="R77" s="21"/>
      <c r="S77" s="21"/>
      <c r="T77" s="21"/>
      <c r="U77" s="21"/>
      <c r="V77" s="21"/>
      <c r="W77" s="21"/>
      <c r="X77" s="21"/>
      <c r="Y77" s="21"/>
      <c r="Z77" s="21"/>
      <c r="AA77" s="21"/>
      <c r="AB77" s="21"/>
      <c r="AC77" s="21"/>
      <c r="AD77" s="21"/>
      <c r="AE77" s="21"/>
      <c r="AF77" s="21"/>
      <c r="AG77" s="21"/>
      <c r="AH77" s="21"/>
      <c r="AI77" s="21"/>
      <c r="AJ77" s="21"/>
      <c r="AK77" s="21"/>
      <c r="AL77" s="21"/>
      <c r="AM77" s="21"/>
      <c r="AN77" s="21"/>
      <c r="AO77" s="21"/>
    </row>
    <row r="78" spans="1:82" ht="15.75" customHeight="1" x14ac:dyDescent="0.3">
      <c r="B78" s="25" t="s">
        <v>324</v>
      </c>
      <c r="C78" s="25" t="s">
        <v>326</v>
      </c>
    </row>
    <row r="79" spans="1:82" ht="15.75" customHeight="1" x14ac:dyDescent="0.3">
      <c r="B79" s="25" t="s">
        <v>325</v>
      </c>
      <c r="C79" s="25" t="s">
        <v>325</v>
      </c>
    </row>
    <row r="80" spans="1:82" ht="15.75" customHeight="1" x14ac:dyDescent="0.3"/>
    <row r="86" spans="3:4" x14ac:dyDescent="0.3">
      <c r="C86" s="16"/>
    </row>
    <row r="87" spans="3:4" x14ac:dyDescent="0.3">
      <c r="C87" s="16"/>
    </row>
    <row r="88" spans="3:4" x14ac:dyDescent="0.3">
      <c r="C88" s="16"/>
      <c r="D88" s="62"/>
    </row>
    <row r="89" spans="3:4" x14ac:dyDescent="0.3">
      <c r="C89" s="16"/>
      <c r="D89" s="62"/>
    </row>
    <row r="90" spans="3:4" x14ac:dyDescent="0.3">
      <c r="C90" s="16"/>
      <c r="D90" s="62"/>
    </row>
    <row r="91" spans="3:4" x14ac:dyDescent="0.3">
      <c r="C91" s="16"/>
      <c r="D91" s="62"/>
    </row>
    <row r="92" spans="3:4" x14ac:dyDescent="0.3">
      <c r="C92" s="16"/>
      <c r="D92" s="62"/>
    </row>
    <row r="93" spans="3:4" x14ac:dyDescent="0.3">
      <c r="C93" s="16"/>
      <c r="D93" s="62"/>
    </row>
    <row r="94" spans="3:4" x14ac:dyDescent="0.3">
      <c r="C94" s="16"/>
      <c r="D94" s="62"/>
    </row>
    <row r="95" spans="3:4" x14ac:dyDescent="0.3">
      <c r="C95" s="16"/>
      <c r="D95" s="62"/>
    </row>
    <row r="96" spans="3:4" x14ac:dyDescent="0.3">
      <c r="C96" s="16"/>
      <c r="D96" s="62"/>
    </row>
    <row r="97" spans="3:4" x14ac:dyDescent="0.3">
      <c r="C97" s="16"/>
      <c r="D97" s="62"/>
    </row>
    <row r="98" spans="3:4" x14ac:dyDescent="0.3">
      <c r="C98" s="16"/>
      <c r="D98" s="62"/>
    </row>
    <row r="99" spans="3:4" x14ac:dyDescent="0.3">
      <c r="C99" s="16"/>
      <c r="D99" s="62"/>
    </row>
    <row r="100" spans="3:4" x14ac:dyDescent="0.3">
      <c r="C100" s="16"/>
      <c r="D100" s="62"/>
    </row>
    <row r="101" spans="3:4" x14ac:dyDescent="0.3">
      <c r="C101" s="16"/>
      <c r="D101" s="62"/>
    </row>
    <row r="102" spans="3:4" x14ac:dyDescent="0.3">
      <c r="C102" s="16"/>
      <c r="D102" s="62"/>
    </row>
    <row r="103" spans="3:4" x14ac:dyDescent="0.3">
      <c r="C103" s="16"/>
      <c r="D103" s="62"/>
    </row>
    <row r="104" spans="3:4" x14ac:dyDescent="0.3">
      <c r="C104" s="16"/>
      <c r="D104" s="62"/>
    </row>
    <row r="105" spans="3:4" x14ac:dyDescent="0.3">
      <c r="C105" s="16"/>
      <c r="D105" s="62"/>
    </row>
    <row r="106" spans="3:4" x14ac:dyDescent="0.3">
      <c r="C106" s="16"/>
      <c r="D106" s="62"/>
    </row>
    <row r="107" spans="3:4" x14ac:dyDescent="0.3">
      <c r="C107" s="16"/>
      <c r="D107" s="62"/>
    </row>
    <row r="108" spans="3:4" x14ac:dyDescent="0.3">
      <c r="C108" s="16"/>
      <c r="D108" s="62"/>
    </row>
    <row r="109" spans="3:4" x14ac:dyDescent="0.3">
      <c r="C109" s="16"/>
      <c r="D109" s="62"/>
    </row>
    <row r="110" spans="3:4" x14ac:dyDescent="0.3">
      <c r="C110" s="16"/>
      <c r="D110" s="62"/>
    </row>
    <row r="111" spans="3:4" x14ac:dyDescent="0.3">
      <c r="C111" s="16"/>
      <c r="D111" s="62"/>
    </row>
    <row r="112" spans="3:4" x14ac:dyDescent="0.3">
      <c r="C112" s="16"/>
      <c r="D112" s="62"/>
    </row>
    <row r="113" spans="4:4" x14ac:dyDescent="0.3">
      <c r="D113" s="62"/>
    </row>
    <row r="114" spans="4:4" x14ac:dyDescent="0.3">
      <c r="D114" s="62"/>
    </row>
  </sheetData>
  <sortState xmlns:xlrd2="http://schemas.microsoft.com/office/spreadsheetml/2017/richdata2" ref="AL61:AN69">
    <sortCondition ref="AN62:AN70"/>
  </sortState>
  <phoneticPr fontId="45" type="noConversion"/>
  <hyperlinks>
    <hyperlink ref="B1" location="'Innehåll - Contents'!A1" display="Tillbaka till innehåll - Back to content" xr:uid="{00000000-0004-0000-0100-000000000000}"/>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F2D72B-2D6B-426F-9E65-6162493C6676}">
  <sheetPr>
    <tabColor rgb="FF92D050"/>
  </sheetPr>
  <dimension ref="A1:CH39"/>
  <sheetViews>
    <sheetView zoomScale="80" zoomScaleNormal="80" workbookViewId="0">
      <pane xSplit="3" ySplit="5" topLeftCell="D6" activePane="bottomRight" state="frozen"/>
      <selection activeCell="B2" sqref="B2"/>
      <selection pane="topRight" activeCell="B2" sqref="B2"/>
      <selection pane="bottomLeft" activeCell="B2" sqref="B2"/>
      <selection pane="bottomRight"/>
    </sheetView>
  </sheetViews>
  <sheetFormatPr defaultRowHeight="13" x14ac:dyDescent="0.3"/>
  <cols>
    <col min="1" max="1" width="1.81640625" customWidth="1"/>
    <col min="2" max="3" width="72.81640625" customWidth="1"/>
    <col min="4" max="91" width="9.1796875" customWidth="1"/>
  </cols>
  <sheetData>
    <row r="1" spans="1:86" s="1" customFormat="1" ht="15.75" customHeight="1" x14ac:dyDescent="0.3">
      <c r="A1" s="185"/>
      <c r="B1" s="250" t="s">
        <v>155</v>
      </c>
      <c r="C1" s="106"/>
      <c r="AV1"/>
      <c r="AW1"/>
      <c r="AX1"/>
      <c r="AY1"/>
      <c r="AZ1"/>
      <c r="BA1"/>
      <c r="BB1"/>
      <c r="BC1"/>
      <c r="BD1"/>
      <c r="BE1"/>
      <c r="BF1"/>
      <c r="BG1"/>
      <c r="BH1"/>
      <c r="BI1"/>
      <c r="BJ1"/>
      <c r="BK1"/>
      <c r="BL1"/>
      <c r="BM1"/>
      <c r="BN1"/>
      <c r="BO1"/>
      <c r="BP1"/>
      <c r="BQ1"/>
      <c r="BR1"/>
      <c r="BS1"/>
      <c r="BT1"/>
      <c r="BU1"/>
      <c r="BV1"/>
      <c r="BW1"/>
      <c r="BX1"/>
      <c r="BY1"/>
      <c r="BZ1" s="17" t="s">
        <v>136</v>
      </c>
      <c r="CB1" s="16"/>
      <c r="CC1" s="16"/>
      <c r="CD1" s="16"/>
      <c r="CE1" s="17" t="s">
        <v>136</v>
      </c>
    </row>
    <row r="2" spans="1:86" s="1" customFormat="1" ht="15.75" customHeight="1" x14ac:dyDescent="0.3">
      <c r="A2" s="185"/>
      <c r="B2" s="105"/>
      <c r="C2" s="106"/>
      <c r="AV2"/>
      <c r="AW2"/>
      <c r="AX2"/>
      <c r="AY2"/>
      <c r="AZ2"/>
      <c r="BA2"/>
      <c r="BB2"/>
      <c r="BC2"/>
      <c r="BD2"/>
      <c r="BE2"/>
      <c r="BF2"/>
      <c r="BG2"/>
      <c r="BH2"/>
      <c r="BI2"/>
      <c r="BJ2"/>
      <c r="BK2"/>
      <c r="BL2"/>
      <c r="BM2"/>
      <c r="BN2"/>
      <c r="BO2" s="62"/>
      <c r="BP2" s="62"/>
      <c r="BQ2"/>
      <c r="BR2"/>
      <c r="BS2"/>
      <c r="BT2"/>
      <c r="BU2"/>
      <c r="BV2"/>
      <c r="BW2"/>
      <c r="BX2"/>
      <c r="BY2"/>
      <c r="BZ2" s="17" t="s">
        <v>99</v>
      </c>
      <c r="CB2" s="16"/>
      <c r="CC2" s="16"/>
      <c r="CD2" s="16"/>
      <c r="CE2" s="17" t="s">
        <v>137</v>
      </c>
    </row>
    <row r="3" spans="1:86" s="1" customFormat="1" ht="15.75" customHeight="1" x14ac:dyDescent="0.3">
      <c r="A3" s="185"/>
      <c r="D3" s="326" t="s">
        <v>383</v>
      </c>
      <c r="AV3"/>
      <c r="AW3"/>
      <c r="AX3"/>
      <c r="AY3"/>
      <c r="AZ3"/>
      <c r="BA3"/>
      <c r="BB3"/>
      <c r="BC3"/>
      <c r="BD3"/>
      <c r="BE3"/>
      <c r="BF3"/>
      <c r="BG3"/>
      <c r="BH3" s="17"/>
      <c r="BI3" s="17"/>
      <c r="BJ3" s="17"/>
      <c r="BK3" s="17"/>
      <c r="BL3" s="17"/>
      <c r="BM3" s="17"/>
      <c r="BN3" s="17"/>
      <c r="BO3" s="17"/>
      <c r="BP3" s="17"/>
      <c r="BQ3"/>
      <c r="BR3"/>
      <c r="BS3"/>
      <c r="BT3"/>
      <c r="BU3"/>
      <c r="BV3"/>
      <c r="BW3"/>
      <c r="BX3"/>
      <c r="BY3"/>
      <c r="BZ3" s="17" t="s">
        <v>81</v>
      </c>
      <c r="CE3" s="17" t="s">
        <v>81</v>
      </c>
    </row>
    <row r="4" spans="1:86" s="17" customFormat="1" ht="15.75" customHeight="1" x14ac:dyDescent="0.3">
      <c r="A4" s="113"/>
      <c r="B4" s="124"/>
      <c r="C4" s="124"/>
      <c r="D4" s="326" t="s">
        <v>382</v>
      </c>
      <c r="AV4" s="16"/>
      <c r="AW4" s="16"/>
      <c r="AX4" s="16"/>
      <c r="AY4" s="16"/>
      <c r="AZ4" s="16"/>
      <c r="BA4" s="16"/>
      <c r="BB4" s="16"/>
      <c r="BC4" s="16"/>
      <c r="BD4" s="16"/>
      <c r="BE4" s="16"/>
      <c r="BF4" s="16"/>
      <c r="BG4" s="16"/>
      <c r="BZ4" s="17" t="s">
        <v>27</v>
      </c>
      <c r="CE4" s="17" t="s">
        <v>82</v>
      </c>
    </row>
    <row r="5" spans="1:86" s="17" customFormat="1" ht="15.75" customHeight="1" x14ac:dyDescent="0.3">
      <c r="A5" s="124"/>
      <c r="B5" s="186" t="s">
        <v>100</v>
      </c>
      <c r="C5" s="187" t="s">
        <v>21</v>
      </c>
      <c r="D5" s="133" t="s">
        <v>51</v>
      </c>
      <c r="E5" s="133" t="s">
        <v>52</v>
      </c>
      <c r="F5" s="133" t="s">
        <v>53</v>
      </c>
      <c r="G5" s="133" t="s">
        <v>54</v>
      </c>
      <c r="H5" s="133" t="s">
        <v>55</v>
      </c>
      <c r="I5" s="133" t="s">
        <v>56</v>
      </c>
      <c r="J5" s="133" t="s">
        <v>57</v>
      </c>
      <c r="K5" s="133" t="s">
        <v>58</v>
      </c>
      <c r="L5" s="133" t="s">
        <v>59</v>
      </c>
      <c r="M5" s="133" t="s">
        <v>60</v>
      </c>
      <c r="N5" s="133" t="s">
        <v>61</v>
      </c>
      <c r="O5" s="133" t="s">
        <v>62</v>
      </c>
      <c r="P5" s="133" t="s">
        <v>63</v>
      </c>
      <c r="Q5" s="133" t="s">
        <v>64</v>
      </c>
      <c r="R5" s="133" t="s">
        <v>65</v>
      </c>
      <c r="S5" s="133" t="s">
        <v>66</v>
      </c>
      <c r="T5" s="133" t="s">
        <v>67</v>
      </c>
      <c r="U5" s="133" t="s">
        <v>68</v>
      </c>
      <c r="V5" s="133" t="s">
        <v>69</v>
      </c>
      <c r="W5" s="133" t="s">
        <v>70</v>
      </c>
      <c r="X5" s="133" t="s">
        <v>71</v>
      </c>
      <c r="Y5" s="133" t="s">
        <v>72</v>
      </c>
      <c r="Z5" s="133" t="s">
        <v>73</v>
      </c>
      <c r="AA5" s="133" t="s">
        <v>74</v>
      </c>
      <c r="AB5" s="133" t="s">
        <v>75</v>
      </c>
      <c r="AC5" s="133" t="s">
        <v>76</v>
      </c>
      <c r="AD5" s="133" t="s">
        <v>77</v>
      </c>
      <c r="AE5" s="133" t="s">
        <v>78</v>
      </c>
      <c r="AF5" s="133" t="s">
        <v>79</v>
      </c>
      <c r="AG5" s="133" t="s">
        <v>80</v>
      </c>
      <c r="AH5" s="133" t="s">
        <v>140</v>
      </c>
      <c r="AI5" s="133" t="s">
        <v>141</v>
      </c>
      <c r="AJ5" s="133" t="s">
        <v>154</v>
      </c>
      <c r="AK5" s="133" t="s">
        <v>156</v>
      </c>
      <c r="AL5" s="133" t="s">
        <v>157</v>
      </c>
      <c r="AM5" s="133" t="s">
        <v>159</v>
      </c>
      <c r="AN5" s="133" t="s">
        <v>160</v>
      </c>
      <c r="AO5" s="133" t="s">
        <v>164</v>
      </c>
      <c r="AP5" s="133" t="s">
        <v>167</v>
      </c>
      <c r="AQ5" s="133" t="s">
        <v>168</v>
      </c>
      <c r="AR5" s="133" t="s">
        <v>185</v>
      </c>
      <c r="AS5" s="133" t="s">
        <v>189</v>
      </c>
      <c r="AT5" s="133" t="s">
        <v>190</v>
      </c>
      <c r="AU5" s="133" t="s">
        <v>195</v>
      </c>
      <c r="AV5" s="133" t="s">
        <v>196</v>
      </c>
      <c r="AW5" s="133" t="s">
        <v>197</v>
      </c>
      <c r="AX5" s="133" t="s">
        <v>198</v>
      </c>
      <c r="AY5" s="133" t="s">
        <v>200</v>
      </c>
      <c r="AZ5" s="133" t="s">
        <v>202</v>
      </c>
      <c r="BA5" s="133" t="s">
        <v>204</v>
      </c>
      <c r="BB5" s="133" t="s">
        <v>205</v>
      </c>
      <c r="BC5" s="133" t="s">
        <v>207</v>
      </c>
      <c r="BD5" s="133" t="s">
        <v>208</v>
      </c>
      <c r="BE5" s="133" t="s">
        <v>209</v>
      </c>
      <c r="BF5" s="133" t="s">
        <v>212</v>
      </c>
      <c r="BG5" s="133" t="s">
        <v>214</v>
      </c>
      <c r="BH5" s="133" t="s">
        <v>215</v>
      </c>
      <c r="BI5" s="133" t="s">
        <v>216</v>
      </c>
      <c r="BJ5" s="134" t="s">
        <v>217</v>
      </c>
      <c r="BK5" s="133" t="s">
        <v>226</v>
      </c>
      <c r="BL5" s="133" t="s">
        <v>227</v>
      </c>
      <c r="BM5" s="133" t="s">
        <v>312</v>
      </c>
      <c r="BN5" s="133" t="s">
        <v>313</v>
      </c>
      <c r="BO5" s="133" t="s">
        <v>316</v>
      </c>
      <c r="BP5" s="133" t="s">
        <v>317</v>
      </c>
      <c r="BQ5" s="133" t="s">
        <v>319</v>
      </c>
      <c r="BR5" s="133" t="s">
        <v>320</v>
      </c>
      <c r="BS5" s="133" t="s">
        <v>321</v>
      </c>
      <c r="BT5" s="133" t="s">
        <v>328</v>
      </c>
      <c r="BU5" s="133" t="s">
        <v>334</v>
      </c>
      <c r="BV5" s="133" t="s">
        <v>346</v>
      </c>
      <c r="BW5" s="133" t="s">
        <v>350</v>
      </c>
      <c r="BX5" s="135" t="s">
        <v>364</v>
      </c>
      <c r="BY5" s="167" t="s">
        <v>329</v>
      </c>
      <c r="BZ5" s="136" t="s">
        <v>334</v>
      </c>
      <c r="CA5" s="133" t="s">
        <v>346</v>
      </c>
      <c r="CB5" s="133" t="s">
        <v>350</v>
      </c>
      <c r="CC5" s="135" t="s">
        <v>364</v>
      </c>
      <c r="CD5" s="167" t="s">
        <v>330</v>
      </c>
      <c r="CE5" s="136" t="s">
        <v>334</v>
      </c>
      <c r="CF5" s="133" t="s">
        <v>346</v>
      </c>
      <c r="CG5" s="133" t="s">
        <v>350</v>
      </c>
      <c r="CH5" s="135" t="s">
        <v>364</v>
      </c>
    </row>
    <row r="6" spans="1:86" s="16" customFormat="1" ht="15.75" customHeight="1" x14ac:dyDescent="0.3">
      <c r="A6" s="113"/>
      <c r="B6" s="112" t="s">
        <v>220</v>
      </c>
      <c r="C6" s="113" t="s">
        <v>332</v>
      </c>
      <c r="D6" s="137">
        <v>972.74</v>
      </c>
      <c r="E6" s="137">
        <v>1076.07</v>
      </c>
      <c r="F6" s="137">
        <v>1035.56</v>
      </c>
      <c r="G6" s="137">
        <v>1056.6099999999999</v>
      </c>
      <c r="H6" s="137">
        <v>917.98</v>
      </c>
      <c r="I6" s="137">
        <v>991.33</v>
      </c>
      <c r="J6" s="137">
        <v>990.55</v>
      </c>
      <c r="K6" s="137">
        <v>1006.83</v>
      </c>
      <c r="L6" s="137">
        <v>933.06</v>
      </c>
      <c r="M6" s="137">
        <v>995.87</v>
      </c>
      <c r="N6" s="137">
        <v>1004.55</v>
      </c>
      <c r="O6" s="137">
        <v>1059.1600000000001</v>
      </c>
      <c r="P6" s="137">
        <v>923.69</v>
      </c>
      <c r="Q6" s="137">
        <v>994.12</v>
      </c>
      <c r="R6" s="137">
        <v>994.55</v>
      </c>
      <c r="S6" s="137">
        <v>993.3</v>
      </c>
      <c r="T6" s="137">
        <v>854.21</v>
      </c>
      <c r="U6" s="137">
        <v>879.04</v>
      </c>
      <c r="V6" s="137">
        <v>875.62</v>
      </c>
      <c r="W6" s="137">
        <v>891.5</v>
      </c>
      <c r="X6" s="137">
        <v>763.23</v>
      </c>
      <c r="Y6" s="137">
        <v>823.63</v>
      </c>
      <c r="Z6" s="137">
        <v>822.17</v>
      </c>
      <c r="AA6" s="137">
        <v>806.82</v>
      </c>
      <c r="AB6" s="137">
        <v>720.02</v>
      </c>
      <c r="AC6" s="137">
        <v>782.74</v>
      </c>
      <c r="AD6" s="137">
        <v>781.7</v>
      </c>
      <c r="AE6" s="137">
        <v>788.54</v>
      </c>
      <c r="AF6" s="137">
        <v>696.51</v>
      </c>
      <c r="AG6" s="137">
        <v>738.38</v>
      </c>
      <c r="AH6" s="137">
        <v>728.05</v>
      </c>
      <c r="AI6" s="137">
        <v>741.38</v>
      </c>
      <c r="AJ6" s="137">
        <v>595.45000000000005</v>
      </c>
      <c r="AK6" s="137">
        <v>653.54999999999995</v>
      </c>
      <c r="AL6" s="137">
        <v>664.09</v>
      </c>
      <c r="AM6" s="137">
        <v>664.29</v>
      </c>
      <c r="AN6" s="137">
        <v>574.63</v>
      </c>
      <c r="AO6" s="137">
        <v>625.16999999999996</v>
      </c>
      <c r="AP6" s="137">
        <v>620.72</v>
      </c>
      <c r="AQ6" s="137">
        <v>609.04</v>
      </c>
      <c r="AR6" s="137">
        <v>524.30999999999995</v>
      </c>
      <c r="AS6" s="137">
        <v>593.08000000000004</v>
      </c>
      <c r="AT6" s="137">
        <v>594.48</v>
      </c>
      <c r="AU6" s="137">
        <v>569.69000000000005</v>
      </c>
      <c r="AV6" s="137">
        <v>522.02</v>
      </c>
      <c r="AW6" s="137">
        <v>590.71</v>
      </c>
      <c r="AX6" s="137">
        <v>592.02</v>
      </c>
      <c r="AY6" s="137">
        <v>567.29999999999995</v>
      </c>
      <c r="AZ6" s="137">
        <v>522.25</v>
      </c>
      <c r="BA6" s="137">
        <v>520.20000000000005</v>
      </c>
      <c r="BB6" s="137">
        <v>548.83000000000004</v>
      </c>
      <c r="BC6" s="137">
        <v>558.1</v>
      </c>
      <c r="BD6" s="137">
        <v>514.71</v>
      </c>
      <c r="BE6" s="137">
        <v>591.57000000000005</v>
      </c>
      <c r="BF6" s="137">
        <v>578.12</v>
      </c>
      <c r="BG6" s="137">
        <v>555.39</v>
      </c>
      <c r="BH6" s="137">
        <v>497.06</v>
      </c>
      <c r="BI6" s="137">
        <v>497.3</v>
      </c>
      <c r="BJ6" s="137">
        <v>499.02</v>
      </c>
      <c r="BK6" s="137">
        <v>509.49</v>
      </c>
      <c r="BL6" s="137">
        <v>487.07</v>
      </c>
      <c r="BM6" s="137">
        <v>504.48</v>
      </c>
      <c r="BN6" s="137">
        <v>497.5</v>
      </c>
      <c r="BO6" s="137">
        <v>505.88</v>
      </c>
      <c r="BP6" s="137">
        <v>630.17999999999995</v>
      </c>
      <c r="BQ6" s="137">
        <v>662.02</v>
      </c>
      <c r="BR6" s="137">
        <v>666.69</v>
      </c>
      <c r="BS6" s="137">
        <v>622.69000000000005</v>
      </c>
      <c r="BT6" s="137">
        <v>589.47</v>
      </c>
      <c r="BU6" s="137">
        <v>620.64</v>
      </c>
      <c r="BV6" s="137">
        <v>617.15</v>
      </c>
      <c r="BW6" s="137">
        <v>592.69000000000005</v>
      </c>
      <c r="BX6" s="140">
        <v>579.75</v>
      </c>
      <c r="BY6" s="137" t="s">
        <v>50</v>
      </c>
      <c r="BZ6" s="141">
        <v>-41.38</v>
      </c>
      <c r="CA6" s="138">
        <v>-49.54</v>
      </c>
      <c r="CB6" s="139">
        <v>-30</v>
      </c>
      <c r="CC6" s="142">
        <v>-9.7200000000000006</v>
      </c>
      <c r="CD6" s="137" t="s">
        <v>50</v>
      </c>
      <c r="CE6" s="192">
        <v>-6.25E-2</v>
      </c>
      <c r="CF6" s="192">
        <v>-7.4300000000000005E-2</v>
      </c>
      <c r="CG6" s="192">
        <v>-4.82E-2</v>
      </c>
      <c r="CH6" s="193">
        <v>-1.6500000000000001E-2</v>
      </c>
    </row>
    <row r="7" spans="1:86" s="16" customFormat="1" ht="15.75" customHeight="1" x14ac:dyDescent="0.3">
      <c r="A7" s="113"/>
      <c r="B7" s="113" t="s">
        <v>219</v>
      </c>
      <c r="C7" s="113" t="s">
        <v>222</v>
      </c>
      <c r="D7" s="137">
        <v>1032.5999999999999</v>
      </c>
      <c r="E7" s="137">
        <v>1082.3</v>
      </c>
      <c r="F7" s="137">
        <v>1077.9100000000001</v>
      </c>
      <c r="G7" s="137">
        <v>1130.6099999999999</v>
      </c>
      <c r="H7" s="137">
        <v>901.99</v>
      </c>
      <c r="I7" s="137">
        <v>957.64</v>
      </c>
      <c r="J7" s="137">
        <v>942.64</v>
      </c>
      <c r="K7" s="137">
        <v>977.84</v>
      </c>
      <c r="L7" s="137">
        <v>1025.97</v>
      </c>
      <c r="M7" s="137">
        <v>929.92</v>
      </c>
      <c r="N7" s="137">
        <v>923.36</v>
      </c>
      <c r="O7" s="137">
        <v>928.7</v>
      </c>
      <c r="P7" s="137">
        <v>675.01</v>
      </c>
      <c r="Q7" s="137">
        <v>637.67999999999995</v>
      </c>
      <c r="R7" s="137">
        <v>605.48</v>
      </c>
      <c r="S7" s="137">
        <v>509.14</v>
      </c>
      <c r="T7" s="137">
        <v>391.27</v>
      </c>
      <c r="U7" s="137">
        <v>428.57</v>
      </c>
      <c r="V7" s="137">
        <v>451.35</v>
      </c>
      <c r="W7" s="137">
        <v>506.47</v>
      </c>
      <c r="X7" s="137">
        <v>584.54999999999995</v>
      </c>
      <c r="Y7" s="137">
        <v>637.83000000000004</v>
      </c>
      <c r="Z7" s="137">
        <v>461.06</v>
      </c>
      <c r="AA7" s="137">
        <v>460.87</v>
      </c>
      <c r="AB7" s="137">
        <v>461</v>
      </c>
      <c r="AC7" s="137">
        <v>552.24</v>
      </c>
      <c r="AD7" s="137">
        <v>743.85</v>
      </c>
      <c r="AE7" s="137">
        <v>517.94000000000005</v>
      </c>
      <c r="AF7" s="137">
        <v>813.59</v>
      </c>
      <c r="AG7" s="137">
        <v>730.33</v>
      </c>
      <c r="AH7" s="137">
        <v>834.32</v>
      </c>
      <c r="AI7" s="137">
        <v>629.14</v>
      </c>
      <c r="AJ7" s="137">
        <v>909.13</v>
      </c>
      <c r="AK7" s="137">
        <v>772.05</v>
      </c>
      <c r="AL7" s="137">
        <v>964.99</v>
      </c>
      <c r="AM7" s="137">
        <v>916.97</v>
      </c>
      <c r="AN7" s="137">
        <v>800.87</v>
      </c>
      <c r="AO7" s="137">
        <v>773.75</v>
      </c>
      <c r="AP7" s="137">
        <v>795.48</v>
      </c>
      <c r="AQ7" s="137">
        <v>807.03</v>
      </c>
      <c r="AR7" s="137">
        <v>760.32</v>
      </c>
      <c r="AS7" s="137">
        <v>857.17</v>
      </c>
      <c r="AT7" s="137">
        <v>919.89</v>
      </c>
      <c r="AU7" s="137">
        <v>823.78</v>
      </c>
      <c r="AV7" s="137">
        <v>771.31</v>
      </c>
      <c r="AW7" s="137">
        <v>864.78</v>
      </c>
      <c r="AX7" s="137">
        <v>937.5</v>
      </c>
      <c r="AY7" s="137">
        <v>804.98</v>
      </c>
      <c r="AZ7" s="137">
        <v>761.22</v>
      </c>
      <c r="BA7" s="137">
        <v>647.48</v>
      </c>
      <c r="BB7" s="137">
        <v>727.82</v>
      </c>
      <c r="BC7" s="137">
        <v>673.52</v>
      </c>
      <c r="BD7" s="137">
        <v>699.16</v>
      </c>
      <c r="BE7" s="137">
        <v>756.31</v>
      </c>
      <c r="BF7" s="137">
        <v>666.05</v>
      </c>
      <c r="BG7" s="137">
        <v>724.39</v>
      </c>
      <c r="BH7" s="137">
        <v>758.1</v>
      </c>
      <c r="BI7" s="137">
        <v>823.32</v>
      </c>
      <c r="BJ7" s="137">
        <v>714.3</v>
      </c>
      <c r="BK7" s="137">
        <v>781.62</v>
      </c>
      <c r="BL7" s="137">
        <v>731.98</v>
      </c>
      <c r="BM7" s="137">
        <v>804.35</v>
      </c>
      <c r="BN7" s="137">
        <v>828.06</v>
      </c>
      <c r="BO7" s="137">
        <v>725.08</v>
      </c>
      <c r="BP7" s="137">
        <v>725.15</v>
      </c>
      <c r="BQ7" s="137">
        <v>804.75</v>
      </c>
      <c r="BR7" s="137">
        <v>849.48</v>
      </c>
      <c r="BS7" s="137">
        <v>753.54</v>
      </c>
      <c r="BT7" s="137">
        <v>697.5</v>
      </c>
      <c r="BU7" s="137">
        <v>771.17</v>
      </c>
      <c r="BV7" s="137">
        <v>811.98</v>
      </c>
      <c r="BW7" s="137">
        <v>733.26</v>
      </c>
      <c r="BX7" s="142">
        <v>707.74</v>
      </c>
      <c r="BY7" s="137" t="s">
        <v>50</v>
      </c>
      <c r="BZ7" s="147">
        <v>-33.57</v>
      </c>
      <c r="CA7" s="138">
        <v>-37.5</v>
      </c>
      <c r="CB7" s="138">
        <v>-20.28</v>
      </c>
      <c r="CC7" s="142">
        <v>10.24</v>
      </c>
      <c r="CD7" s="137" t="s">
        <v>50</v>
      </c>
      <c r="CE7" s="192">
        <v>-4.1700000000000001E-2</v>
      </c>
      <c r="CF7" s="192">
        <v>-4.41E-2</v>
      </c>
      <c r="CG7" s="192">
        <v>-2.69E-2</v>
      </c>
      <c r="CH7" s="193">
        <v>1.47E-2</v>
      </c>
    </row>
    <row r="8" spans="1:86" s="16" customFormat="1" ht="15.75" customHeight="1" x14ac:dyDescent="0.3">
      <c r="A8" s="113"/>
      <c r="B8" s="113" t="s">
        <v>218</v>
      </c>
      <c r="C8" s="113" t="s">
        <v>223</v>
      </c>
      <c r="D8" s="137">
        <v>561.27</v>
      </c>
      <c r="E8" s="137">
        <v>602.39</v>
      </c>
      <c r="F8" s="137">
        <v>576.35</v>
      </c>
      <c r="G8" s="137">
        <v>574.37</v>
      </c>
      <c r="H8" s="137">
        <v>481.01</v>
      </c>
      <c r="I8" s="137">
        <v>522.63</v>
      </c>
      <c r="J8" s="137">
        <v>492.47</v>
      </c>
      <c r="K8" s="137">
        <v>463.63</v>
      </c>
      <c r="L8" s="137">
        <v>450.61</v>
      </c>
      <c r="M8" s="137">
        <v>482.59</v>
      </c>
      <c r="N8" s="137">
        <v>515.04999999999995</v>
      </c>
      <c r="O8" s="137">
        <v>510.74</v>
      </c>
      <c r="P8" s="137">
        <v>503.55</v>
      </c>
      <c r="Q8" s="137">
        <v>563.65</v>
      </c>
      <c r="R8" s="137">
        <v>539.42999999999995</v>
      </c>
      <c r="S8" s="137">
        <v>515.47</v>
      </c>
      <c r="T8" s="137">
        <v>486.39</v>
      </c>
      <c r="U8" s="137">
        <v>524.04999999999995</v>
      </c>
      <c r="V8" s="137">
        <v>523.75</v>
      </c>
      <c r="W8" s="137">
        <v>502.47</v>
      </c>
      <c r="X8" s="137">
        <v>477.4</v>
      </c>
      <c r="Y8" s="137">
        <v>533.55999999999995</v>
      </c>
      <c r="Z8" s="137">
        <v>544.05999999999995</v>
      </c>
      <c r="AA8" s="137">
        <v>535.91</v>
      </c>
      <c r="AB8" s="137">
        <v>496.06</v>
      </c>
      <c r="AC8" s="137">
        <v>549.89</v>
      </c>
      <c r="AD8" s="137">
        <v>563.34</v>
      </c>
      <c r="AE8" s="137">
        <v>514.41</v>
      </c>
      <c r="AF8" s="137">
        <v>510.99</v>
      </c>
      <c r="AG8" s="137">
        <v>502.86</v>
      </c>
      <c r="AH8" s="137">
        <v>509.37</v>
      </c>
      <c r="AI8" s="137">
        <v>581.04999999999995</v>
      </c>
      <c r="AJ8" s="137">
        <v>570.27</v>
      </c>
      <c r="AK8" s="137">
        <v>646.14</v>
      </c>
      <c r="AL8" s="137">
        <v>665.11</v>
      </c>
      <c r="AM8" s="137">
        <v>667.45</v>
      </c>
      <c r="AN8" s="137">
        <v>612.17999999999995</v>
      </c>
      <c r="AO8" s="137">
        <v>651.27</v>
      </c>
      <c r="AP8" s="137">
        <v>699.28</v>
      </c>
      <c r="AQ8" s="137">
        <v>649.92999999999995</v>
      </c>
      <c r="AR8" s="137">
        <v>574.54</v>
      </c>
      <c r="AS8" s="137">
        <v>650.09</v>
      </c>
      <c r="AT8" s="137">
        <v>650.26</v>
      </c>
      <c r="AU8" s="137">
        <v>624.29</v>
      </c>
      <c r="AV8" s="137">
        <v>544.53</v>
      </c>
      <c r="AW8" s="137">
        <v>616.04</v>
      </c>
      <c r="AX8" s="137">
        <v>616.16999999999996</v>
      </c>
      <c r="AY8" s="137">
        <v>591.72</v>
      </c>
      <c r="AZ8" s="137">
        <v>455.64</v>
      </c>
      <c r="BA8" s="137">
        <v>101.83</v>
      </c>
      <c r="BB8" s="137">
        <v>160.11000000000001</v>
      </c>
      <c r="BC8" s="137">
        <v>145.49</v>
      </c>
      <c r="BD8" s="137">
        <v>170.95</v>
      </c>
      <c r="BE8" s="137">
        <v>195.48</v>
      </c>
      <c r="BF8" s="137">
        <v>328.39</v>
      </c>
      <c r="BG8" s="137">
        <v>354.11</v>
      </c>
      <c r="BH8" s="137">
        <v>364.25</v>
      </c>
      <c r="BI8" s="137">
        <v>416.16</v>
      </c>
      <c r="BJ8" s="137">
        <v>699.53</v>
      </c>
      <c r="BK8" s="137">
        <v>754.89</v>
      </c>
      <c r="BL8" s="137">
        <v>521.54999999999995</v>
      </c>
      <c r="BM8" s="137">
        <v>691.45</v>
      </c>
      <c r="BN8" s="137">
        <v>754.05</v>
      </c>
      <c r="BO8" s="137">
        <v>602.08000000000004</v>
      </c>
      <c r="BP8" s="137">
        <v>528.29999999999995</v>
      </c>
      <c r="BQ8" s="137">
        <v>726.55</v>
      </c>
      <c r="BR8" s="137">
        <v>766.57</v>
      </c>
      <c r="BS8" s="137">
        <v>628.75</v>
      </c>
      <c r="BT8" s="137">
        <v>599.30999999999995</v>
      </c>
      <c r="BU8" s="137">
        <v>754.71</v>
      </c>
      <c r="BV8" s="137">
        <v>831.79</v>
      </c>
      <c r="BW8" s="137">
        <v>662.71</v>
      </c>
      <c r="BX8" s="142">
        <v>599.37</v>
      </c>
      <c r="BY8" s="137" t="s">
        <v>50</v>
      </c>
      <c r="BZ8" s="147">
        <v>28.17</v>
      </c>
      <c r="CA8" s="138">
        <v>65.22</v>
      </c>
      <c r="CB8" s="138">
        <v>33.96</v>
      </c>
      <c r="CC8" s="142">
        <v>0.06</v>
      </c>
      <c r="CD8" s="137" t="s">
        <v>50</v>
      </c>
      <c r="CE8" s="192">
        <v>3.8800000000000001E-2</v>
      </c>
      <c r="CF8" s="192">
        <v>8.5099999999999995E-2</v>
      </c>
      <c r="CG8" s="192">
        <v>5.3999999999999999E-2</v>
      </c>
      <c r="CH8" s="193">
        <v>1E-4</v>
      </c>
    </row>
    <row r="9" spans="1:86" s="16" customFormat="1" ht="15.75" customHeight="1" x14ac:dyDescent="0.3">
      <c r="A9" s="113"/>
      <c r="B9" s="188" t="s">
        <v>225</v>
      </c>
      <c r="C9" s="188" t="s">
        <v>224</v>
      </c>
      <c r="D9" s="194">
        <v>2284.75</v>
      </c>
      <c r="E9" s="194">
        <v>2604.34</v>
      </c>
      <c r="F9" s="194">
        <v>2658.11</v>
      </c>
      <c r="G9" s="194">
        <v>2391.27</v>
      </c>
      <c r="H9" s="194">
        <v>2262.66</v>
      </c>
      <c r="I9" s="194">
        <v>2634.04</v>
      </c>
      <c r="J9" s="194">
        <v>2718.23</v>
      </c>
      <c r="K9" s="194">
        <v>2375.86</v>
      </c>
      <c r="L9" s="194">
        <v>2207.61</v>
      </c>
      <c r="M9" s="194">
        <v>2530.38</v>
      </c>
      <c r="N9" s="194">
        <v>2661.81</v>
      </c>
      <c r="O9" s="194">
        <v>2352.94</v>
      </c>
      <c r="P9" s="194">
        <v>2133.27</v>
      </c>
      <c r="Q9" s="194">
        <v>2464.69</v>
      </c>
      <c r="R9" s="194">
        <v>2504.9</v>
      </c>
      <c r="S9" s="194">
        <v>2205.11</v>
      </c>
      <c r="T9" s="194">
        <v>2106.13</v>
      </c>
      <c r="U9" s="194">
        <v>2329.9499999999998</v>
      </c>
      <c r="V9" s="194">
        <v>2402.87</v>
      </c>
      <c r="W9" s="194">
        <v>2148.19</v>
      </c>
      <c r="X9" s="194">
        <v>2044.39</v>
      </c>
      <c r="Y9" s="194">
        <v>2345.5</v>
      </c>
      <c r="Z9" s="194">
        <v>2429.5500000000002</v>
      </c>
      <c r="AA9" s="194">
        <v>2135.61</v>
      </c>
      <c r="AB9" s="194">
        <v>2022.91</v>
      </c>
      <c r="AC9" s="194">
        <v>2354.1999999999998</v>
      </c>
      <c r="AD9" s="194">
        <v>2416.94</v>
      </c>
      <c r="AE9" s="194">
        <v>2169.65</v>
      </c>
      <c r="AF9" s="194">
        <v>2076.37</v>
      </c>
      <c r="AG9" s="194">
        <v>2371.11</v>
      </c>
      <c r="AH9" s="194">
        <v>2465.1</v>
      </c>
      <c r="AI9" s="194">
        <v>2240.5500000000002</v>
      </c>
      <c r="AJ9" s="194">
        <v>2049.5100000000002</v>
      </c>
      <c r="AK9" s="194">
        <v>2342.09</v>
      </c>
      <c r="AL9" s="194">
        <v>2423.64</v>
      </c>
      <c r="AM9" s="194">
        <v>2189.77</v>
      </c>
      <c r="AN9" s="194">
        <v>2024.77</v>
      </c>
      <c r="AO9" s="194">
        <v>2333.62</v>
      </c>
      <c r="AP9" s="194">
        <v>2394.81</v>
      </c>
      <c r="AQ9" s="194">
        <v>2158.77</v>
      </c>
      <c r="AR9" s="194">
        <v>1898.46</v>
      </c>
      <c r="AS9" s="194">
        <v>2205.1999999999998</v>
      </c>
      <c r="AT9" s="194">
        <v>2308.9899999999998</v>
      </c>
      <c r="AU9" s="194">
        <v>2068.29</v>
      </c>
      <c r="AV9" s="194">
        <v>1883.15</v>
      </c>
      <c r="AW9" s="194">
        <v>2185.71</v>
      </c>
      <c r="AX9" s="194">
        <v>2285.6</v>
      </c>
      <c r="AY9" s="194">
        <v>2051.4899999999998</v>
      </c>
      <c r="AZ9" s="194">
        <v>1846.25</v>
      </c>
      <c r="BA9" s="194">
        <v>1916.44</v>
      </c>
      <c r="BB9" s="194">
        <v>2141.8000000000002</v>
      </c>
      <c r="BC9" s="194">
        <v>1892.58</v>
      </c>
      <c r="BD9" s="194">
        <v>1704.56</v>
      </c>
      <c r="BE9" s="194">
        <v>2032.49</v>
      </c>
      <c r="BF9" s="194">
        <v>2154.91</v>
      </c>
      <c r="BG9" s="194">
        <v>1885.59</v>
      </c>
      <c r="BH9" s="194">
        <v>1601.18</v>
      </c>
      <c r="BI9" s="194">
        <v>1757.7</v>
      </c>
      <c r="BJ9" s="194">
        <v>1833.38</v>
      </c>
      <c r="BK9" s="194">
        <v>1709.36</v>
      </c>
      <c r="BL9" s="194">
        <v>1589.42</v>
      </c>
      <c r="BM9" s="194">
        <v>1758.65</v>
      </c>
      <c r="BN9" s="194">
        <v>1777.04</v>
      </c>
      <c r="BO9" s="194">
        <v>1649.18</v>
      </c>
      <c r="BP9" s="194">
        <v>1923.25</v>
      </c>
      <c r="BQ9" s="194">
        <v>2099.39</v>
      </c>
      <c r="BR9" s="194">
        <v>2187.34</v>
      </c>
      <c r="BS9" s="194">
        <v>1919.52</v>
      </c>
      <c r="BT9" s="194">
        <v>1863.41</v>
      </c>
      <c r="BU9" s="194">
        <v>2019.25</v>
      </c>
      <c r="BV9" s="194">
        <v>2087.0500000000002</v>
      </c>
      <c r="BW9" s="194">
        <v>1895.48</v>
      </c>
      <c r="BX9" s="189">
        <v>1813.06</v>
      </c>
      <c r="BY9" s="137" t="s">
        <v>50</v>
      </c>
      <c r="BZ9" s="190">
        <v>-80.14</v>
      </c>
      <c r="CA9" s="191">
        <v>-100.29</v>
      </c>
      <c r="CB9" s="191">
        <v>-24.04</v>
      </c>
      <c r="CC9" s="189">
        <v>-50.36</v>
      </c>
      <c r="CD9" s="137" t="s">
        <v>50</v>
      </c>
      <c r="CE9" s="195">
        <v>-3.8199999999999998E-2</v>
      </c>
      <c r="CF9" s="195">
        <v>-4.5900000000000003E-2</v>
      </c>
      <c r="CG9" s="195">
        <v>-1.2500000000000001E-2</v>
      </c>
      <c r="CH9" s="196">
        <v>-2.7E-2</v>
      </c>
    </row>
    <row r="10" spans="1:86" s="16" customFormat="1" ht="15.75" customHeight="1" x14ac:dyDescent="0.3">
      <c r="A10" s="113"/>
      <c r="B10" s="113"/>
      <c r="C10" s="113"/>
      <c r="D10" s="137"/>
      <c r="E10" s="137"/>
      <c r="F10" s="137"/>
      <c r="G10" s="137"/>
      <c r="H10" s="137"/>
      <c r="I10" s="137"/>
      <c r="J10" s="137"/>
      <c r="K10" s="137"/>
      <c r="L10" s="137"/>
      <c r="M10" s="137"/>
      <c r="N10" s="137"/>
      <c r="O10" s="137"/>
      <c r="P10" s="137"/>
      <c r="Q10" s="137"/>
      <c r="R10" s="137"/>
      <c r="S10" s="137"/>
      <c r="T10" s="137"/>
      <c r="U10" s="137"/>
      <c r="V10" s="137"/>
      <c r="W10" s="137"/>
      <c r="X10" s="137"/>
      <c r="Y10" s="137"/>
      <c r="Z10" s="137"/>
      <c r="AA10" s="137"/>
      <c r="AB10" s="137"/>
      <c r="AC10" s="137"/>
      <c r="AD10" s="137"/>
      <c r="AE10" s="137"/>
      <c r="AF10" s="137"/>
      <c r="AG10" s="137"/>
      <c r="AH10" s="137"/>
      <c r="AI10" s="137"/>
      <c r="AJ10" s="137"/>
      <c r="AK10" s="137"/>
      <c r="AL10" s="137"/>
      <c r="AM10" s="137"/>
      <c r="AN10" s="137"/>
      <c r="AO10" s="137"/>
      <c r="AP10" s="137"/>
      <c r="AQ10" s="137"/>
      <c r="AR10" s="137"/>
      <c r="AS10" s="137"/>
      <c r="AT10" s="137"/>
      <c r="AU10" s="137"/>
      <c r="AV10" s="137"/>
      <c r="AW10" s="137"/>
      <c r="AX10" s="137"/>
      <c r="AY10" s="137"/>
      <c r="AZ10" s="137"/>
      <c r="BA10" s="137"/>
      <c r="BB10" s="137"/>
      <c r="BC10" s="138"/>
      <c r="BD10" s="138"/>
      <c r="BE10" s="138"/>
      <c r="BF10" s="138"/>
      <c r="BG10" s="138"/>
      <c r="BH10" s="138"/>
      <c r="BI10" s="138"/>
      <c r="BJ10" s="168"/>
      <c r="BK10" s="168"/>
      <c r="BL10" s="168"/>
      <c r="BM10" s="168"/>
      <c r="BN10" s="168"/>
      <c r="BO10" s="168"/>
      <c r="BP10" s="168"/>
      <c r="BQ10" s="168"/>
      <c r="BR10" s="168"/>
      <c r="BS10" s="168"/>
      <c r="BT10" s="168"/>
      <c r="BU10" s="137"/>
      <c r="BV10" s="137"/>
      <c r="BW10" s="137"/>
      <c r="BX10" s="138"/>
      <c r="BY10" s="137"/>
      <c r="BZ10" s="138"/>
      <c r="CA10" s="138"/>
      <c r="CB10" s="138"/>
      <c r="CC10" s="138"/>
      <c r="CD10" s="168"/>
      <c r="CE10" s="177"/>
      <c r="CF10" s="177"/>
      <c r="CG10" s="168"/>
      <c r="CH10" s="168"/>
    </row>
    <row r="11" spans="1:86" s="16" customFormat="1" ht="15.75" customHeight="1" x14ac:dyDescent="0.3">
      <c r="A11" s="113"/>
      <c r="B11" s="113"/>
      <c r="C11" s="113"/>
      <c r="E11" s="137"/>
      <c r="F11" s="137"/>
      <c r="G11" s="137"/>
      <c r="H11" s="137"/>
      <c r="I11" s="137"/>
      <c r="J11" s="137"/>
      <c r="K11" s="137"/>
      <c r="L11" s="137"/>
      <c r="M11" s="137"/>
      <c r="N11" s="137"/>
      <c r="O11" s="137"/>
      <c r="P11" s="137"/>
      <c r="Q11" s="137"/>
      <c r="R11" s="137"/>
      <c r="S11" s="137"/>
      <c r="T11" s="137"/>
      <c r="U11" s="137"/>
      <c r="V11" s="137"/>
      <c r="W11" s="137"/>
      <c r="X11" s="137"/>
      <c r="Y11" s="137"/>
      <c r="Z11" s="137"/>
      <c r="AA11" s="137"/>
      <c r="AB11" s="137"/>
      <c r="AC11" s="137"/>
      <c r="AD11" s="137"/>
      <c r="AE11" s="137"/>
      <c r="AF11" s="137"/>
      <c r="AG11" s="137"/>
      <c r="AH11" s="137"/>
      <c r="AI11" s="137"/>
      <c r="AJ11" s="137"/>
      <c r="AK11" s="137"/>
      <c r="AL11" s="137"/>
      <c r="AM11" s="137"/>
      <c r="AN11" s="137"/>
      <c r="AO11" s="137"/>
      <c r="AP11" s="137"/>
      <c r="AQ11" s="137"/>
      <c r="AR11" s="137"/>
      <c r="AS11" s="137"/>
      <c r="AT11" s="137"/>
      <c r="AU11" s="137"/>
      <c r="AV11" s="137"/>
      <c r="AW11" s="137"/>
      <c r="AX11" s="137"/>
      <c r="AY11" s="137"/>
      <c r="AZ11" s="137"/>
      <c r="BA11" s="137"/>
      <c r="BB11" s="137"/>
      <c r="BC11" s="138"/>
      <c r="BD11" s="138"/>
      <c r="BE11" s="138"/>
      <c r="BF11" s="138"/>
      <c r="BG11" s="138"/>
      <c r="BH11" s="138"/>
      <c r="BI11" s="138"/>
      <c r="BJ11" s="168"/>
      <c r="BK11" s="168"/>
      <c r="BL11" s="168"/>
      <c r="BM11" s="168"/>
      <c r="BN11" s="168"/>
      <c r="BO11" s="168"/>
      <c r="BP11" s="168"/>
      <c r="BQ11" s="168"/>
      <c r="BR11" s="168"/>
      <c r="BS11" s="168"/>
      <c r="BT11" s="168"/>
      <c r="BU11" s="137"/>
      <c r="BV11" s="137"/>
      <c r="BW11" s="137"/>
      <c r="BX11" s="138"/>
      <c r="BY11" s="137"/>
      <c r="BZ11" s="138"/>
      <c r="CA11" s="138"/>
      <c r="CB11" s="138"/>
      <c r="CC11" s="138"/>
      <c r="CD11" s="168"/>
      <c r="CE11" s="177"/>
      <c r="CF11" s="177"/>
      <c r="CG11" s="168"/>
      <c r="CH11" s="168"/>
    </row>
    <row r="12" spans="1:86" s="16" customFormat="1" ht="15.75" customHeight="1" x14ac:dyDescent="0.3">
      <c r="A12" s="113"/>
      <c r="B12" s="113"/>
      <c r="C12" s="113"/>
      <c r="D12" s="326" t="s">
        <v>162</v>
      </c>
      <c r="E12" s="137"/>
      <c r="F12" s="137"/>
      <c r="G12" s="137"/>
      <c r="H12" s="137"/>
      <c r="I12" s="137"/>
      <c r="J12" s="137"/>
      <c r="K12" s="137"/>
      <c r="L12" s="137"/>
      <c r="M12" s="137"/>
      <c r="N12" s="137"/>
      <c r="O12" s="137"/>
      <c r="P12" s="137"/>
      <c r="Q12" s="137"/>
      <c r="R12" s="137"/>
      <c r="S12" s="137"/>
      <c r="T12" s="137"/>
      <c r="U12" s="137"/>
      <c r="V12" s="137"/>
      <c r="W12" s="137"/>
      <c r="X12" s="137"/>
      <c r="Y12" s="137"/>
      <c r="Z12" s="137"/>
      <c r="AA12" s="137"/>
      <c r="AB12" s="137"/>
      <c r="AC12" s="137"/>
      <c r="AD12" s="137"/>
      <c r="AE12" s="137"/>
      <c r="AF12" s="137"/>
      <c r="AG12" s="137"/>
      <c r="AH12" s="137"/>
      <c r="AI12" s="137"/>
      <c r="AJ12" s="137"/>
      <c r="AK12" s="137"/>
      <c r="AL12" s="137"/>
      <c r="AM12" s="137"/>
      <c r="AN12" s="137"/>
      <c r="AO12" s="137"/>
      <c r="AP12" s="137"/>
      <c r="AQ12" s="137"/>
      <c r="AR12" s="137"/>
      <c r="AS12" s="137"/>
      <c r="AT12" s="137"/>
      <c r="AU12" s="137"/>
      <c r="AV12" s="137"/>
      <c r="AW12" s="137"/>
      <c r="AX12" s="137"/>
      <c r="AY12" s="137"/>
      <c r="AZ12" s="137"/>
      <c r="BA12" s="137"/>
      <c r="BB12" s="137"/>
      <c r="BC12" s="138"/>
      <c r="BD12" s="138"/>
      <c r="BE12" s="138"/>
      <c r="BF12" s="138"/>
      <c r="BG12" s="138"/>
      <c r="BH12" s="138"/>
      <c r="BI12" s="138"/>
      <c r="BJ12" s="138"/>
      <c r="BK12" s="138"/>
      <c r="BL12" s="138"/>
      <c r="BM12" s="138"/>
      <c r="BN12" s="138"/>
      <c r="BO12" s="138"/>
      <c r="BP12" s="138"/>
      <c r="BQ12" s="137"/>
      <c r="BR12" s="137"/>
      <c r="BS12" s="137"/>
      <c r="BT12" s="137"/>
      <c r="BU12" s="137"/>
      <c r="BV12" s="137"/>
      <c r="BW12" s="137"/>
      <c r="BX12" s="138"/>
      <c r="BY12" s="137"/>
      <c r="BZ12" s="138"/>
      <c r="CA12" s="138"/>
      <c r="CB12" s="138"/>
      <c r="CC12" s="138"/>
      <c r="CD12" s="168"/>
      <c r="CE12" s="177"/>
      <c r="CF12" s="177"/>
      <c r="CG12" s="168"/>
      <c r="CH12" s="168"/>
    </row>
    <row r="13" spans="1:86" ht="15.75" customHeight="1" x14ac:dyDescent="0.3">
      <c r="A13" s="185"/>
      <c r="D13" s="326" t="s">
        <v>163</v>
      </c>
      <c r="E13" s="178"/>
      <c r="F13" s="178"/>
      <c r="G13" s="178"/>
      <c r="H13" s="178"/>
      <c r="I13" s="178"/>
      <c r="J13" s="178"/>
      <c r="K13" s="178"/>
      <c r="L13" s="178"/>
      <c r="M13" s="178"/>
      <c r="N13" s="178"/>
      <c r="O13" s="178"/>
      <c r="P13" s="178"/>
      <c r="Q13" s="178"/>
      <c r="R13" s="178"/>
      <c r="S13" s="178"/>
      <c r="T13" s="178"/>
      <c r="U13" s="178"/>
      <c r="V13" s="178"/>
      <c r="W13" s="178"/>
      <c r="X13" s="178"/>
      <c r="Y13" s="178"/>
      <c r="Z13" s="178"/>
      <c r="AA13" s="178"/>
      <c r="AB13" s="178"/>
      <c r="AC13" s="178"/>
      <c r="AD13" s="178"/>
      <c r="AE13" s="178"/>
      <c r="AF13" s="178"/>
      <c r="AG13" s="178"/>
      <c r="AH13" s="178"/>
      <c r="AI13" s="178"/>
      <c r="AJ13" s="178"/>
      <c r="AK13" s="178"/>
      <c r="AL13" s="178"/>
      <c r="AM13" s="178"/>
      <c r="AN13" s="178"/>
      <c r="AO13" s="178"/>
      <c r="AP13" s="178"/>
      <c r="AQ13" s="178"/>
      <c r="AR13" s="178"/>
      <c r="AS13" s="178"/>
      <c r="AT13" s="178"/>
      <c r="AU13" s="178"/>
      <c r="AV13" s="178"/>
      <c r="AW13" s="178"/>
      <c r="AX13" s="178"/>
      <c r="AY13" s="178"/>
      <c r="AZ13" s="178"/>
      <c r="BA13" s="178"/>
      <c r="BB13" s="178"/>
      <c r="BC13" s="178"/>
      <c r="BD13" s="178"/>
      <c r="BE13" s="178"/>
      <c r="BF13" s="178"/>
      <c r="BG13" s="178"/>
      <c r="BH13" s="178"/>
      <c r="BI13" s="178"/>
      <c r="BJ13" s="178"/>
      <c r="BK13" s="178"/>
      <c r="BL13" s="178"/>
      <c r="BM13" s="178"/>
      <c r="BN13" s="178"/>
      <c r="BO13" s="178"/>
      <c r="BP13" s="178"/>
      <c r="BQ13" s="178"/>
      <c r="BR13" s="178"/>
      <c r="BS13" s="178"/>
      <c r="BT13" s="178"/>
      <c r="BU13" s="178"/>
      <c r="BV13" s="178"/>
      <c r="BW13" s="178"/>
      <c r="BX13" s="138"/>
      <c r="BY13" s="137"/>
      <c r="BZ13" s="138"/>
      <c r="CA13" s="138"/>
      <c r="CB13" s="138"/>
      <c r="CC13" s="138"/>
      <c r="CD13" s="178"/>
      <c r="CE13" s="178"/>
      <c r="CF13" s="178"/>
      <c r="CG13" s="178"/>
      <c r="CH13" s="178"/>
    </row>
    <row r="14" spans="1:86" ht="15.75" customHeight="1" x14ac:dyDescent="0.3">
      <c r="A14" s="124"/>
      <c r="B14" s="186" t="s">
        <v>100</v>
      </c>
      <c r="C14" s="187" t="s">
        <v>21</v>
      </c>
      <c r="D14" s="133" t="str">
        <f>D5</f>
        <v>2008K1</v>
      </c>
      <c r="E14" s="133" t="str">
        <f t="shared" ref="E14:BS14" si="0">E5</f>
        <v>2008K2</v>
      </c>
      <c r="F14" s="133" t="str">
        <f t="shared" ref="F14" si="1">F5</f>
        <v>2008K3</v>
      </c>
      <c r="G14" s="133" t="str">
        <f t="shared" si="0"/>
        <v>2008K4</v>
      </c>
      <c r="H14" s="133" t="str">
        <f t="shared" si="0"/>
        <v>2009K1</v>
      </c>
      <c r="I14" s="133" t="str">
        <f t="shared" si="0"/>
        <v>2009K2</v>
      </c>
      <c r="J14" s="133" t="str">
        <f t="shared" ref="J14" si="2">J5</f>
        <v>2009K3</v>
      </c>
      <c r="K14" s="133" t="str">
        <f t="shared" si="0"/>
        <v>2009K4</v>
      </c>
      <c r="L14" s="133" t="str">
        <f t="shared" si="0"/>
        <v>2010K1</v>
      </c>
      <c r="M14" s="133" t="str">
        <f t="shared" si="0"/>
        <v>2010K2</v>
      </c>
      <c r="N14" s="133" t="str">
        <f t="shared" si="0"/>
        <v>2010K3</v>
      </c>
      <c r="O14" s="133" t="str">
        <f t="shared" si="0"/>
        <v>2010K4</v>
      </c>
      <c r="P14" s="133" t="str">
        <f t="shared" si="0"/>
        <v>2011K1</v>
      </c>
      <c r="Q14" s="133" t="str">
        <f t="shared" si="0"/>
        <v>2011K2</v>
      </c>
      <c r="R14" s="133" t="str">
        <f t="shared" si="0"/>
        <v>2011K3</v>
      </c>
      <c r="S14" s="133" t="str">
        <f t="shared" si="0"/>
        <v>2011K4</v>
      </c>
      <c r="T14" s="133" t="str">
        <f t="shared" si="0"/>
        <v>2012K1</v>
      </c>
      <c r="U14" s="133" t="str">
        <f t="shared" si="0"/>
        <v>2012K2</v>
      </c>
      <c r="V14" s="133" t="str">
        <f t="shared" si="0"/>
        <v>2012K3</v>
      </c>
      <c r="W14" s="133" t="str">
        <f t="shared" si="0"/>
        <v>2012K4</v>
      </c>
      <c r="X14" s="133" t="str">
        <f t="shared" si="0"/>
        <v>2013K1</v>
      </c>
      <c r="Y14" s="133" t="str">
        <f t="shared" si="0"/>
        <v>2013K2</v>
      </c>
      <c r="Z14" s="133" t="str">
        <f t="shared" ref="Z14" si="3">Z5</f>
        <v>2013K3</v>
      </c>
      <c r="AA14" s="133" t="str">
        <f t="shared" si="0"/>
        <v>2013K4</v>
      </c>
      <c r="AB14" s="133" t="str">
        <f t="shared" si="0"/>
        <v>2014K1</v>
      </c>
      <c r="AC14" s="133" t="str">
        <f t="shared" si="0"/>
        <v>2014K2</v>
      </c>
      <c r="AD14" s="133" t="str">
        <f t="shared" si="0"/>
        <v>2014K3</v>
      </c>
      <c r="AE14" s="133" t="str">
        <f t="shared" si="0"/>
        <v>2014K4</v>
      </c>
      <c r="AF14" s="133" t="str">
        <f t="shared" si="0"/>
        <v>2015K1</v>
      </c>
      <c r="AG14" s="133" t="str">
        <f t="shared" si="0"/>
        <v>2015K2</v>
      </c>
      <c r="AH14" s="133" t="str">
        <f t="shared" si="0"/>
        <v>2015K3</v>
      </c>
      <c r="AI14" s="133" t="str">
        <f t="shared" si="0"/>
        <v>2015K4</v>
      </c>
      <c r="AJ14" s="133" t="str">
        <f t="shared" si="0"/>
        <v>2016K1</v>
      </c>
      <c r="AK14" s="133" t="str">
        <f t="shared" si="0"/>
        <v>2016K2</v>
      </c>
      <c r="AL14" s="133" t="str">
        <f t="shared" si="0"/>
        <v>2016K3</v>
      </c>
      <c r="AM14" s="133" t="str">
        <f t="shared" si="0"/>
        <v>2016K4</v>
      </c>
      <c r="AN14" s="133" t="str">
        <f t="shared" si="0"/>
        <v>2017K1</v>
      </c>
      <c r="AO14" s="133" t="str">
        <f t="shared" si="0"/>
        <v>2017K2</v>
      </c>
      <c r="AP14" s="133" t="str">
        <f t="shared" si="0"/>
        <v>2017K3</v>
      </c>
      <c r="AQ14" s="133" t="str">
        <f t="shared" si="0"/>
        <v>2017K4</v>
      </c>
      <c r="AR14" s="133" t="str">
        <f t="shared" si="0"/>
        <v>2018K1</v>
      </c>
      <c r="AS14" s="133" t="str">
        <f t="shared" si="0"/>
        <v>2018K2</v>
      </c>
      <c r="AT14" s="133" t="str">
        <f t="shared" si="0"/>
        <v>2018K3</v>
      </c>
      <c r="AU14" s="133" t="str">
        <f t="shared" si="0"/>
        <v>2018K4</v>
      </c>
      <c r="AV14" s="133" t="str">
        <f t="shared" si="0"/>
        <v>2019K1</v>
      </c>
      <c r="AW14" s="133" t="str">
        <f t="shared" si="0"/>
        <v>2019K2</v>
      </c>
      <c r="AX14" s="133" t="str">
        <f t="shared" si="0"/>
        <v>2019K3</v>
      </c>
      <c r="AY14" s="133" t="str">
        <f t="shared" si="0"/>
        <v>2019K4</v>
      </c>
      <c r="AZ14" s="133" t="str">
        <f t="shared" si="0"/>
        <v>2020K1</v>
      </c>
      <c r="BA14" s="133" t="str">
        <f t="shared" si="0"/>
        <v>2020K2</v>
      </c>
      <c r="BB14" s="133" t="str">
        <f t="shared" si="0"/>
        <v>2020K3</v>
      </c>
      <c r="BC14" s="133" t="str">
        <f t="shared" si="0"/>
        <v>2020K4</v>
      </c>
      <c r="BD14" s="133" t="str">
        <f t="shared" si="0"/>
        <v>2021K1</v>
      </c>
      <c r="BE14" s="133" t="str">
        <f t="shared" si="0"/>
        <v>2021K2</v>
      </c>
      <c r="BF14" s="133" t="str">
        <f t="shared" si="0"/>
        <v>2021K3</v>
      </c>
      <c r="BG14" s="133" t="str">
        <f t="shared" si="0"/>
        <v>2021K4</v>
      </c>
      <c r="BH14" s="133" t="str">
        <f t="shared" si="0"/>
        <v>2022K1</v>
      </c>
      <c r="BI14" s="133" t="str">
        <f t="shared" si="0"/>
        <v>2022K2</v>
      </c>
      <c r="BJ14" s="133" t="str">
        <f t="shared" si="0"/>
        <v>2022K3</v>
      </c>
      <c r="BK14" s="133" t="str">
        <f t="shared" si="0"/>
        <v>2022K4</v>
      </c>
      <c r="BL14" s="133" t="str">
        <f t="shared" si="0"/>
        <v>2023K1</v>
      </c>
      <c r="BM14" s="133" t="str">
        <f t="shared" si="0"/>
        <v>2023K2</v>
      </c>
      <c r="BN14" s="133" t="str">
        <f t="shared" si="0"/>
        <v>2023K3</v>
      </c>
      <c r="BO14" s="133" t="str">
        <f t="shared" si="0"/>
        <v>2023K4</v>
      </c>
      <c r="BP14" s="133" t="str">
        <f t="shared" si="0"/>
        <v>2024K1</v>
      </c>
      <c r="BQ14" s="133" t="str">
        <f t="shared" si="0"/>
        <v>2024K2</v>
      </c>
      <c r="BR14" s="133" t="str">
        <f t="shared" si="0"/>
        <v>2024K3</v>
      </c>
      <c r="BS14" s="133" t="str">
        <f t="shared" si="0"/>
        <v>2024K4</v>
      </c>
      <c r="BT14" s="133" t="str">
        <f t="shared" ref="BT14:BW14" si="4">BT5</f>
        <v>2025K1</v>
      </c>
      <c r="BU14" s="133" t="str">
        <f t="shared" si="4"/>
        <v>2025K2</v>
      </c>
      <c r="BV14" s="133" t="str">
        <f t="shared" si="4"/>
        <v>2025K3</v>
      </c>
      <c r="BW14" s="133" t="str">
        <f t="shared" si="4"/>
        <v>2025K4</v>
      </c>
      <c r="BX14" s="135" t="str">
        <f>BX5</f>
        <v>2026K1</v>
      </c>
      <c r="BY14" s="137"/>
      <c r="BZ14" s="138"/>
      <c r="CA14" s="138"/>
      <c r="CB14" s="138"/>
      <c r="CC14" s="138"/>
      <c r="CD14" s="178"/>
      <c r="CE14" s="178"/>
      <c r="CF14" s="178"/>
      <c r="CG14" s="178"/>
      <c r="CH14" s="178"/>
    </row>
    <row r="15" spans="1:86" ht="15.75" customHeight="1" x14ac:dyDescent="0.3">
      <c r="A15" s="113"/>
      <c r="B15" s="112" t="s">
        <v>220</v>
      </c>
      <c r="C15" s="113" t="s">
        <v>221</v>
      </c>
      <c r="D15" s="137">
        <f t="shared" ref="D15:F15" si="5">D6/$D6*100</f>
        <v>100</v>
      </c>
      <c r="E15" s="137">
        <f t="shared" si="5"/>
        <v>110.62257129345971</v>
      </c>
      <c r="F15" s="137">
        <f t="shared" si="5"/>
        <v>106.45804634331886</v>
      </c>
      <c r="G15" s="137">
        <f t="shared" ref="G15:M15" si="6">G6/$D6*100</f>
        <v>108.62203672101485</v>
      </c>
      <c r="H15" s="137">
        <f t="shared" si="6"/>
        <v>94.370540946193231</v>
      </c>
      <c r="I15" s="137">
        <f t="shared" si="6"/>
        <v>101.9110964903263</v>
      </c>
      <c r="J15" s="137">
        <f t="shared" ref="J15" si="7">J6/$D6*100</f>
        <v>101.83091062359931</v>
      </c>
      <c r="K15" s="137">
        <f t="shared" si="6"/>
        <v>103.50453358554188</v>
      </c>
      <c r="L15" s="137">
        <f t="shared" si="6"/>
        <v>95.920801036248122</v>
      </c>
      <c r="M15" s="137">
        <f t="shared" si="6"/>
        <v>102.37781935563459</v>
      </c>
      <c r="N15" s="137">
        <f t="shared" ref="N15:BX15" si="8">N6/$D6*100</f>
        <v>103.27014412895532</v>
      </c>
      <c r="O15" s="137">
        <f t="shared" si="8"/>
        <v>108.88418282377614</v>
      </c>
      <c r="P15" s="137">
        <f t="shared" si="8"/>
        <v>94.957542611592004</v>
      </c>
      <c r="Q15" s="137">
        <f t="shared" si="8"/>
        <v>102.1979151674651</v>
      </c>
      <c r="R15" s="137">
        <f t="shared" si="8"/>
        <v>102.24212019655816</v>
      </c>
      <c r="S15" s="137">
        <f t="shared" si="8"/>
        <v>102.11361720500854</v>
      </c>
      <c r="T15" s="137">
        <f t="shared" si="8"/>
        <v>87.814832329296635</v>
      </c>
      <c r="U15" s="137">
        <f t="shared" si="8"/>
        <v>90.367415753438735</v>
      </c>
      <c r="V15" s="137">
        <f t="shared" si="8"/>
        <v>90.015831568558909</v>
      </c>
      <c r="W15" s="137">
        <f t="shared" si="8"/>
        <v>91.648333573205591</v>
      </c>
      <c r="X15" s="137">
        <f t="shared" si="8"/>
        <v>78.461870592347395</v>
      </c>
      <c r="Y15" s="137">
        <f t="shared" si="8"/>
        <v>84.671135144026152</v>
      </c>
      <c r="Z15" s="137">
        <f t="shared" ref="Z15" si="9">Z6/$D6*100</f>
        <v>84.521043649896171</v>
      </c>
      <c r="AA15" s="137">
        <f t="shared" si="8"/>
        <v>82.943026913666557</v>
      </c>
      <c r="AB15" s="137">
        <f t="shared" si="8"/>
        <v>74.019779180459324</v>
      </c>
      <c r="AC15" s="137">
        <f t="shared" si="8"/>
        <v>80.467545284454218</v>
      </c>
      <c r="AD15" s="137">
        <f t="shared" si="8"/>
        <v>80.360630795484923</v>
      </c>
      <c r="AE15" s="137">
        <f t="shared" si="8"/>
        <v>81.063799165244561</v>
      </c>
      <c r="AF15" s="137">
        <f t="shared" si="8"/>
        <v>71.602894915393634</v>
      </c>
      <c r="AG15" s="137">
        <f t="shared" si="8"/>
        <v>75.907231120340484</v>
      </c>
      <c r="AH15" s="137">
        <f t="shared" si="8"/>
        <v>74.845282398174234</v>
      </c>
      <c r="AI15" s="137">
        <f t="shared" si="8"/>
        <v>76.215638300059624</v>
      </c>
      <c r="AJ15" s="137">
        <f t="shared" si="8"/>
        <v>61.213685054588076</v>
      </c>
      <c r="AK15" s="137">
        <f t="shared" si="8"/>
        <v>67.186504101815487</v>
      </c>
      <c r="AL15" s="137">
        <f t="shared" si="8"/>
        <v>68.27004132656208</v>
      </c>
      <c r="AM15" s="137">
        <f t="shared" si="8"/>
        <v>68.290601805210017</v>
      </c>
      <c r="AN15" s="137">
        <f t="shared" si="8"/>
        <v>59.073339227337208</v>
      </c>
      <c r="AO15" s="137">
        <f t="shared" si="8"/>
        <v>64.268972181672382</v>
      </c>
      <c r="AP15" s="137">
        <f t="shared" si="8"/>
        <v>63.811501531755667</v>
      </c>
      <c r="AQ15" s="137">
        <f t="shared" si="8"/>
        <v>62.610769578715789</v>
      </c>
      <c r="AR15" s="137">
        <f t="shared" si="8"/>
        <v>53.900322799514768</v>
      </c>
      <c r="AS15" s="137">
        <f t="shared" si="8"/>
        <v>60.970043382609951</v>
      </c>
      <c r="AT15" s="137">
        <f t="shared" si="8"/>
        <v>61.113966733145553</v>
      </c>
      <c r="AU15" s="137">
        <f t="shared" si="8"/>
        <v>58.565495404733028</v>
      </c>
      <c r="AV15" s="137">
        <f t="shared" si="8"/>
        <v>53.664905318995828</v>
      </c>
      <c r="AW15" s="137">
        <f t="shared" si="8"/>
        <v>60.726401710631826</v>
      </c>
      <c r="AX15" s="137">
        <f t="shared" si="8"/>
        <v>60.861072845775844</v>
      </c>
      <c r="AY15" s="137">
        <f t="shared" si="8"/>
        <v>58.319797684890098</v>
      </c>
      <c r="AZ15" s="137">
        <f t="shared" si="8"/>
        <v>53.688549869440962</v>
      </c>
      <c r="BA15" s="137">
        <f t="shared" si="8"/>
        <v>53.477804963299548</v>
      </c>
      <c r="BB15" s="137">
        <f t="shared" si="8"/>
        <v>56.421037481752577</v>
      </c>
      <c r="BC15" s="137">
        <f t="shared" si="8"/>
        <v>57.374015667084734</v>
      </c>
      <c r="BD15" s="137">
        <f t="shared" si="8"/>
        <v>52.913419824413509</v>
      </c>
      <c r="BE15" s="137">
        <f t="shared" si="8"/>
        <v>60.814811768817975</v>
      </c>
      <c r="BF15" s="137">
        <f t="shared" si="8"/>
        <v>59.432119579743812</v>
      </c>
      <c r="BG15" s="137">
        <f t="shared" si="8"/>
        <v>57.095421181405101</v>
      </c>
      <c r="BH15" s="137">
        <f t="shared" si="8"/>
        <v>51.098957583732549</v>
      </c>
      <c r="BI15" s="137">
        <f t="shared" si="8"/>
        <v>51.123630158110075</v>
      </c>
      <c r="BJ15" s="137">
        <f t="shared" si="8"/>
        <v>51.300450274482387</v>
      </c>
      <c r="BK15" s="137">
        <f t="shared" si="8"/>
        <v>52.376791331702201</v>
      </c>
      <c r="BL15" s="137">
        <f t="shared" si="8"/>
        <v>50.071961675267794</v>
      </c>
      <c r="BM15" s="137">
        <f t="shared" si="8"/>
        <v>51.861751341571235</v>
      </c>
      <c r="BN15" s="137">
        <f t="shared" si="8"/>
        <v>51.144190636758026</v>
      </c>
      <c r="BO15" s="137">
        <f t="shared" si="8"/>
        <v>52.00567469210683</v>
      </c>
      <c r="BP15" s="137">
        <f t="shared" si="8"/>
        <v>64.784012171803354</v>
      </c>
      <c r="BQ15" s="137">
        <f t="shared" si="8"/>
        <v>68.057240372555867</v>
      </c>
      <c r="BR15" s="137">
        <f t="shared" si="8"/>
        <v>68.537327548985346</v>
      </c>
      <c r="BS15" s="137">
        <f t="shared" si="8"/>
        <v>64.014022246437904</v>
      </c>
      <c r="BT15" s="137">
        <f t="shared" si="8"/>
        <v>60.59892674301458</v>
      </c>
      <c r="BU15" s="137">
        <f t="shared" si="8"/>
        <v>63.803277340296482</v>
      </c>
      <c r="BV15" s="137">
        <f t="shared" ref="BV15:BW15" si="10">BV6/$D6*100</f>
        <v>63.444496987889877</v>
      </c>
      <c r="BW15" s="137">
        <f t="shared" si="10"/>
        <v>60.929950449246462</v>
      </c>
      <c r="BX15" s="140">
        <f t="shared" si="8"/>
        <v>59.599687480724548</v>
      </c>
      <c r="BY15" s="137"/>
      <c r="BZ15" s="138"/>
      <c r="CA15" s="138"/>
      <c r="CB15" s="138"/>
      <c r="CC15" s="138"/>
      <c r="CD15" s="178"/>
      <c r="CE15" s="197"/>
      <c r="CF15" s="197"/>
      <c r="CG15" s="197"/>
      <c r="CH15" s="197"/>
    </row>
    <row r="16" spans="1:86" ht="15.75" customHeight="1" x14ac:dyDescent="0.3">
      <c r="A16" s="113"/>
      <c r="B16" s="113" t="s">
        <v>219</v>
      </c>
      <c r="C16" s="113" t="s">
        <v>222</v>
      </c>
      <c r="D16" s="137">
        <f t="shared" ref="D16:F16" si="11">D7/$D7*100</f>
        <v>100</v>
      </c>
      <c r="E16" s="137">
        <f t="shared" si="11"/>
        <v>104.8130931628898</v>
      </c>
      <c r="F16" s="137">
        <f t="shared" si="11"/>
        <v>104.38795274065467</v>
      </c>
      <c r="G16" s="137">
        <f t="shared" ref="G16:M16" si="12">G7/$D7*100</f>
        <v>109.49157466589192</v>
      </c>
      <c r="H16" s="137">
        <f t="shared" si="12"/>
        <v>87.351346116598876</v>
      </c>
      <c r="I16" s="137">
        <f t="shared" si="12"/>
        <v>92.740654658144493</v>
      </c>
      <c r="J16" s="137">
        <f t="shared" ref="J16" si="13">J7/$D7*100</f>
        <v>91.288010846407133</v>
      </c>
      <c r="K16" s="137">
        <f t="shared" si="12"/>
        <v>94.696881657950811</v>
      </c>
      <c r="L16" s="137">
        <f t="shared" si="12"/>
        <v>99.357931435212095</v>
      </c>
      <c r="M16" s="137">
        <f t="shared" si="12"/>
        <v>90.05616889405384</v>
      </c>
      <c r="N16" s="137">
        <f t="shared" ref="N16:BX16" si="14">N7/$D7*100</f>
        <v>89.42087933372072</v>
      </c>
      <c r="O16" s="137">
        <f t="shared" si="14"/>
        <v>89.93802053069922</v>
      </c>
      <c r="P16" s="137">
        <f t="shared" si="14"/>
        <v>65.369939957389121</v>
      </c>
      <c r="Q16" s="137">
        <f t="shared" si="14"/>
        <v>61.754793724578739</v>
      </c>
      <c r="R16" s="137">
        <f t="shared" si="14"/>
        <v>58.636451675382538</v>
      </c>
      <c r="S16" s="137">
        <f t="shared" si="14"/>
        <v>49.306604687197371</v>
      </c>
      <c r="T16" s="137">
        <f t="shared" si="14"/>
        <v>37.891729614565179</v>
      </c>
      <c r="U16" s="137">
        <f t="shared" si="14"/>
        <v>41.503970559752084</v>
      </c>
      <c r="V16" s="137">
        <f t="shared" si="14"/>
        <v>43.710052295177228</v>
      </c>
      <c r="W16" s="137">
        <f t="shared" si="14"/>
        <v>49.048034088708121</v>
      </c>
      <c r="X16" s="137">
        <f t="shared" si="14"/>
        <v>56.609529343404994</v>
      </c>
      <c r="Y16" s="137">
        <f t="shared" si="14"/>
        <v>61.769320162696118</v>
      </c>
      <c r="Z16" s="137">
        <f t="shared" ref="Z16" si="15">Z7/$D7*100</f>
        <v>44.650397055975212</v>
      </c>
      <c r="AA16" s="137">
        <f t="shared" si="14"/>
        <v>44.63199690102654</v>
      </c>
      <c r="AB16" s="137">
        <f t="shared" si="14"/>
        <v>44.644586480728258</v>
      </c>
      <c r="AC16" s="137">
        <f t="shared" si="14"/>
        <v>53.480534572922721</v>
      </c>
      <c r="AD16" s="137">
        <f t="shared" si="14"/>
        <v>72.036606624055793</v>
      </c>
      <c r="AE16" s="137">
        <f t="shared" si="14"/>
        <v>50.158822390083287</v>
      </c>
      <c r="AF16" s="137">
        <f t="shared" si="14"/>
        <v>78.790431919426695</v>
      </c>
      <c r="AG16" s="137">
        <f t="shared" si="14"/>
        <v>70.727290335076518</v>
      </c>
      <c r="AH16" s="137">
        <f t="shared" si="14"/>
        <v>80.797985667247744</v>
      </c>
      <c r="AI16" s="137">
        <f t="shared" si="14"/>
        <v>60.927755181096266</v>
      </c>
      <c r="AJ16" s="137">
        <f t="shared" si="14"/>
        <v>88.042804570985865</v>
      </c>
      <c r="AK16" s="137">
        <f t="shared" si="14"/>
        <v>74.767576990122024</v>
      </c>
      <c r="AL16" s="137">
        <f t="shared" si="14"/>
        <v>93.452450125895808</v>
      </c>
      <c r="AM16" s="137">
        <f t="shared" si="14"/>
        <v>88.802053069920589</v>
      </c>
      <c r="AN16" s="137">
        <f t="shared" si="14"/>
        <v>77.558589967073416</v>
      </c>
      <c r="AO16" s="137">
        <f t="shared" si="14"/>
        <v>74.932209955452265</v>
      </c>
      <c r="AP16" s="137">
        <f t="shared" si="14"/>
        <v>77.036606624055793</v>
      </c>
      <c r="AQ16" s="137">
        <f t="shared" si="14"/>
        <v>78.15514235909356</v>
      </c>
      <c r="AR16" s="137">
        <f t="shared" si="14"/>
        <v>73.631609529343407</v>
      </c>
      <c r="AS16" s="137">
        <f t="shared" si="14"/>
        <v>83.010846407127644</v>
      </c>
      <c r="AT16" s="137">
        <f t="shared" si="14"/>
        <v>89.084834398605466</v>
      </c>
      <c r="AU16" s="137">
        <f t="shared" si="14"/>
        <v>79.777261282200271</v>
      </c>
      <c r="AV16" s="137">
        <f t="shared" si="14"/>
        <v>74.695913228742981</v>
      </c>
      <c r="AW16" s="137">
        <f t="shared" si="14"/>
        <v>83.747821034282396</v>
      </c>
      <c r="AX16" s="137">
        <f t="shared" si="14"/>
        <v>90.790238233585129</v>
      </c>
      <c r="AY16" s="137">
        <f t="shared" si="14"/>
        <v>77.956614371489451</v>
      </c>
      <c r="AZ16" s="137">
        <f t="shared" si="14"/>
        <v>73.718768158047652</v>
      </c>
      <c r="BA16" s="137">
        <f t="shared" si="14"/>
        <v>62.703854348247148</v>
      </c>
      <c r="BB16" s="137">
        <f t="shared" si="14"/>
        <v>70.484214603912463</v>
      </c>
      <c r="BC16" s="137">
        <f t="shared" si="14"/>
        <v>65.225644005423206</v>
      </c>
      <c r="BD16" s="137">
        <f t="shared" si="14"/>
        <v>67.708696494286272</v>
      </c>
      <c r="BE16" s="137">
        <f t="shared" si="14"/>
        <v>73.243269417005621</v>
      </c>
      <c r="BF16" s="137">
        <f t="shared" si="14"/>
        <v>64.502227387177996</v>
      </c>
      <c r="BG16" s="137">
        <f t="shared" si="14"/>
        <v>70.152043385628517</v>
      </c>
      <c r="BH16" s="137">
        <f t="shared" si="14"/>
        <v>73.416618245206294</v>
      </c>
      <c r="BI16" s="137">
        <f t="shared" si="14"/>
        <v>79.732713538640326</v>
      </c>
      <c r="BJ16" s="137">
        <f t="shared" si="14"/>
        <v>69.174898314933174</v>
      </c>
      <c r="BK16" s="137">
        <f t="shared" si="14"/>
        <v>75.694363742010466</v>
      </c>
      <c r="BL16" s="137">
        <f t="shared" si="14"/>
        <v>70.887081154367621</v>
      </c>
      <c r="BM16" s="137">
        <f t="shared" si="14"/>
        <v>77.895603331396472</v>
      </c>
      <c r="BN16" s="137">
        <f t="shared" si="14"/>
        <v>80.191748983149338</v>
      </c>
      <c r="BO16" s="137">
        <f t="shared" si="14"/>
        <v>70.218865000968449</v>
      </c>
      <c r="BP16" s="137">
        <f t="shared" si="14"/>
        <v>70.225644005423206</v>
      </c>
      <c r="BQ16" s="137">
        <f t="shared" si="14"/>
        <v>77.934340499709478</v>
      </c>
      <c r="BR16" s="137">
        <f t="shared" si="14"/>
        <v>82.266124346310292</v>
      </c>
      <c r="BS16" s="137">
        <f t="shared" si="14"/>
        <v>72.975014526438116</v>
      </c>
      <c r="BT16" s="137">
        <f t="shared" si="14"/>
        <v>67.547937245787338</v>
      </c>
      <c r="BU16" s="137">
        <f t="shared" si="14"/>
        <v>74.682355219833426</v>
      </c>
      <c r="BV16" s="137">
        <f t="shared" ref="BV16:BW16" si="16">BV7/$D7*100</f>
        <v>78.634514816966899</v>
      </c>
      <c r="BW16" s="137">
        <f t="shared" si="16"/>
        <v>71.01104009296921</v>
      </c>
      <c r="BX16" s="142">
        <f t="shared" si="14"/>
        <v>68.539608754600039</v>
      </c>
      <c r="BY16" s="178"/>
      <c r="BZ16" s="198"/>
      <c r="CA16" s="198"/>
      <c r="CB16" s="198"/>
      <c r="CC16" s="198"/>
      <c r="CD16" s="178"/>
      <c r="CE16" s="197"/>
      <c r="CF16" s="197"/>
      <c r="CG16" s="197"/>
      <c r="CH16" s="197"/>
    </row>
    <row r="17" spans="1:86" ht="15.75" customHeight="1" x14ac:dyDescent="0.3">
      <c r="A17" s="113"/>
      <c r="B17" s="113" t="s">
        <v>218</v>
      </c>
      <c r="C17" s="113" t="s">
        <v>223</v>
      </c>
      <c r="D17" s="137">
        <f t="shared" ref="D17:F17" si="17">D8/$D8*100</f>
        <v>100</v>
      </c>
      <c r="E17" s="137">
        <f t="shared" si="17"/>
        <v>107.3262422719903</v>
      </c>
      <c r="F17" s="137">
        <f t="shared" si="17"/>
        <v>102.68676394605092</v>
      </c>
      <c r="G17" s="137">
        <f t="shared" ref="G17:M17" si="18">G8/$D8*100</f>
        <v>102.33399255260392</v>
      </c>
      <c r="H17" s="137">
        <f t="shared" si="18"/>
        <v>85.700286849466394</v>
      </c>
      <c r="I17" s="137">
        <f t="shared" si="18"/>
        <v>93.115612806670583</v>
      </c>
      <c r="J17" s="137">
        <f t="shared" ref="J17" si="19">J8/$D8*100</f>
        <v>87.74208491456875</v>
      </c>
      <c r="K17" s="137">
        <f t="shared" si="18"/>
        <v>82.603737951431583</v>
      </c>
      <c r="L17" s="137">
        <f t="shared" si="18"/>
        <v>80.283998788461886</v>
      </c>
      <c r="M17" s="137">
        <f t="shared" si="18"/>
        <v>85.98179129474228</v>
      </c>
      <c r="N17" s="137">
        <f t="shared" ref="N17:BX17" si="20">N8/$D8*100</f>
        <v>91.765104138828008</v>
      </c>
      <c r="O17" s="137">
        <f t="shared" si="20"/>
        <v>90.997202772284297</v>
      </c>
      <c r="P17" s="137">
        <f t="shared" si="20"/>
        <v>89.716179378908549</v>
      </c>
      <c r="Q17" s="137">
        <f t="shared" si="20"/>
        <v>100.4240383416181</v>
      </c>
      <c r="R17" s="137">
        <f t="shared" si="20"/>
        <v>96.108824629857281</v>
      </c>
      <c r="S17" s="137">
        <f t="shared" si="20"/>
        <v>91.839934434407695</v>
      </c>
      <c r="T17" s="137">
        <f t="shared" si="20"/>
        <v>86.658827302367854</v>
      </c>
      <c r="U17" s="137">
        <f t="shared" si="20"/>
        <v>93.368610472678029</v>
      </c>
      <c r="V17" s="137">
        <f t="shared" si="20"/>
        <v>93.315160261549707</v>
      </c>
      <c r="W17" s="137">
        <f t="shared" si="20"/>
        <v>89.523758618846543</v>
      </c>
      <c r="X17" s="137">
        <f t="shared" si="20"/>
        <v>85.057102642222105</v>
      </c>
      <c r="Y17" s="137">
        <f t="shared" si="20"/>
        <v>95.062982165446215</v>
      </c>
      <c r="Z17" s="137">
        <f t="shared" ref="Z17" si="21">Z8/$D8*100</f>
        <v>96.933739554937901</v>
      </c>
      <c r="AA17" s="137">
        <f t="shared" si="20"/>
        <v>95.481675485951499</v>
      </c>
      <c r="AB17" s="137">
        <f t="shared" si="20"/>
        <v>88.38170577440448</v>
      </c>
      <c r="AC17" s="137">
        <f t="shared" si="20"/>
        <v>97.972455324531865</v>
      </c>
      <c r="AD17" s="137">
        <f t="shared" si="20"/>
        <v>100.36880645678552</v>
      </c>
      <c r="AE17" s="137">
        <f t="shared" si="20"/>
        <v>91.651077021754233</v>
      </c>
      <c r="AF17" s="137">
        <f t="shared" si="20"/>
        <v>91.041744614891229</v>
      </c>
      <c r="AG17" s="137">
        <f t="shared" si="20"/>
        <v>89.593243893313385</v>
      </c>
      <c r="AH17" s="137">
        <f t="shared" si="20"/>
        <v>90.753113474798226</v>
      </c>
      <c r="AI17" s="137">
        <f t="shared" si="20"/>
        <v>103.52415058706148</v>
      </c>
      <c r="AJ17" s="137">
        <f t="shared" si="20"/>
        <v>101.60350633385002</v>
      </c>
      <c r="AK17" s="137">
        <f t="shared" si="20"/>
        <v>115.12106472820567</v>
      </c>
      <c r="AL17" s="137">
        <f t="shared" si="20"/>
        <v>118.50089974522066</v>
      </c>
      <c r="AM17" s="137">
        <f t="shared" si="20"/>
        <v>118.91781139202166</v>
      </c>
      <c r="AN17" s="137">
        <f t="shared" si="20"/>
        <v>109.07050082847827</v>
      </c>
      <c r="AO17" s="137">
        <f t="shared" si="20"/>
        <v>116.03506333850018</v>
      </c>
      <c r="AP17" s="137">
        <f t="shared" si="20"/>
        <v>124.5888787927379</v>
      </c>
      <c r="AQ17" s="137">
        <f t="shared" si="20"/>
        <v>115.79631906212695</v>
      </c>
      <c r="AR17" s="137">
        <f t="shared" si="20"/>
        <v>102.36428100557664</v>
      </c>
      <c r="AS17" s="137">
        <f t="shared" si="20"/>
        <v>115.82482584139542</v>
      </c>
      <c r="AT17" s="137">
        <f t="shared" si="20"/>
        <v>115.85511429436812</v>
      </c>
      <c r="AU17" s="137">
        <f t="shared" si="20"/>
        <v>111.22810768435869</v>
      </c>
      <c r="AV17" s="137">
        <f t="shared" si="20"/>
        <v>97.017478219038964</v>
      </c>
      <c r="AW17" s="137">
        <f t="shared" si="20"/>
        <v>109.75822687832949</v>
      </c>
      <c r="AX17" s="137">
        <f t="shared" si="20"/>
        <v>109.7813886364851</v>
      </c>
      <c r="AY17" s="137">
        <f t="shared" si="20"/>
        <v>105.4251964295259</v>
      </c>
      <c r="AZ17" s="137">
        <f t="shared" si="20"/>
        <v>81.180180661713621</v>
      </c>
      <c r="BA17" s="137">
        <f t="shared" si="20"/>
        <v>18.142783330660823</v>
      </c>
      <c r="BB17" s="137">
        <f t="shared" si="20"/>
        <v>28.526377679191839</v>
      </c>
      <c r="BC17" s="137">
        <f t="shared" si="20"/>
        <v>25.921570723537695</v>
      </c>
      <c r="BD17" s="137">
        <f t="shared" si="20"/>
        <v>30.457711974628964</v>
      </c>
      <c r="BE17" s="137">
        <f t="shared" si="20"/>
        <v>34.828157571222405</v>
      </c>
      <c r="BF17" s="137">
        <f t="shared" si="20"/>
        <v>58.508382774778624</v>
      </c>
      <c r="BG17" s="137">
        <f t="shared" si="20"/>
        <v>63.09084754218113</v>
      </c>
      <c r="BH17" s="137">
        <f t="shared" si="20"/>
        <v>64.897464678318812</v>
      </c>
      <c r="BI17" s="137">
        <f t="shared" si="20"/>
        <v>74.146132877224872</v>
      </c>
      <c r="BJ17" s="137">
        <f t="shared" si="20"/>
        <v>124.63342063534483</v>
      </c>
      <c r="BK17" s="137">
        <f t="shared" si="20"/>
        <v>134.49676626222674</v>
      </c>
      <c r="BL17" s="137">
        <f t="shared" si="20"/>
        <v>92.923192046608577</v>
      </c>
      <c r="BM17" s="137">
        <f t="shared" si="20"/>
        <v>123.19382828228839</v>
      </c>
      <c r="BN17" s="137">
        <f t="shared" si="20"/>
        <v>134.3471056710674</v>
      </c>
      <c r="BO17" s="137">
        <f t="shared" si="20"/>
        <v>107.27101038715772</v>
      </c>
      <c r="BP17" s="137">
        <f t="shared" si="20"/>
        <v>94.125821796996092</v>
      </c>
      <c r="BQ17" s="137">
        <f t="shared" si="20"/>
        <v>129.44750298430344</v>
      </c>
      <c r="BR17" s="137">
        <f t="shared" si="20"/>
        <v>136.57776114882321</v>
      </c>
      <c r="BS17" s="137">
        <f t="shared" si="20"/>
        <v>112.0227341564666</v>
      </c>
      <c r="BT17" s="137">
        <f t="shared" si="20"/>
        <v>106.77748677107274</v>
      </c>
      <c r="BU17" s="137">
        <f t="shared" si="20"/>
        <v>134.46469613554973</v>
      </c>
      <c r="BV17" s="137">
        <f t="shared" ref="BV17:BW17" si="22">BV8/$D8*100</f>
        <v>148.19783704812301</v>
      </c>
      <c r="BW17" s="137">
        <f t="shared" si="22"/>
        <v>118.07329805619401</v>
      </c>
      <c r="BX17" s="142">
        <f t="shared" si="20"/>
        <v>106.78817681329842</v>
      </c>
      <c r="BY17" s="178"/>
      <c r="BZ17" s="198"/>
      <c r="CA17" s="198"/>
      <c r="CB17" s="198"/>
      <c r="CC17" s="198"/>
      <c r="CD17" s="178"/>
      <c r="CE17" s="197"/>
      <c r="CF17" s="197"/>
      <c r="CG17" s="197"/>
      <c r="CH17" s="197"/>
    </row>
    <row r="18" spans="1:86" ht="15.75" customHeight="1" x14ac:dyDescent="0.3">
      <c r="A18" s="113"/>
      <c r="B18" s="188" t="s">
        <v>225</v>
      </c>
      <c r="C18" s="188" t="s">
        <v>224</v>
      </c>
      <c r="D18" s="194">
        <f>D9/$D9*100</f>
        <v>100</v>
      </c>
      <c r="E18" s="194">
        <f t="shared" ref="E18:F18" si="23">E9/$D9*100</f>
        <v>113.9879636721742</v>
      </c>
      <c r="F18" s="194">
        <f t="shared" si="23"/>
        <v>116.34139402560454</v>
      </c>
      <c r="G18" s="194">
        <f t="shared" ref="G18:M18" si="24">G9/$D9*100</f>
        <v>104.6622168727432</v>
      </c>
      <c r="H18" s="194">
        <f t="shared" si="24"/>
        <v>99.033154612101967</v>
      </c>
      <c r="I18" s="194">
        <f t="shared" si="24"/>
        <v>115.28788707736075</v>
      </c>
      <c r="J18" s="194">
        <f t="shared" ref="J18" si="25">J9/$D9*100</f>
        <v>118.97275413064887</v>
      </c>
      <c r="K18" s="194">
        <f t="shared" si="24"/>
        <v>103.98774482985009</v>
      </c>
      <c r="L18" s="194">
        <f t="shared" si="24"/>
        <v>96.623700623700628</v>
      </c>
      <c r="M18" s="194">
        <f t="shared" si="24"/>
        <v>110.75084801400592</v>
      </c>
      <c r="N18" s="194">
        <f t="shared" ref="N18:BX18" si="26">N9/$D9*100</f>
        <v>116.5033373454426</v>
      </c>
      <c r="O18" s="194">
        <f t="shared" si="26"/>
        <v>102.98457161615056</v>
      </c>
      <c r="P18" s="194">
        <f t="shared" si="26"/>
        <v>93.36995294890032</v>
      </c>
      <c r="Q18" s="194">
        <f t="shared" si="26"/>
        <v>107.87569755990809</v>
      </c>
      <c r="R18" s="194">
        <f t="shared" si="26"/>
        <v>109.63562753036437</v>
      </c>
      <c r="S18" s="194">
        <f t="shared" si="26"/>
        <v>96.514279461647888</v>
      </c>
      <c r="T18" s="194">
        <f t="shared" si="26"/>
        <v>92.182076813655769</v>
      </c>
      <c r="U18" s="194">
        <f t="shared" si="26"/>
        <v>101.97833460991355</v>
      </c>
      <c r="V18" s="194">
        <f t="shared" si="26"/>
        <v>105.16993106466789</v>
      </c>
      <c r="W18" s="194">
        <f t="shared" si="26"/>
        <v>94.022978444031082</v>
      </c>
      <c r="X18" s="194">
        <f t="shared" si="26"/>
        <v>89.479811795601279</v>
      </c>
      <c r="Y18" s="194">
        <f t="shared" si="26"/>
        <v>102.65893423788161</v>
      </c>
      <c r="Z18" s="194">
        <f t="shared" ref="Z18" si="27">Z9/$D9*100</f>
        <v>106.33767370609478</v>
      </c>
      <c r="AA18" s="194">
        <f t="shared" si="26"/>
        <v>93.472371156581687</v>
      </c>
      <c r="AB18" s="194">
        <f t="shared" si="26"/>
        <v>88.539665171244124</v>
      </c>
      <c r="AC18" s="194">
        <f t="shared" si="26"/>
        <v>103.03971988182514</v>
      </c>
      <c r="AD18" s="194">
        <f t="shared" si="26"/>
        <v>105.78575336470072</v>
      </c>
      <c r="AE18" s="194">
        <f t="shared" si="26"/>
        <v>94.962249699091799</v>
      </c>
      <c r="AF18" s="194">
        <f t="shared" si="26"/>
        <v>90.879527300579937</v>
      </c>
      <c r="AG18" s="194">
        <f t="shared" si="26"/>
        <v>103.77984462194989</v>
      </c>
      <c r="AH18" s="194">
        <f t="shared" si="26"/>
        <v>107.89364263048473</v>
      </c>
      <c r="AI18" s="194">
        <f t="shared" si="26"/>
        <v>98.065433854907553</v>
      </c>
      <c r="AJ18" s="194">
        <f t="shared" si="26"/>
        <v>89.7039063354853</v>
      </c>
      <c r="AK18" s="194">
        <f t="shared" si="26"/>
        <v>102.50968377284167</v>
      </c>
      <c r="AL18" s="194">
        <f t="shared" si="26"/>
        <v>106.07900207900207</v>
      </c>
      <c r="AM18" s="194">
        <f t="shared" si="26"/>
        <v>95.842871211292263</v>
      </c>
      <c r="AN18" s="194">
        <f t="shared" si="26"/>
        <v>88.621074515811358</v>
      </c>
      <c r="AO18" s="194">
        <f t="shared" si="26"/>
        <v>102.13896487580698</v>
      </c>
      <c r="AP18" s="194">
        <f t="shared" si="26"/>
        <v>104.81715723820986</v>
      </c>
      <c r="AQ18" s="194">
        <f t="shared" si="26"/>
        <v>94.48604880183828</v>
      </c>
      <c r="AR18" s="194">
        <f t="shared" si="26"/>
        <v>83.092679724258673</v>
      </c>
      <c r="AS18" s="194">
        <f t="shared" si="26"/>
        <v>96.518218623481772</v>
      </c>
      <c r="AT18" s="194">
        <f t="shared" si="26"/>
        <v>101.06094758726336</v>
      </c>
      <c r="AU18" s="194">
        <f t="shared" si="26"/>
        <v>90.52587810482548</v>
      </c>
      <c r="AV18" s="194">
        <f t="shared" si="26"/>
        <v>82.42258452784769</v>
      </c>
      <c r="AW18" s="194">
        <f t="shared" si="26"/>
        <v>95.665171244118625</v>
      </c>
      <c r="AX18" s="194">
        <f t="shared" si="26"/>
        <v>100.03720319509793</v>
      </c>
      <c r="AY18" s="194">
        <f t="shared" si="26"/>
        <v>89.790567895831046</v>
      </c>
      <c r="AZ18" s="194">
        <f t="shared" si="26"/>
        <v>80.80752817594923</v>
      </c>
      <c r="BA18" s="194">
        <f t="shared" si="26"/>
        <v>83.879636721741988</v>
      </c>
      <c r="BB18" s="194">
        <f t="shared" si="26"/>
        <v>93.743297953824282</v>
      </c>
      <c r="BC18" s="194">
        <f t="shared" si="26"/>
        <v>82.83532115111062</v>
      </c>
      <c r="BD18" s="194">
        <f t="shared" si="26"/>
        <v>74.605974395448087</v>
      </c>
      <c r="BE18" s="194">
        <f t="shared" si="26"/>
        <v>88.958967064230222</v>
      </c>
      <c r="BF18" s="194">
        <f t="shared" si="26"/>
        <v>94.317102527628833</v>
      </c>
      <c r="BG18" s="194">
        <f t="shared" si="26"/>
        <v>82.52937958201116</v>
      </c>
      <c r="BH18" s="194">
        <f t="shared" si="26"/>
        <v>70.081190502243146</v>
      </c>
      <c r="BI18" s="194">
        <f t="shared" si="26"/>
        <v>76.93183061604114</v>
      </c>
      <c r="BJ18" s="194">
        <f t="shared" si="26"/>
        <v>80.244228033701731</v>
      </c>
      <c r="BK18" s="194">
        <f t="shared" si="26"/>
        <v>74.816063026589347</v>
      </c>
      <c r="BL18" s="194">
        <f t="shared" si="26"/>
        <v>69.566473355947039</v>
      </c>
      <c r="BM18" s="194">
        <f t="shared" si="26"/>
        <v>76.973410657621187</v>
      </c>
      <c r="BN18" s="194">
        <f t="shared" si="26"/>
        <v>77.778312725681147</v>
      </c>
      <c r="BO18" s="194">
        <f t="shared" si="26"/>
        <v>72.182076813655755</v>
      </c>
      <c r="BP18" s="194">
        <f t="shared" si="26"/>
        <v>84.177699967173652</v>
      </c>
      <c r="BQ18" s="194">
        <f t="shared" si="26"/>
        <v>91.887077360761566</v>
      </c>
      <c r="BR18" s="194">
        <f t="shared" si="26"/>
        <v>95.736513841777011</v>
      </c>
      <c r="BS18" s="194">
        <f t="shared" si="26"/>
        <v>84.014443593390965</v>
      </c>
      <c r="BT18" s="194">
        <f t="shared" si="26"/>
        <v>81.558595032279243</v>
      </c>
      <c r="BU18" s="194">
        <f t="shared" si="26"/>
        <v>88.379472589998912</v>
      </c>
      <c r="BV18" s="194">
        <f t="shared" ref="BV18:BW18" si="28">BV9/$D9*100</f>
        <v>91.346974504869252</v>
      </c>
      <c r="BW18" s="194">
        <f t="shared" si="28"/>
        <v>82.962249699091799</v>
      </c>
      <c r="BX18" s="189">
        <f t="shared" si="26"/>
        <v>79.354852828537034</v>
      </c>
      <c r="BY18" s="178"/>
      <c r="BZ18" s="198"/>
      <c r="CA18" s="198"/>
      <c r="CB18" s="198"/>
      <c r="CC18" s="198"/>
      <c r="CD18" s="178"/>
      <c r="CE18" s="197"/>
      <c r="CF18" s="197"/>
      <c r="CG18" s="197"/>
      <c r="CH18" s="197"/>
    </row>
    <row r="19" spans="1:86" ht="15.75" customHeight="1" x14ac:dyDescent="0.3">
      <c r="A19" s="185"/>
      <c r="B19" s="113"/>
      <c r="C19" s="113"/>
      <c r="D19" s="178"/>
      <c r="E19" s="178"/>
      <c r="F19" s="178"/>
      <c r="G19" s="178"/>
      <c r="H19" s="178"/>
      <c r="I19" s="178"/>
      <c r="J19" s="178"/>
      <c r="K19" s="178"/>
      <c r="L19" s="178"/>
      <c r="M19" s="178"/>
      <c r="N19" s="178"/>
      <c r="O19" s="178"/>
      <c r="P19" s="178"/>
      <c r="Q19" s="178"/>
      <c r="R19" s="178"/>
      <c r="S19" s="178"/>
      <c r="T19" s="178"/>
      <c r="U19" s="178"/>
      <c r="V19" s="178"/>
      <c r="W19" s="178"/>
      <c r="X19" s="178"/>
      <c r="Y19" s="178"/>
      <c r="Z19" s="178"/>
      <c r="AA19" s="178"/>
      <c r="AB19" s="178"/>
      <c r="AC19" s="178"/>
      <c r="AD19" s="178"/>
      <c r="AE19" s="178"/>
      <c r="AF19" s="178"/>
      <c r="AG19" s="178"/>
      <c r="AH19" s="178"/>
      <c r="AI19" s="178"/>
      <c r="AJ19" s="178"/>
      <c r="AK19" s="178"/>
      <c r="AL19" s="178"/>
      <c r="AM19" s="178"/>
      <c r="AN19" s="178"/>
      <c r="AO19" s="178"/>
      <c r="AP19" s="178"/>
      <c r="AQ19" s="178"/>
      <c r="AR19" s="178"/>
      <c r="AS19" s="178"/>
      <c r="AT19" s="178"/>
      <c r="AU19" s="178"/>
      <c r="AV19" s="178"/>
      <c r="AW19" s="178"/>
      <c r="AX19" s="178"/>
      <c r="AY19" s="178"/>
      <c r="AZ19" s="178"/>
      <c r="BA19" s="178"/>
      <c r="BB19" s="178"/>
      <c r="BC19" s="178"/>
      <c r="BD19" s="178"/>
      <c r="BE19" s="178"/>
      <c r="BF19" s="178"/>
      <c r="BG19" s="178"/>
      <c r="BH19" s="178"/>
      <c r="BI19" s="178"/>
      <c r="BJ19" s="178"/>
      <c r="BK19" s="178"/>
      <c r="BL19" s="178"/>
      <c r="BM19" s="178"/>
      <c r="BN19" s="178"/>
      <c r="BO19" s="178"/>
      <c r="BP19" s="178"/>
      <c r="BQ19" s="178"/>
      <c r="BR19" s="178"/>
      <c r="BS19" s="178"/>
      <c r="BT19" s="178"/>
      <c r="BU19" s="178"/>
      <c r="BV19" s="178"/>
      <c r="BW19" s="178"/>
      <c r="BX19" s="178"/>
      <c r="BY19" s="178"/>
      <c r="BZ19" s="178"/>
      <c r="CA19" s="178"/>
      <c r="CB19" s="178"/>
      <c r="CC19" s="178"/>
      <c r="CD19" s="178"/>
      <c r="CE19" s="178"/>
      <c r="CF19" s="178"/>
      <c r="CG19" s="178"/>
      <c r="CH19" s="178"/>
    </row>
    <row r="20" spans="1:86" ht="15.75" customHeight="1" x14ac:dyDescent="0.3">
      <c r="B20" s="16"/>
      <c r="C20" s="16"/>
    </row>
    <row r="21" spans="1:86" ht="15.75" customHeight="1" x14ac:dyDescent="0.3">
      <c r="B21" s="16"/>
      <c r="BJ21" s="73"/>
      <c r="BK21" s="73"/>
      <c r="BL21" s="73"/>
      <c r="BM21" s="73"/>
      <c r="BN21" s="73"/>
      <c r="BO21" s="73"/>
      <c r="BP21" s="73"/>
      <c r="BQ21" s="73"/>
      <c r="BR21" s="73"/>
      <c r="BS21" s="73"/>
      <c r="BT21" s="73"/>
    </row>
    <row r="22" spans="1:86" ht="15.75" customHeight="1" x14ac:dyDescent="0.3">
      <c r="B22" s="16"/>
      <c r="C22" s="16"/>
      <c r="E22" s="73"/>
      <c r="F22" s="73"/>
      <c r="G22" s="73"/>
      <c r="H22" s="73"/>
      <c r="I22" s="73"/>
      <c r="J22" s="73"/>
      <c r="K22" s="73"/>
      <c r="L22" s="73"/>
      <c r="M22" s="73"/>
      <c r="N22" s="73"/>
      <c r="O22" s="73"/>
      <c r="P22" s="73"/>
      <c r="Q22" s="73"/>
      <c r="R22" s="73"/>
      <c r="S22" s="73"/>
      <c r="T22" s="73"/>
      <c r="U22" s="73"/>
      <c r="V22" s="73"/>
      <c r="W22" s="73"/>
      <c r="X22" s="73"/>
      <c r="Y22" s="73"/>
      <c r="Z22" s="73"/>
      <c r="AA22" s="73"/>
      <c r="AB22" s="73"/>
      <c r="AC22" s="73"/>
      <c r="AD22" s="73"/>
      <c r="AE22" s="73"/>
      <c r="AF22" s="73"/>
      <c r="AG22" s="73"/>
      <c r="AH22" s="73"/>
      <c r="AI22" s="73"/>
      <c r="AJ22" s="73"/>
      <c r="AK22" s="73"/>
      <c r="AL22" s="73"/>
      <c r="AM22" s="73"/>
      <c r="AN22" s="73"/>
      <c r="AO22" s="73"/>
      <c r="AP22" s="73"/>
      <c r="AQ22" s="73"/>
      <c r="AR22" s="73"/>
      <c r="AS22" s="73"/>
      <c r="AT22" s="73"/>
      <c r="AU22" s="73"/>
      <c r="AV22" s="73"/>
      <c r="AW22" s="73"/>
      <c r="AX22" s="73"/>
      <c r="AY22" s="73"/>
      <c r="AZ22" s="73"/>
      <c r="BA22" s="73"/>
      <c r="BB22" s="73"/>
      <c r="BC22" s="73"/>
      <c r="BD22" s="73"/>
      <c r="BE22" s="73"/>
      <c r="BF22" s="73"/>
      <c r="BG22" s="73"/>
      <c r="BH22" s="73"/>
      <c r="BI22" s="73"/>
      <c r="BJ22" s="73"/>
      <c r="BK22" s="73"/>
      <c r="BL22" s="73"/>
      <c r="BM22" s="73"/>
      <c r="BN22" s="73"/>
      <c r="BO22" s="73"/>
      <c r="BP22" s="73"/>
      <c r="BQ22" s="73"/>
      <c r="BR22" s="73"/>
      <c r="BS22" s="73"/>
      <c r="BT22" s="73"/>
      <c r="BU22" s="73"/>
      <c r="BV22" s="73"/>
      <c r="BW22" s="73"/>
      <c r="BZ22" s="87"/>
      <c r="CA22" s="87"/>
      <c r="CB22" s="87"/>
      <c r="CC22" s="87"/>
      <c r="CD22" s="87"/>
      <c r="CE22" s="87"/>
      <c r="CF22" s="87"/>
      <c r="CG22" s="87"/>
      <c r="CH22" s="87"/>
    </row>
    <row r="23" spans="1:86" ht="15.75" customHeight="1" x14ac:dyDescent="0.3">
      <c r="B23" s="16"/>
      <c r="C23" s="16"/>
      <c r="E23" s="73"/>
      <c r="F23" s="73"/>
      <c r="G23" s="73"/>
      <c r="H23" s="73"/>
      <c r="I23" s="73"/>
      <c r="J23" s="73"/>
      <c r="K23" s="73"/>
      <c r="L23" s="73"/>
      <c r="M23" s="73"/>
      <c r="N23" s="73"/>
      <c r="O23" s="73"/>
      <c r="P23" s="73"/>
      <c r="Q23" s="73"/>
      <c r="R23" s="73"/>
      <c r="S23" s="73"/>
      <c r="T23" s="73"/>
      <c r="U23" s="73"/>
      <c r="V23" s="73"/>
      <c r="W23" s="73"/>
      <c r="X23" s="73"/>
      <c r="Y23" s="73"/>
      <c r="Z23" s="73"/>
      <c r="AA23" s="73"/>
      <c r="AB23" s="73"/>
      <c r="AC23" s="73"/>
      <c r="AD23" s="73"/>
      <c r="AE23" s="73"/>
      <c r="AF23" s="73"/>
      <c r="AG23" s="73"/>
      <c r="AH23" s="73"/>
      <c r="AI23" s="73"/>
      <c r="AJ23" s="73"/>
      <c r="AK23" s="73"/>
      <c r="AL23" s="73"/>
      <c r="AM23" s="73"/>
      <c r="AN23" s="73"/>
      <c r="AO23" s="73"/>
      <c r="AP23" s="73"/>
      <c r="AQ23" s="73"/>
      <c r="AR23" s="73"/>
      <c r="AS23" s="73"/>
      <c r="AT23" s="73"/>
      <c r="AU23" s="73"/>
      <c r="AV23" s="73"/>
      <c r="AW23" s="73"/>
      <c r="AX23" s="73"/>
      <c r="AY23" s="73"/>
      <c r="AZ23" s="73"/>
      <c r="BA23" s="73"/>
      <c r="BB23" s="73"/>
      <c r="BC23" s="73"/>
      <c r="BD23" s="73"/>
      <c r="BE23" s="73"/>
      <c r="BF23" s="73"/>
      <c r="BG23" s="73"/>
      <c r="BH23" s="73"/>
      <c r="BI23" s="73"/>
      <c r="BJ23" s="73"/>
      <c r="BK23" s="73"/>
      <c r="BL23" s="73"/>
      <c r="BM23" s="73"/>
      <c r="BN23" s="73"/>
      <c r="BO23" s="73"/>
      <c r="BP23" s="73"/>
      <c r="BQ23" s="73"/>
      <c r="BR23" s="73"/>
      <c r="BS23" s="73"/>
      <c r="BT23" s="73"/>
      <c r="BU23" s="73"/>
      <c r="BV23" s="73"/>
      <c r="BW23" s="73"/>
      <c r="BZ23" s="87"/>
      <c r="CA23" s="87"/>
      <c r="CB23" s="87"/>
      <c r="CC23" s="87"/>
      <c r="CD23" s="87"/>
      <c r="CE23" s="87"/>
      <c r="CF23" s="87"/>
      <c r="CG23" s="87"/>
      <c r="CH23" s="87"/>
    </row>
    <row r="24" spans="1:86" ht="15.75" customHeight="1" x14ac:dyDescent="0.3">
      <c r="B24" s="16"/>
      <c r="C24" s="16"/>
      <c r="E24" s="73"/>
      <c r="F24" s="73"/>
      <c r="G24" s="73"/>
      <c r="H24" s="73"/>
      <c r="I24" s="73"/>
      <c r="J24" s="73"/>
      <c r="K24" s="73"/>
      <c r="L24" s="73"/>
      <c r="M24" s="73"/>
      <c r="N24" s="73"/>
      <c r="O24" s="73"/>
      <c r="P24" s="73"/>
      <c r="Q24" s="73"/>
      <c r="R24" s="73"/>
      <c r="S24" s="73"/>
      <c r="T24" s="73"/>
      <c r="U24" s="73"/>
      <c r="V24" s="73"/>
      <c r="W24" s="73"/>
      <c r="X24" s="73"/>
      <c r="Y24" s="73"/>
      <c r="Z24" s="73"/>
      <c r="AA24" s="73"/>
      <c r="AB24" s="73"/>
      <c r="AC24" s="73"/>
      <c r="AD24" s="73"/>
      <c r="AE24" s="73"/>
      <c r="AF24" s="73"/>
      <c r="AG24" s="73"/>
      <c r="AH24" s="73"/>
      <c r="AI24" s="73"/>
      <c r="AJ24" s="73"/>
      <c r="AK24" s="73"/>
      <c r="AL24" s="73"/>
      <c r="AM24" s="73"/>
      <c r="AN24" s="73"/>
      <c r="AO24" s="73"/>
      <c r="AP24" s="73"/>
      <c r="AQ24" s="73"/>
      <c r="AR24" s="73"/>
      <c r="AS24" s="73"/>
      <c r="AT24" s="73"/>
      <c r="AU24" s="73"/>
      <c r="AV24" s="73"/>
      <c r="AW24" s="73"/>
      <c r="AX24" s="73"/>
      <c r="AY24" s="73"/>
      <c r="AZ24" s="73"/>
      <c r="BA24" s="73"/>
      <c r="BB24" s="73"/>
      <c r="BC24" s="73"/>
      <c r="BD24" s="73"/>
      <c r="BE24" s="73"/>
      <c r="BF24" s="73"/>
      <c r="BG24" s="73"/>
      <c r="BH24" s="73"/>
      <c r="BI24" s="73"/>
      <c r="BJ24" s="73"/>
      <c r="BK24" s="73"/>
      <c r="BL24" s="73"/>
      <c r="BM24" s="73"/>
      <c r="BN24" s="73"/>
      <c r="BO24" s="73"/>
      <c r="BP24" s="73"/>
      <c r="BQ24" s="73"/>
      <c r="BR24" s="73"/>
      <c r="BS24" s="73"/>
      <c r="BT24" s="73"/>
      <c r="BU24" s="73"/>
      <c r="BV24" s="73"/>
      <c r="BW24" s="73"/>
      <c r="BZ24" s="87"/>
      <c r="CA24" s="87"/>
      <c r="CB24" s="87"/>
      <c r="CC24" s="87"/>
      <c r="CD24" s="87"/>
      <c r="CE24" s="87"/>
      <c r="CF24" s="87"/>
      <c r="CG24" s="87"/>
      <c r="CH24" s="87"/>
    </row>
    <row r="25" spans="1:86" ht="15.75" customHeight="1" x14ac:dyDescent="0.3">
      <c r="B25" s="22" t="s">
        <v>85</v>
      </c>
      <c r="C25" s="22" t="s">
        <v>87</v>
      </c>
      <c r="E25" s="73"/>
      <c r="F25" s="73"/>
      <c r="G25" s="73"/>
      <c r="H25" s="73"/>
      <c r="I25" s="73"/>
      <c r="J25" s="73"/>
      <c r="K25" s="73"/>
      <c r="L25" s="73"/>
      <c r="M25" s="73"/>
      <c r="N25" s="73"/>
      <c r="O25" s="73"/>
      <c r="P25" s="73"/>
      <c r="Q25" s="73"/>
      <c r="R25" s="73"/>
      <c r="S25" s="73"/>
      <c r="T25" s="73"/>
      <c r="U25" s="73"/>
      <c r="V25" s="73"/>
      <c r="W25" s="73"/>
      <c r="X25" s="73"/>
      <c r="Y25" s="73"/>
      <c r="Z25" s="73"/>
      <c r="AA25" s="73"/>
      <c r="AB25" s="73"/>
      <c r="AC25" s="73"/>
      <c r="AD25" s="73"/>
      <c r="AE25" s="73"/>
      <c r="AF25" s="73"/>
      <c r="AG25" s="73"/>
      <c r="AH25" s="73"/>
      <c r="AI25" s="73"/>
      <c r="AJ25" s="73"/>
      <c r="AK25" s="73"/>
      <c r="AL25" s="73"/>
      <c r="AM25" s="73"/>
      <c r="AN25" s="73"/>
      <c r="AO25" s="73"/>
      <c r="AP25" s="73"/>
      <c r="AQ25" s="73"/>
      <c r="AR25" s="73"/>
      <c r="AS25" s="73"/>
      <c r="AT25" s="73"/>
      <c r="AU25" s="73"/>
      <c r="AV25" s="73"/>
      <c r="AW25" s="73"/>
      <c r="AX25" s="73"/>
      <c r="AY25" s="73"/>
      <c r="AZ25" s="73"/>
      <c r="BA25" s="73"/>
      <c r="BB25" s="73"/>
      <c r="BC25" s="73"/>
      <c r="BD25" s="73"/>
      <c r="BE25" s="73"/>
      <c r="BF25" s="73"/>
      <c r="BG25" s="73"/>
      <c r="BH25" s="73"/>
      <c r="BI25" s="73"/>
      <c r="BJ25" s="73"/>
      <c r="BK25" s="73"/>
      <c r="BL25" s="73"/>
      <c r="BM25" s="73"/>
      <c r="BN25" s="73"/>
      <c r="BO25" s="73"/>
      <c r="BP25" s="73"/>
      <c r="BQ25" s="73"/>
      <c r="BR25" s="73"/>
      <c r="BS25" s="73"/>
      <c r="BT25" s="73"/>
      <c r="BU25" s="73"/>
      <c r="BV25" s="73"/>
      <c r="BW25" s="73"/>
      <c r="BZ25" s="87"/>
      <c r="CA25" s="87"/>
      <c r="CB25" s="87"/>
      <c r="CC25" s="87"/>
      <c r="CD25" s="87"/>
      <c r="CE25" s="87"/>
      <c r="CF25" s="87"/>
      <c r="CG25" s="87"/>
      <c r="CH25" s="87"/>
    </row>
    <row r="26" spans="1:86" ht="15.75" customHeight="1" x14ac:dyDescent="0.3">
      <c r="B26" s="23">
        <f>'1 Utsläpp (kvartal)'!$B$71</f>
        <v>46261</v>
      </c>
      <c r="C26" s="23">
        <f>'1 Utsläpp (kvartal)'!$C$71</f>
        <v>46261</v>
      </c>
    </row>
    <row r="27" spans="1:86" ht="15.75" customHeight="1" x14ac:dyDescent="0.3">
      <c r="B27" s="24"/>
      <c r="C27" s="24"/>
      <c r="BJ27" s="27"/>
      <c r="BK27" s="27"/>
      <c r="BL27" s="27"/>
      <c r="BM27" s="27"/>
      <c r="BN27" s="27"/>
      <c r="BO27" s="27"/>
      <c r="BP27" s="27"/>
      <c r="BQ27" s="53"/>
      <c r="BR27" s="53"/>
      <c r="BS27" s="53"/>
      <c r="BT27" s="53"/>
    </row>
    <row r="28" spans="1:86" ht="15.75" customHeight="1" x14ac:dyDescent="0.3">
      <c r="B28" s="22" t="s">
        <v>86</v>
      </c>
      <c r="C28" s="22" t="s">
        <v>88</v>
      </c>
      <c r="E28" s="62"/>
      <c r="F28" s="62"/>
      <c r="G28" s="62"/>
      <c r="H28" s="62"/>
      <c r="I28" s="62"/>
      <c r="J28" s="62"/>
      <c r="K28" s="62"/>
      <c r="L28" s="62"/>
      <c r="M28" s="62"/>
      <c r="N28" s="62"/>
      <c r="O28" s="62"/>
      <c r="P28" s="62"/>
      <c r="Q28" s="62"/>
      <c r="R28" s="62"/>
      <c r="S28" s="62"/>
      <c r="T28" s="62"/>
      <c r="U28" s="62"/>
      <c r="V28" s="62"/>
      <c r="W28" s="62"/>
      <c r="X28" s="62"/>
      <c r="Y28" s="62"/>
      <c r="Z28" s="62"/>
      <c r="AA28" s="62"/>
      <c r="AB28" s="62"/>
      <c r="AC28" s="62"/>
      <c r="AD28" s="62"/>
      <c r="AE28" s="62"/>
      <c r="AF28" s="62"/>
      <c r="AG28" s="62"/>
      <c r="AH28" s="62"/>
      <c r="AI28" s="62"/>
      <c r="AJ28" s="62"/>
      <c r="AK28" s="62"/>
      <c r="AL28" s="62"/>
      <c r="AM28" s="62"/>
      <c r="AN28" s="62"/>
      <c r="AO28" s="62"/>
      <c r="AP28" s="62"/>
      <c r="AQ28" s="62"/>
      <c r="AR28" s="62"/>
      <c r="AS28" s="62"/>
      <c r="AT28" s="62"/>
      <c r="AU28" s="62"/>
      <c r="AV28" s="62"/>
      <c r="AW28" s="62"/>
      <c r="AX28" s="62"/>
      <c r="AY28" s="62"/>
      <c r="AZ28" s="62"/>
      <c r="BA28" s="62"/>
      <c r="BB28" s="62"/>
      <c r="BC28" s="62"/>
      <c r="BD28" s="62"/>
      <c r="BE28" s="62"/>
      <c r="BF28" s="62"/>
      <c r="BG28" s="62"/>
      <c r="BH28" s="62"/>
      <c r="BI28" s="62"/>
      <c r="BJ28" s="62"/>
      <c r="BK28" s="62"/>
      <c r="BL28" s="62"/>
      <c r="BM28" s="62"/>
      <c r="BN28" s="62"/>
      <c r="BO28" s="62"/>
      <c r="BP28" s="62"/>
      <c r="BQ28" s="62"/>
      <c r="BR28" s="62"/>
      <c r="BS28" s="62"/>
      <c r="BT28" s="62"/>
      <c r="BU28" s="62"/>
      <c r="BV28" s="62"/>
      <c r="BW28" s="62"/>
    </row>
    <row r="29" spans="1:86" ht="15.75" customHeight="1" x14ac:dyDescent="0.3">
      <c r="B29" s="24" t="str">
        <f>'1 Utsläpp (kvartal)'!$B$74</f>
        <v>Environmental Accounts, Statistics Sweden</v>
      </c>
      <c r="C29" s="24" t="str">
        <f>'1 Utsläpp (kvartal)'!$C$74</f>
        <v>Miljöräkenskaperna, Statistiska centralbyrån (SCB)</v>
      </c>
      <c r="E29" s="62"/>
      <c r="F29" s="62"/>
      <c r="G29" s="62"/>
      <c r="H29" s="62"/>
      <c r="I29" s="62"/>
      <c r="J29" s="62"/>
      <c r="K29" s="62"/>
      <c r="L29" s="62"/>
      <c r="M29" s="62"/>
      <c r="N29" s="62"/>
      <c r="O29" s="62"/>
      <c r="P29" s="62"/>
      <c r="Q29" s="62"/>
      <c r="R29" s="62"/>
      <c r="S29" s="62"/>
      <c r="T29" s="62"/>
      <c r="U29" s="62"/>
      <c r="V29" s="62"/>
      <c r="W29" s="62"/>
      <c r="X29" s="62"/>
      <c r="Y29" s="62"/>
      <c r="Z29" s="62"/>
      <c r="AA29" s="62"/>
      <c r="AB29" s="62"/>
      <c r="AC29" s="62"/>
      <c r="AD29" s="62"/>
      <c r="AE29" s="62"/>
      <c r="AF29" s="62"/>
      <c r="AG29" s="62"/>
      <c r="AH29" s="62"/>
      <c r="AI29" s="62"/>
      <c r="AJ29" s="62"/>
      <c r="AK29" s="62"/>
      <c r="AL29" s="62"/>
      <c r="AM29" s="62"/>
      <c r="AN29" s="62"/>
      <c r="AO29" s="62"/>
      <c r="AP29" s="62"/>
      <c r="AQ29" s="62"/>
      <c r="AR29" s="62"/>
      <c r="AS29" s="62"/>
      <c r="AT29" s="62"/>
      <c r="AU29" s="62"/>
      <c r="AV29" s="62"/>
      <c r="AW29" s="62"/>
      <c r="AX29" s="62"/>
      <c r="AY29" s="62"/>
      <c r="AZ29" s="62"/>
      <c r="BA29" s="62"/>
      <c r="BB29" s="62"/>
      <c r="BC29" s="62"/>
      <c r="BD29" s="62"/>
      <c r="BE29" s="62"/>
      <c r="BF29" s="62"/>
      <c r="BG29" s="62"/>
      <c r="BH29" s="62"/>
      <c r="BI29" s="62"/>
      <c r="BJ29" s="62"/>
      <c r="BK29" s="62"/>
      <c r="BL29" s="62"/>
      <c r="BM29" s="62"/>
      <c r="BN29" s="62"/>
      <c r="BO29" s="62"/>
      <c r="BP29" s="62"/>
      <c r="BQ29" s="62"/>
      <c r="BR29" s="62"/>
      <c r="BS29" s="62"/>
      <c r="BT29" s="62"/>
      <c r="BU29" s="62"/>
      <c r="BV29" s="62"/>
      <c r="BW29" s="62"/>
    </row>
    <row r="30" spans="1:86" ht="15.75" customHeight="1" x14ac:dyDescent="0.3">
      <c r="B30" s="16"/>
      <c r="C30" s="24"/>
      <c r="E30" s="62"/>
      <c r="F30" s="62"/>
      <c r="G30" s="62"/>
      <c r="H30" s="62"/>
      <c r="I30" s="62"/>
      <c r="J30" s="62"/>
      <c r="K30" s="62"/>
      <c r="L30" s="62"/>
      <c r="M30" s="62"/>
      <c r="N30" s="62"/>
      <c r="O30" s="62"/>
      <c r="P30" s="62"/>
      <c r="Q30" s="62"/>
      <c r="R30" s="62"/>
      <c r="S30" s="62"/>
      <c r="T30" s="62"/>
      <c r="U30" s="62"/>
      <c r="V30" s="62"/>
      <c r="W30" s="62"/>
      <c r="X30" s="62"/>
      <c r="Y30" s="62"/>
      <c r="Z30" s="62"/>
      <c r="AA30" s="62"/>
      <c r="AB30" s="62"/>
      <c r="AC30" s="62"/>
      <c r="AD30" s="62"/>
      <c r="AE30" s="62"/>
      <c r="AF30" s="62"/>
      <c r="AG30" s="62"/>
      <c r="AH30" s="62"/>
      <c r="AI30" s="62"/>
      <c r="AJ30" s="62"/>
      <c r="AK30" s="62"/>
      <c r="AL30" s="62"/>
      <c r="AM30" s="62"/>
      <c r="AN30" s="62"/>
      <c r="AO30" s="62"/>
      <c r="AP30" s="62"/>
      <c r="AQ30" s="62"/>
      <c r="AR30" s="62"/>
      <c r="AS30" s="62"/>
      <c r="AT30" s="62"/>
      <c r="AU30" s="62"/>
      <c r="AV30" s="62"/>
      <c r="AW30" s="62"/>
      <c r="AX30" s="62"/>
      <c r="AY30" s="62"/>
      <c r="AZ30" s="62"/>
      <c r="BA30" s="62"/>
      <c r="BB30" s="62"/>
      <c r="BC30" s="62"/>
      <c r="BD30" s="62"/>
      <c r="BE30" s="62"/>
      <c r="BF30" s="62"/>
      <c r="BG30" s="62"/>
      <c r="BH30" s="62"/>
      <c r="BI30" s="62"/>
      <c r="BJ30" s="62"/>
      <c r="BK30" s="62"/>
      <c r="BL30" s="62"/>
      <c r="BM30" s="62"/>
      <c r="BN30" s="62"/>
      <c r="BO30" s="62"/>
      <c r="BP30" s="62"/>
      <c r="BQ30" s="62"/>
      <c r="BR30" s="62"/>
      <c r="BS30" s="62"/>
      <c r="BT30" s="62"/>
      <c r="BU30" s="62"/>
      <c r="BV30" s="62"/>
      <c r="BW30" s="62"/>
    </row>
    <row r="31" spans="1:86" ht="15.75" customHeight="1" x14ac:dyDescent="0.3">
      <c r="B31" s="22" t="s">
        <v>33</v>
      </c>
      <c r="C31" s="22" t="s">
        <v>32</v>
      </c>
      <c r="E31" s="62"/>
      <c r="F31" s="62"/>
      <c r="G31" s="62"/>
      <c r="H31" s="62"/>
      <c r="I31" s="62"/>
      <c r="J31" s="62"/>
      <c r="K31" s="62"/>
      <c r="L31" s="62"/>
      <c r="M31" s="62"/>
      <c r="N31" s="62"/>
      <c r="O31" s="62"/>
      <c r="P31" s="62"/>
      <c r="Q31" s="62"/>
      <c r="R31" s="62"/>
      <c r="S31" s="62"/>
      <c r="T31" s="62"/>
      <c r="U31" s="62"/>
      <c r="V31" s="62"/>
      <c r="W31" s="62"/>
      <c r="X31" s="62"/>
      <c r="Y31" s="62"/>
      <c r="Z31" s="62"/>
      <c r="AA31" s="62"/>
      <c r="AB31" s="62"/>
      <c r="AC31" s="62"/>
      <c r="AD31" s="62"/>
      <c r="AE31" s="62"/>
      <c r="AF31" s="62"/>
      <c r="AG31" s="62"/>
      <c r="AH31" s="62"/>
      <c r="AI31" s="62"/>
      <c r="AJ31" s="62"/>
      <c r="AK31" s="62"/>
      <c r="AL31" s="62"/>
      <c r="AM31" s="62"/>
      <c r="AN31" s="62"/>
      <c r="AO31" s="62"/>
      <c r="AP31" s="62"/>
      <c r="AQ31" s="62"/>
      <c r="AR31" s="62"/>
      <c r="AS31" s="62"/>
      <c r="AT31" s="62"/>
      <c r="AU31" s="62"/>
      <c r="AV31" s="62"/>
      <c r="AW31" s="62"/>
      <c r="AX31" s="62"/>
      <c r="AY31" s="62"/>
      <c r="AZ31" s="62"/>
      <c r="BA31" s="62"/>
      <c r="BB31" s="62"/>
      <c r="BC31" s="62"/>
      <c r="BD31" s="62"/>
      <c r="BE31" s="62"/>
      <c r="BF31" s="62"/>
      <c r="BG31" s="62"/>
      <c r="BH31" s="62"/>
      <c r="BI31" s="62"/>
      <c r="BJ31" s="62"/>
      <c r="BK31" s="62"/>
      <c r="BL31" s="62"/>
      <c r="BM31" s="62"/>
      <c r="BN31" s="62"/>
      <c r="BO31" s="62"/>
      <c r="BP31" s="62"/>
      <c r="BQ31" s="62"/>
      <c r="BR31" s="62"/>
      <c r="BS31" s="62"/>
      <c r="BT31" s="62"/>
      <c r="BU31" s="62"/>
      <c r="BV31" s="62"/>
      <c r="BW31" s="62"/>
    </row>
    <row r="32" spans="1:86" ht="15.75" customHeight="1" x14ac:dyDescent="0.3">
      <c r="B32" s="25" t="str">
        <f>'1 Utsläpp (kvartal)'!$B$77</f>
        <v>Jonas Bergström, Statistics Sweden</v>
      </c>
      <c r="C32" s="25" t="str">
        <f>'1 Utsläpp (kvartal)'!$C$77</f>
        <v>Jonas Bergström, Statistiska centralbyrån (SCB)</v>
      </c>
    </row>
    <row r="33" spans="2:3" ht="15.75" customHeight="1" x14ac:dyDescent="0.3">
      <c r="B33" s="25" t="str">
        <f>'1 Utsläpp (kvartal)'!$B$78</f>
        <v>Telephone: +46 10 479 46 22</v>
      </c>
      <c r="C33" s="25" t="str">
        <f>'1 Utsläpp (kvartal)'!$C$78</f>
        <v>Telefon: 010 479 46 22</v>
      </c>
    </row>
    <row r="34" spans="2:3" ht="15.75" customHeight="1" x14ac:dyDescent="0.3">
      <c r="B34" s="25" t="str">
        <f>'1 Utsläpp (kvartal)'!$B$79</f>
        <v>e-post: jonas.bergstrom@scb.se / miljorakenskaper@scb.se</v>
      </c>
      <c r="C34" s="25" t="str">
        <f>'1 Utsläpp (kvartal)'!$C$79</f>
        <v>e-post: jonas.bergstrom@scb.se / miljorakenskaper@scb.se</v>
      </c>
    </row>
    <row r="35" spans="2:3" ht="15.75" customHeight="1" x14ac:dyDescent="0.35">
      <c r="C35" s="2"/>
    </row>
    <row r="37" spans="2:3" x14ac:dyDescent="0.3">
      <c r="C37" s="25"/>
    </row>
    <row r="38" spans="2:3" x14ac:dyDescent="0.3">
      <c r="C38" s="25"/>
    </row>
    <row r="39" spans="2:3" x14ac:dyDescent="0.3">
      <c r="C39" s="25"/>
    </row>
  </sheetData>
  <hyperlinks>
    <hyperlink ref="B1" location="'Innehåll - Contents'!A1" display="Tillbaka till innehåll - Back to content" xr:uid="{AE03D8CD-1F57-4A3B-885D-2615B297B9B3}"/>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tabColor rgb="FF92D050"/>
    <pageSetUpPr fitToPage="1"/>
  </sheetPr>
  <dimension ref="A1:CA213"/>
  <sheetViews>
    <sheetView zoomScale="80" zoomScaleNormal="80" workbookViewId="0"/>
  </sheetViews>
  <sheetFormatPr defaultColWidth="9.1796875" defaultRowHeight="13" x14ac:dyDescent="0.3"/>
  <cols>
    <col min="1" max="1" width="1.81640625" style="16" customWidth="1"/>
    <col min="2" max="3" width="35.54296875" style="16" customWidth="1"/>
    <col min="4" max="4" width="11.1796875" style="16" customWidth="1"/>
    <col min="5" max="6" width="14" style="16" customWidth="1"/>
    <col min="7" max="7" width="11.1796875" style="16" customWidth="1"/>
    <col min="8" max="9" width="14" style="16" customWidth="1"/>
    <col min="10" max="10" width="4.54296875" style="16" customWidth="1"/>
    <col min="11" max="12" width="15.1796875" style="16" customWidth="1"/>
    <col min="13" max="13" width="29" style="16" customWidth="1"/>
    <col min="14" max="14" width="29.453125" style="16" customWidth="1"/>
    <col min="15" max="15" width="24.1796875" style="16" customWidth="1"/>
    <col min="16" max="17" width="10.81640625" style="16" bestFit="1" customWidth="1"/>
    <col min="18" max="18" width="11.81640625" style="16" bestFit="1" customWidth="1"/>
    <col min="19" max="19" width="11" style="16" bestFit="1" customWidth="1"/>
    <col min="20" max="20" width="41.1796875" style="16" bestFit="1" customWidth="1"/>
    <col min="21" max="40" width="9.54296875" style="16" customWidth="1"/>
    <col min="41" max="65" width="9.1796875" style="16" customWidth="1"/>
    <col min="66" max="16384" width="9.1796875" style="16"/>
  </cols>
  <sheetData>
    <row r="1" spans="2:79" ht="15.65" customHeight="1" x14ac:dyDescent="0.3">
      <c r="B1" s="251" t="s">
        <v>155</v>
      </c>
      <c r="C1" s="39"/>
    </row>
    <row r="2" spans="2:79" ht="15.65" customHeight="1" x14ac:dyDescent="0.3">
      <c r="B2" s="251"/>
      <c r="C2" s="17" t="s">
        <v>344</v>
      </c>
    </row>
    <row r="3" spans="2:79" ht="15.65" customHeight="1" x14ac:dyDescent="0.3">
      <c r="B3" s="251"/>
      <c r="C3" s="17" t="s">
        <v>366</v>
      </c>
    </row>
    <row r="4" spans="2:79" ht="6.65" customHeight="1" x14ac:dyDescent="0.3"/>
    <row r="5" spans="2:79" ht="15.65" customHeight="1" x14ac:dyDescent="0.3">
      <c r="C5" s="17" t="s">
        <v>345</v>
      </c>
      <c r="D5" s="40"/>
      <c r="E5" s="40"/>
      <c r="G5" s="40"/>
      <c r="H5" s="40"/>
      <c r="I5" s="40"/>
      <c r="J5" s="40"/>
    </row>
    <row r="6" spans="2:79" ht="15.5" customHeight="1" x14ac:dyDescent="0.3">
      <c r="C6" s="17" t="s">
        <v>367</v>
      </c>
      <c r="D6" s="40"/>
      <c r="E6" s="40"/>
      <c r="F6" s="40"/>
      <c r="G6" s="40"/>
      <c r="H6" s="40"/>
      <c r="I6" s="40"/>
      <c r="J6" s="40"/>
    </row>
    <row r="7" spans="2:79" ht="27.65" customHeight="1" x14ac:dyDescent="0.3">
      <c r="D7" s="318" t="s">
        <v>210</v>
      </c>
      <c r="E7" s="319"/>
      <c r="F7" s="320"/>
      <c r="G7" s="318" t="s">
        <v>211</v>
      </c>
      <c r="H7" s="319"/>
      <c r="I7" s="320"/>
      <c r="J7" s="9"/>
      <c r="K7" s="293" t="s">
        <v>210</v>
      </c>
      <c r="L7" s="293" t="s">
        <v>211</v>
      </c>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row>
    <row r="8" spans="2:79" ht="18.649999999999999" customHeight="1" x14ac:dyDescent="0.3">
      <c r="B8" s="288"/>
      <c r="C8" s="288"/>
      <c r="D8" s="292"/>
      <c r="E8" s="324" t="str">
        <f>_xlfn.CONCAT("Förändring jämfört med ", '1 Utsläpp (kvartal)'!BT5)</f>
        <v>Förändring jämfört med 2025K1</v>
      </c>
      <c r="F8" s="325"/>
      <c r="G8" s="292"/>
      <c r="H8" s="324" t="str">
        <f>E8</f>
        <v>Förändring jämfört med 2025K1</v>
      </c>
      <c r="I8" s="325"/>
      <c r="J8" s="76"/>
      <c r="K8" s="316" t="str">
        <f>_xlfn.CONCAT("Andel ", D9)</f>
        <v>Andel 2026K1</v>
      </c>
      <c r="L8" s="316" t="str">
        <f>_xlfn.CONCAT("Andel ", G9)</f>
        <v>Andel 2026K1</v>
      </c>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row>
    <row r="9" spans="2:79" ht="26.15" customHeight="1" x14ac:dyDescent="0.3">
      <c r="B9" s="263" t="s">
        <v>322</v>
      </c>
      <c r="C9" s="289" t="s">
        <v>165</v>
      </c>
      <c r="D9" s="287" t="str">
        <f>'1 Utsläpp (kvartal)'!BX48</f>
        <v>2026K1</v>
      </c>
      <c r="E9" s="321" t="s">
        <v>343</v>
      </c>
      <c r="F9" s="322"/>
      <c r="G9" s="287" t="str">
        <f>D9</f>
        <v>2026K1</v>
      </c>
      <c r="H9" s="321" t="s">
        <v>343</v>
      </c>
      <c r="I9" s="323"/>
      <c r="J9" s="76"/>
      <c r="K9" s="317"/>
      <c r="L9" s="317"/>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row>
    <row r="10" spans="2:79" ht="15.65" customHeight="1" x14ac:dyDescent="0.3">
      <c r="B10" s="78" t="s">
        <v>89</v>
      </c>
      <c r="C10" s="74" t="s">
        <v>22</v>
      </c>
      <c r="D10" s="290">
        <f>'1 Utsläpp (kvartal)'!BX49</f>
        <v>2066.1799999999998</v>
      </c>
      <c r="E10" s="63">
        <f>'1 Utsläpp (kvartal)'!CC49</f>
        <v>-7.9</v>
      </c>
      <c r="F10" s="291">
        <f>'1 Utsläpp (kvartal)'!CH49</f>
        <v>-3.8E-3</v>
      </c>
      <c r="G10" s="63">
        <f>'6 FV (kvartal)'!BX49</f>
        <v>27649</v>
      </c>
      <c r="H10" s="63">
        <f>G10-'6 FV (kvartal)'!BT49</f>
        <v>-637</v>
      </c>
      <c r="I10" s="294">
        <f>(G10/'6 FV (kvartal)'!BT49)-1</f>
        <v>-2.2519974545711641E-2</v>
      </c>
      <c r="J10" s="77">
        <v>2053.9041325766798</v>
      </c>
      <c r="K10" s="94">
        <f>D10/D19</f>
        <v>0.15975721493050857</v>
      </c>
      <c r="L10" s="94">
        <f>G10/G$19</f>
        <v>1.6916745797887441E-2</v>
      </c>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row>
    <row r="11" spans="2:79" ht="15.65" customHeight="1" x14ac:dyDescent="0.3">
      <c r="B11" s="78" t="s">
        <v>90</v>
      </c>
      <c r="C11" s="74" t="s">
        <v>23</v>
      </c>
      <c r="D11" s="290">
        <f>'1 Utsläpp (kvartal)'!BX50</f>
        <v>233.65</v>
      </c>
      <c r="E11" s="63">
        <f>'1 Utsläpp (kvartal)'!CC50</f>
        <v>8.01</v>
      </c>
      <c r="F11" s="291">
        <f>'1 Utsläpp (kvartal)'!CH50</f>
        <v>3.5499999999999997E-2</v>
      </c>
      <c r="G11" s="63">
        <f>'6 FV (kvartal)'!BX50</f>
        <v>8905</v>
      </c>
      <c r="H11" s="63">
        <f>G11-'6 FV (kvartal)'!BT50</f>
        <v>601</v>
      </c>
      <c r="I11" s="294">
        <f>(G11/'6 FV (kvartal)'!BT50)-1</f>
        <v>7.2374759152215695E-2</v>
      </c>
      <c r="J11" s="77">
        <v>187.50346527682899</v>
      </c>
      <c r="K11" s="94">
        <f t="shared" ref="K11:K19" si="0">D11/D$19</f>
        <v>1.8065838053080239E-2</v>
      </c>
      <c r="L11" s="94">
        <f t="shared" ref="L11:L19" si="1">G11/G$19</f>
        <v>5.4484292860569154E-3</v>
      </c>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row>
    <row r="12" spans="2:79" ht="15.65" customHeight="1" x14ac:dyDescent="0.3">
      <c r="B12" s="78" t="s">
        <v>91</v>
      </c>
      <c r="C12" s="74" t="s">
        <v>0</v>
      </c>
      <c r="D12" s="290">
        <f>'1 Utsläpp (kvartal)'!BX51</f>
        <v>3283.29</v>
      </c>
      <c r="E12" s="63">
        <f>'1 Utsläpp (kvartal)'!CC51</f>
        <v>-51.53</v>
      </c>
      <c r="F12" s="291">
        <f>'1 Utsläpp (kvartal)'!CH51</f>
        <v>-1.55E-2</v>
      </c>
      <c r="G12" s="63">
        <f>'6 FV (kvartal)'!BX51</f>
        <v>207643</v>
      </c>
      <c r="H12" s="63">
        <f>G12-'6 FV (kvartal)'!BT51</f>
        <v>7987</v>
      </c>
      <c r="I12" s="294">
        <f>(G12/'6 FV (kvartal)'!BT51)-1</f>
        <v>4.0003806547261211E-2</v>
      </c>
      <c r="J12" s="77">
        <v>3421.1446923626786</v>
      </c>
      <c r="K12" s="94">
        <f t="shared" si="0"/>
        <v>0.2538642645893337</v>
      </c>
      <c r="L12" s="94">
        <f t="shared" si="1"/>
        <v>0.12704415522119217</v>
      </c>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row>
    <row r="13" spans="2:79" ht="15.65" customHeight="1" x14ac:dyDescent="0.3">
      <c r="B13" s="78" t="s">
        <v>139</v>
      </c>
      <c r="C13" s="74" t="s">
        <v>28</v>
      </c>
      <c r="D13" s="290">
        <f>'1 Utsläpp (kvartal)'!BX52</f>
        <v>2146.2199999999998</v>
      </c>
      <c r="E13" s="63">
        <f>'1 Utsläpp (kvartal)'!CC52</f>
        <v>203.22</v>
      </c>
      <c r="F13" s="291">
        <f>'1 Utsläpp (kvartal)'!CH52</f>
        <v>0.1046</v>
      </c>
      <c r="G13" s="63">
        <f>'6 FV (kvartal)'!BX52</f>
        <v>60558</v>
      </c>
      <c r="H13" s="63">
        <f>G13-'6 FV (kvartal)'!BT52</f>
        <v>1671</v>
      </c>
      <c r="I13" s="294">
        <f>(G13/'6 FV (kvartal)'!BT52)-1</f>
        <v>2.837638188394731E-2</v>
      </c>
      <c r="J13" s="77">
        <v>1491.46596157165</v>
      </c>
      <c r="K13" s="94">
        <f t="shared" si="0"/>
        <v>0.16594591459996519</v>
      </c>
      <c r="L13" s="94">
        <f t="shared" si="1"/>
        <v>3.7051766502530566E-2</v>
      </c>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row>
    <row r="14" spans="2:79" ht="15.65" customHeight="1" x14ac:dyDescent="0.3">
      <c r="B14" s="78" t="s">
        <v>93</v>
      </c>
      <c r="C14" s="74" t="s">
        <v>24</v>
      </c>
      <c r="D14" s="290">
        <f>'1 Utsläpp (kvartal)'!BX53</f>
        <v>493.35</v>
      </c>
      <c r="E14" s="63">
        <f>'1 Utsläpp (kvartal)'!CC53</f>
        <v>-8.51</v>
      </c>
      <c r="F14" s="291">
        <f>'1 Utsläpp (kvartal)'!CH53</f>
        <v>-1.7000000000000001E-2</v>
      </c>
      <c r="G14" s="63">
        <f>'6 FV (kvartal)'!BX53</f>
        <v>76121</v>
      </c>
      <c r="H14" s="63">
        <f>G14-'6 FV (kvartal)'!BT53</f>
        <v>3138</v>
      </c>
      <c r="I14" s="294">
        <f>(G14/'6 FV (kvartal)'!BT53)-1</f>
        <v>4.2996314210158593E-2</v>
      </c>
      <c r="J14" s="77">
        <v>423.155075230801</v>
      </c>
      <c r="K14" s="94">
        <f t="shared" si="0"/>
        <v>3.8145864341909419E-2</v>
      </c>
      <c r="L14" s="94">
        <f t="shared" si="1"/>
        <v>4.6573822086910556E-2</v>
      </c>
      <c r="M14"/>
      <c r="N14"/>
      <c r="O14"/>
      <c r="P14"/>
      <c r="Q14"/>
      <c r="R14"/>
      <c r="S14"/>
      <c r="T14"/>
      <c r="U14"/>
      <c r="V14"/>
      <c r="W14"/>
      <c r="X14"/>
      <c r="Y14"/>
      <c r="Z14"/>
      <c r="AV14"/>
      <c r="AW14"/>
      <c r="AX14"/>
      <c r="AY14"/>
      <c r="AZ14"/>
      <c r="BA14"/>
      <c r="BB14"/>
      <c r="BC14"/>
      <c r="BD14"/>
      <c r="BE14"/>
      <c r="BF14"/>
      <c r="BG14"/>
      <c r="BH14"/>
      <c r="BI14"/>
      <c r="BJ14"/>
      <c r="BK14"/>
      <c r="BL14"/>
      <c r="BM14"/>
      <c r="BN14"/>
      <c r="BO14"/>
      <c r="BP14"/>
      <c r="BQ14"/>
      <c r="BR14"/>
      <c r="BS14"/>
      <c r="BT14"/>
      <c r="BU14"/>
      <c r="BV14"/>
      <c r="BW14"/>
      <c r="BX14"/>
      <c r="BY14"/>
      <c r="BZ14"/>
      <c r="CA14"/>
    </row>
    <row r="15" spans="2:79" ht="15.65" customHeight="1" x14ac:dyDescent="0.3">
      <c r="B15" s="78" t="s">
        <v>94</v>
      </c>
      <c r="C15" s="74" t="s">
        <v>158</v>
      </c>
      <c r="D15" s="290">
        <f>'1 Utsläpp (kvartal)'!BX54</f>
        <v>1940.7</v>
      </c>
      <c r="E15" s="63">
        <f>'1 Utsläpp (kvartal)'!CC54</f>
        <v>0.44</v>
      </c>
      <c r="F15" s="291">
        <f>'1 Utsläpp (kvartal)'!CH54</f>
        <v>2.0000000000000001E-4</v>
      </c>
      <c r="G15" s="63">
        <f>'6 FV (kvartal)'!BX54</f>
        <v>50088</v>
      </c>
      <c r="H15" s="63">
        <f>G15-'6 FV (kvartal)'!BT54</f>
        <v>-1921</v>
      </c>
      <c r="I15" s="294">
        <f>(G15/'6 FV (kvartal)'!BT54)-1</f>
        <v>-3.6935914937799241E-2</v>
      </c>
      <c r="J15" s="77">
        <v>1816.36449710445</v>
      </c>
      <c r="K15" s="94">
        <f t="shared" si="0"/>
        <v>0.15005509056115052</v>
      </c>
      <c r="L15" s="94">
        <f t="shared" si="1"/>
        <v>3.0645808655813452E-2</v>
      </c>
      <c r="M15"/>
      <c r="N15"/>
      <c r="O15"/>
      <c r="P15"/>
      <c r="Q15"/>
      <c r="R15"/>
      <c r="S15"/>
      <c r="T15"/>
      <c r="U15"/>
      <c r="V15"/>
      <c r="W15"/>
      <c r="X15"/>
      <c r="Y15"/>
      <c r="Z15"/>
      <c r="AV15"/>
      <c r="AW15"/>
      <c r="AX15"/>
      <c r="AY15"/>
      <c r="AZ15"/>
      <c r="BA15"/>
      <c r="BB15"/>
      <c r="BC15"/>
      <c r="BD15"/>
      <c r="BE15"/>
      <c r="BF15"/>
      <c r="BG15"/>
      <c r="BH15"/>
      <c r="BI15"/>
      <c r="BJ15"/>
      <c r="BK15"/>
      <c r="BL15"/>
      <c r="BM15"/>
      <c r="BN15"/>
      <c r="BO15"/>
      <c r="BP15"/>
      <c r="BQ15"/>
      <c r="BR15"/>
      <c r="BS15"/>
      <c r="BT15"/>
      <c r="BU15"/>
      <c r="BV15"/>
      <c r="BW15"/>
      <c r="BX15"/>
      <c r="BY15"/>
      <c r="BZ15"/>
      <c r="CA15"/>
    </row>
    <row r="16" spans="2:79" ht="15.65" customHeight="1" x14ac:dyDescent="0.3">
      <c r="B16" s="78" t="s">
        <v>95</v>
      </c>
      <c r="C16" s="74" t="s">
        <v>29</v>
      </c>
      <c r="D16" s="290">
        <f>'1 Utsläpp (kvartal)'!BX55</f>
        <v>730.56</v>
      </c>
      <c r="E16" s="63">
        <f>'1 Utsläpp (kvartal)'!CC55</f>
        <v>-14.54</v>
      </c>
      <c r="F16" s="291">
        <f>'1 Utsläpp (kvartal)'!CH55</f>
        <v>-1.95E-2</v>
      </c>
      <c r="G16" s="63">
        <f>'6 FV (kvartal)'!BX55</f>
        <v>707078</v>
      </c>
      <c r="H16" s="63">
        <f>G16-'6 FV (kvartal)'!BT55</f>
        <v>14974</v>
      </c>
      <c r="I16" s="294">
        <f>(G16/'6 FV (kvartal)'!BT55)-1</f>
        <v>2.163547674915911E-2</v>
      </c>
      <c r="J16" s="77">
        <v>693.88799155580239</v>
      </c>
      <c r="K16" s="94">
        <f t="shared" si="0"/>
        <v>5.6486961900527703E-2</v>
      </c>
      <c r="L16" s="94">
        <f t="shared" si="1"/>
        <v>0.43261813393897269</v>
      </c>
      <c r="M16"/>
      <c r="N16"/>
      <c r="O16"/>
      <c r="P16"/>
      <c r="Q16"/>
      <c r="R16"/>
      <c r="S16"/>
      <c r="T16"/>
      <c r="U16"/>
      <c r="V16"/>
      <c r="W16"/>
      <c r="X16"/>
      <c r="Y16"/>
      <c r="Z16"/>
      <c r="AV16"/>
      <c r="AW16"/>
      <c r="AX16"/>
      <c r="AY16"/>
      <c r="AZ16"/>
      <c r="BA16"/>
      <c r="BB16"/>
      <c r="BC16"/>
      <c r="BD16"/>
      <c r="BE16"/>
      <c r="BF16"/>
      <c r="BG16"/>
      <c r="BH16"/>
      <c r="BI16"/>
      <c r="BJ16"/>
      <c r="BK16"/>
      <c r="BL16"/>
      <c r="BM16"/>
      <c r="BN16"/>
      <c r="BO16"/>
      <c r="BP16"/>
      <c r="BQ16"/>
      <c r="BR16"/>
      <c r="BS16"/>
      <c r="BT16"/>
      <c r="BU16"/>
      <c r="BV16"/>
      <c r="BW16"/>
      <c r="BX16"/>
      <c r="BY16"/>
      <c r="BZ16"/>
      <c r="CA16"/>
    </row>
    <row r="17" spans="2:79" ht="15.65" customHeight="1" x14ac:dyDescent="0.3">
      <c r="B17" s="78" t="s">
        <v>96</v>
      </c>
      <c r="C17" s="74" t="s">
        <v>26</v>
      </c>
      <c r="D17" s="290">
        <f>'1 Utsläpp (kvartal)'!BX56</f>
        <v>93.13</v>
      </c>
      <c r="E17" s="63">
        <f>'1 Utsläpp (kvartal)'!CC56</f>
        <v>-1.52</v>
      </c>
      <c r="F17" s="291">
        <f>'1 Utsläpp (kvartal)'!CH56</f>
        <v>-1.6E-2</v>
      </c>
      <c r="G17" s="63">
        <f>'6 FV (kvartal)'!BX56</f>
        <v>322079</v>
      </c>
      <c r="H17" s="63">
        <f>G17-'6 FV (kvartal)'!BT56</f>
        <v>962</v>
      </c>
      <c r="I17" s="294">
        <f>(G17/'6 FV (kvartal)'!BT56)-1</f>
        <v>2.9957928107200438E-3</v>
      </c>
      <c r="J17" s="77">
        <v>84.864354144991992</v>
      </c>
      <c r="K17" s="94">
        <f t="shared" si="0"/>
        <v>7.200819592909748E-3</v>
      </c>
      <c r="L17" s="94">
        <f t="shared" si="1"/>
        <v>0.19706060146254076</v>
      </c>
      <c r="M17"/>
      <c r="N17"/>
      <c r="O17"/>
      <c r="P17"/>
      <c r="Q17"/>
      <c r="R17"/>
      <c r="S17"/>
      <c r="T17"/>
      <c r="U17"/>
      <c r="V17"/>
      <c r="W17"/>
      <c r="X17"/>
      <c r="Y17"/>
      <c r="Z17"/>
      <c r="AV17"/>
      <c r="AW17"/>
      <c r="AX17"/>
      <c r="AY17"/>
      <c r="AZ17"/>
      <c r="BA17"/>
      <c r="BB17"/>
      <c r="BC17"/>
      <c r="BD17"/>
      <c r="BE17"/>
      <c r="BF17"/>
      <c r="BG17"/>
      <c r="BH17"/>
      <c r="BI17"/>
      <c r="BJ17"/>
      <c r="BK17"/>
      <c r="BL17"/>
      <c r="BM17"/>
      <c r="BN17"/>
      <c r="BO17"/>
      <c r="BP17"/>
      <c r="BQ17"/>
      <c r="BR17"/>
      <c r="BS17"/>
      <c r="BT17"/>
      <c r="BU17"/>
      <c r="BV17"/>
      <c r="BW17"/>
      <c r="BX17"/>
      <c r="BY17"/>
      <c r="BZ17"/>
      <c r="CA17"/>
    </row>
    <row r="18" spans="2:79" ht="15.65" customHeight="1" x14ac:dyDescent="0.3">
      <c r="B18" s="78" t="s">
        <v>143</v>
      </c>
      <c r="C18" s="74" t="s">
        <v>142</v>
      </c>
      <c r="D18" s="290">
        <f>'1 Utsläpp (kvartal)'!BX57</f>
        <v>1946.19</v>
      </c>
      <c r="E18" s="63">
        <f>'1 Utsläpp (kvartal)'!CC57</f>
        <v>-50.76</v>
      </c>
      <c r="F18" s="291">
        <f>'1 Utsläpp (kvartal)'!CH57</f>
        <v>-2.5399999999999999E-2</v>
      </c>
      <c r="G18" s="63">
        <f>'6 FV (kvartal)'!BX57</f>
        <v>17534</v>
      </c>
      <c r="H18" s="63">
        <f>G18-'6 FV (kvartal)'!BT57</f>
        <v>500</v>
      </c>
      <c r="I18" s="294">
        <f>(G18/'6 FV (kvartal)'!BT57)-1</f>
        <v>2.9353058588704961E-2</v>
      </c>
      <c r="J18" s="77">
        <v>1975.7458217211681</v>
      </c>
      <c r="K18" s="94">
        <f t="shared" si="0"/>
        <v>0.1504795778323314</v>
      </c>
      <c r="L18" s="94">
        <f t="shared" si="1"/>
        <v>1.0727990915409541E-2</v>
      </c>
      <c r="S18" s="41"/>
    </row>
    <row r="19" spans="2:79" ht="15.65" customHeight="1" x14ac:dyDescent="0.35">
      <c r="B19" s="7" t="s">
        <v>138</v>
      </c>
      <c r="C19" s="43" t="s">
        <v>83</v>
      </c>
      <c r="D19" s="295">
        <f>'1 Utsläpp (kvartal)'!BX58</f>
        <v>12933.25</v>
      </c>
      <c r="E19" s="296">
        <f>'1 Utsläpp (kvartal)'!CC58</f>
        <v>76.900000000000006</v>
      </c>
      <c r="F19" s="297">
        <f>'1 Utsläpp (kvartal)'!CH58</f>
        <v>6.0000000000000001E-3</v>
      </c>
      <c r="G19" s="298">
        <f>'6 FV (kvartal)'!BX58</f>
        <v>1634416</v>
      </c>
      <c r="H19" s="298">
        <f>G19-'6 FV (kvartal)'!BT58</f>
        <v>32332</v>
      </c>
      <c r="I19" s="54">
        <f>(G19/'6 FV (kvartal)'!BT58)-1</f>
        <v>2.0181213968805567E-2</v>
      </c>
      <c r="J19" s="75"/>
      <c r="K19" s="54">
        <f t="shared" si="0"/>
        <v>1</v>
      </c>
      <c r="L19" s="54">
        <f t="shared" si="1"/>
        <v>1</v>
      </c>
      <c r="P19" s="58"/>
      <c r="Q19" s="58"/>
      <c r="R19" s="58"/>
      <c r="S19" s="89"/>
      <c r="T19" s="58"/>
      <c r="U19" s="58"/>
      <c r="V19" s="58"/>
      <c r="W19" s="58"/>
      <c r="X19" s="58"/>
      <c r="Y19" s="58"/>
      <c r="Z19" s="58"/>
      <c r="AV19" s="58"/>
      <c r="AW19" s="58"/>
      <c r="AX19" s="58"/>
      <c r="AY19" s="58"/>
      <c r="AZ19" s="58"/>
      <c r="BA19" s="58"/>
      <c r="BB19" s="58"/>
      <c r="BC19" s="58"/>
      <c r="BD19" s="58"/>
      <c r="BE19" s="58"/>
      <c r="BF19" s="58"/>
      <c r="BG19" s="58"/>
      <c r="BH19" s="58"/>
      <c r="BI19" s="58"/>
      <c r="BJ19" s="58"/>
      <c r="BK19" s="58"/>
      <c r="BL19" s="58"/>
      <c r="BM19" s="58"/>
    </row>
    <row r="20" spans="2:79" ht="15.65" customHeight="1" x14ac:dyDescent="0.3">
      <c r="P20" s="58"/>
      <c r="Q20" s="58"/>
      <c r="R20" s="58"/>
      <c r="S20" s="89"/>
      <c r="T20" s="58"/>
      <c r="U20" s="58"/>
      <c r="V20" s="58"/>
      <c r="W20" s="58"/>
      <c r="X20" s="58"/>
      <c r="Y20" s="58"/>
      <c r="Z20" s="58"/>
      <c r="AV20" s="58"/>
      <c r="AW20" s="58"/>
      <c r="AX20" s="58"/>
      <c r="AY20" s="58"/>
      <c r="AZ20" s="58"/>
      <c r="BA20" s="58"/>
      <c r="BB20" s="58"/>
      <c r="BC20" s="58"/>
      <c r="BD20" s="58"/>
      <c r="BE20" s="58"/>
      <c r="BF20" s="58"/>
      <c r="BG20" s="58"/>
      <c r="BH20" s="58"/>
      <c r="BI20" s="58"/>
      <c r="BJ20" s="58"/>
      <c r="BK20" s="58"/>
      <c r="BL20" s="58"/>
      <c r="BM20" s="58"/>
    </row>
    <row r="21" spans="2:79" ht="15.65" customHeight="1" x14ac:dyDescent="0.3">
      <c r="F21" s="18"/>
      <c r="J21" s="71"/>
      <c r="K21" s="71"/>
      <c r="P21" s="58"/>
      <c r="Q21" s="58"/>
      <c r="R21" s="58"/>
      <c r="S21" s="58"/>
      <c r="T21" s="58"/>
      <c r="U21" s="58"/>
      <c r="V21" s="58"/>
      <c r="W21" s="58"/>
      <c r="X21" s="58"/>
      <c r="Y21" s="58"/>
      <c r="Z21" s="58"/>
      <c r="AV21" s="58"/>
      <c r="AW21" s="58"/>
      <c r="AX21" s="58"/>
      <c r="AY21" s="58"/>
      <c r="AZ21" s="58"/>
      <c r="BA21" s="58"/>
      <c r="BB21" s="58"/>
      <c r="BC21" s="58"/>
      <c r="BD21" s="58"/>
      <c r="BE21" s="58"/>
      <c r="BF21" s="58"/>
      <c r="BG21" s="58"/>
      <c r="BH21" s="58"/>
      <c r="BI21" s="58"/>
      <c r="BJ21" s="58"/>
      <c r="BK21" s="58"/>
      <c r="BL21" s="58"/>
      <c r="BM21" s="58"/>
    </row>
    <row r="22" spans="2:79" ht="15.65" customHeight="1" x14ac:dyDescent="0.3">
      <c r="J22" s="18"/>
      <c r="P22" s="58"/>
      <c r="Q22" s="58"/>
      <c r="R22" s="58"/>
      <c r="S22" s="58"/>
      <c r="T22" s="58"/>
      <c r="U22" s="58"/>
      <c r="V22" s="58"/>
      <c r="W22" s="58"/>
      <c r="X22" s="58"/>
      <c r="Y22" s="58"/>
      <c r="Z22" s="58"/>
      <c r="AV22" s="58"/>
      <c r="AW22" s="58"/>
      <c r="AX22" s="58"/>
      <c r="AY22" s="58"/>
      <c r="AZ22" s="58"/>
      <c r="BA22" s="58"/>
      <c r="BB22" s="58"/>
      <c r="BC22" s="58"/>
      <c r="BD22" s="58"/>
      <c r="BE22" s="58"/>
      <c r="BF22" s="58"/>
      <c r="BG22" s="58"/>
      <c r="BH22" s="58"/>
      <c r="BI22" s="58"/>
      <c r="BJ22" s="58"/>
      <c r="BK22" s="58"/>
      <c r="BL22" s="58"/>
      <c r="BM22" s="58"/>
    </row>
    <row r="23" spans="2:79" ht="15.65" customHeight="1" x14ac:dyDescent="0.3">
      <c r="H23" s="40"/>
      <c r="I23" s="40"/>
      <c r="J23" s="18"/>
      <c r="K23" s="40"/>
    </row>
    <row r="24" spans="2:79" ht="15.65" customHeight="1" x14ac:dyDescent="0.3">
      <c r="H24" s="42"/>
      <c r="I24" s="42"/>
      <c r="J24" s="18"/>
      <c r="K24" s="42"/>
    </row>
    <row r="25" spans="2:79" ht="15.65" customHeight="1" x14ac:dyDescent="0.3">
      <c r="H25" s="42"/>
      <c r="I25" s="42"/>
      <c r="J25" s="18"/>
      <c r="K25" s="42"/>
    </row>
    <row r="26" spans="2:79" ht="15.65" customHeight="1" x14ac:dyDescent="0.3">
      <c r="H26" s="42"/>
      <c r="K26" s="42"/>
    </row>
    <row r="27" spans="2:79" ht="15.65" customHeight="1" x14ac:dyDescent="0.3">
      <c r="H27" s="42"/>
      <c r="I27" s="42"/>
      <c r="J27" s="18"/>
      <c r="K27" s="42"/>
    </row>
    <row r="28" spans="2:79" ht="15.65" customHeight="1" x14ac:dyDescent="0.3">
      <c r="H28" s="42"/>
      <c r="I28" s="80">
        <v>-7.3261233539979181E-2</v>
      </c>
      <c r="J28" s="18"/>
      <c r="K28" s="42"/>
      <c r="T28" s="16" t="str">
        <f>'3 Prel. årssiffor'!V47</f>
        <v>Intensiteter: Utsläpp av växthusgaser per förädlingsvärde, ton koldioxidekvivalenter per miljoner kronor (2025 års priser)</v>
      </c>
    </row>
    <row r="29" spans="2:79" ht="15.65" customHeight="1" x14ac:dyDescent="0.35">
      <c r="H29" s="42"/>
      <c r="I29" s="80">
        <v>-6.545454545454546E-2</v>
      </c>
      <c r="J29" s="18"/>
      <c r="K29" s="42"/>
      <c r="S29" s="61"/>
      <c r="T29" s="28" t="str">
        <f>'3 Prel. årssiffor'!C48</f>
        <v>Aggregerad bransch</v>
      </c>
      <c r="U29" s="271">
        <f>'3 Prel. årssiffor'!V48</f>
        <v>2008</v>
      </c>
      <c r="V29" s="271">
        <f>'3 Prel. årssiffor'!Y48</f>
        <v>2011</v>
      </c>
      <c r="W29" s="271">
        <f>'3 Prel. årssiffor'!AA48</f>
        <v>2013</v>
      </c>
      <c r="X29" s="271">
        <f>'3 Prel. årssiffor'!AC48</f>
        <v>2015</v>
      </c>
      <c r="Y29" s="271">
        <f>'3 Prel. årssiffor'!AE48</f>
        <v>2017</v>
      </c>
      <c r="Z29" s="271">
        <f>'3 Prel. årssiffor'!AG48</f>
        <v>2019</v>
      </c>
      <c r="AA29" s="271">
        <f>'3 Prel. årssiffor'!AI48</f>
        <v>2021</v>
      </c>
      <c r="AB29" s="271">
        <f>'3 Prel. årssiffor'!AK48</f>
        <v>2023</v>
      </c>
      <c r="AC29" s="271" t="str">
        <f>'3 Prel. årssiffor'!AM48</f>
        <v>2025***</v>
      </c>
      <c r="AE29" s="17"/>
      <c r="AG29" s="17"/>
      <c r="AI29" s="17"/>
      <c r="AK29" s="17"/>
      <c r="AL29" s="17"/>
      <c r="AM29" s="17"/>
      <c r="AN29" s="17"/>
      <c r="AO29" s="17"/>
    </row>
    <row r="30" spans="2:79" ht="15.65" customHeight="1" x14ac:dyDescent="0.35">
      <c r="H30" s="42"/>
      <c r="I30" s="80">
        <v>-7.0054745660784276E-2</v>
      </c>
      <c r="J30" s="18"/>
      <c r="K30" s="42"/>
      <c r="S30" s="61"/>
      <c r="T30" s="17" t="str">
        <f>'3 Prel. årssiffor'!C49</f>
        <v>Jordbruk, skogsbruk och fiske</v>
      </c>
      <c r="U30" s="272">
        <f>'3 Prel. årssiffor'!V49</f>
        <v>99.364517892810511</v>
      </c>
      <c r="V30" s="272">
        <f>'3 Prel. årssiffor'!Y49</f>
        <v>89.218304210536999</v>
      </c>
      <c r="W30" s="272">
        <f>'3 Prel. årssiffor'!AA49</f>
        <v>81.235393893705236</v>
      </c>
      <c r="X30" s="272">
        <f>'3 Prel. årssiffor'!AC49</f>
        <v>71.030023018199287</v>
      </c>
      <c r="Y30" s="272">
        <f>'3 Prel. årssiffor'!AE49</f>
        <v>67.152291374824898</v>
      </c>
      <c r="Z30" s="272">
        <f>'3 Prel. årssiffor'!AG49</f>
        <v>68.201565326165962</v>
      </c>
      <c r="AA30" s="272">
        <f>'3 Prel. årssiffor'!AI49</f>
        <v>70.428825794454823</v>
      </c>
      <c r="AB30" s="272">
        <f>'3 Prel. årssiffor'!AK49</f>
        <v>67.163156668708538</v>
      </c>
      <c r="AC30" s="272">
        <f>'3 Prel. årssiffor'!AM49</f>
        <v>81.817147229934577</v>
      </c>
      <c r="AE30" s="58"/>
      <c r="AG30" s="58"/>
      <c r="AI30" s="58"/>
      <c r="AK30" s="58"/>
      <c r="AL30" s="58"/>
      <c r="AM30" s="58"/>
      <c r="AN30" s="58"/>
      <c r="AO30" s="58"/>
    </row>
    <row r="31" spans="2:79" ht="15.65" customHeight="1" x14ac:dyDescent="0.35">
      <c r="H31" s="42"/>
      <c r="I31" s="80">
        <v>-7.6515809314047306E-2</v>
      </c>
      <c r="J31" s="18"/>
      <c r="K31" s="42"/>
      <c r="M31" s="45"/>
      <c r="S31" s="61"/>
      <c r="T31" s="17" t="str">
        <f>'3 Prel. årssiffor'!C50</f>
        <v>Utvinning av mineral</v>
      </c>
      <c r="U31" s="272">
        <f>'3 Prel. årssiffor'!V50</f>
        <v>19.485807177691633</v>
      </c>
      <c r="V31" s="272">
        <f>'3 Prel. årssiffor'!Y50</f>
        <v>21.989926945420997</v>
      </c>
      <c r="W31" s="272">
        <f>'3 Prel. årssiffor'!AA50</f>
        <v>26.49181471896717</v>
      </c>
      <c r="X31" s="272">
        <f>'3 Prel. årssiffor'!AC50</f>
        <v>28.194849295309073</v>
      </c>
      <c r="Y31" s="272">
        <f>'3 Prel. årssiffor'!AE50</f>
        <v>23.903189920575375</v>
      </c>
      <c r="Z31" s="272">
        <f>'3 Prel. årssiffor'!AG50</f>
        <v>22.309881861004055</v>
      </c>
      <c r="AA31" s="272">
        <f>'3 Prel. årssiffor'!AI50</f>
        <v>21.147521533825309</v>
      </c>
      <c r="AB31" s="272">
        <f>'3 Prel. årssiffor'!AK50</f>
        <v>24.951565176763744</v>
      </c>
      <c r="AC31" s="272">
        <f>'3 Prel. årssiffor'!AM50</f>
        <v>26.109348161518529</v>
      </c>
      <c r="AE31" s="58"/>
      <c r="AG31" s="58"/>
      <c r="AI31" s="58"/>
      <c r="AK31" s="58"/>
      <c r="AL31" s="58"/>
      <c r="AM31" s="58"/>
      <c r="AN31" s="58"/>
      <c r="AO31" s="58"/>
    </row>
    <row r="32" spans="2:79" ht="15.65" customHeight="1" x14ac:dyDescent="0.35">
      <c r="H32" s="42"/>
      <c r="I32" s="80">
        <v>3.4374180005247966E-3</v>
      </c>
      <c r="J32" s="42"/>
      <c r="K32" s="42"/>
      <c r="S32" s="61"/>
      <c r="T32" s="17" t="str">
        <f>'3 Prel. årssiffor'!C51</f>
        <v>Tillverkningsindustri</v>
      </c>
      <c r="U32" s="272">
        <f>'3 Prel. årssiffor'!V51</f>
        <v>23.856681321088285</v>
      </c>
      <c r="V32" s="272">
        <f>'3 Prel. årssiffor'!Y51</f>
        <v>22.680795806559136</v>
      </c>
      <c r="W32" s="272">
        <f>'3 Prel. årssiffor'!AA51</f>
        <v>22.886640541915199</v>
      </c>
      <c r="X32" s="272">
        <f>'3 Prel. årssiffor'!AC51</f>
        <v>20.331537739928628</v>
      </c>
      <c r="Y32" s="272">
        <f>'3 Prel. årssiffor'!AE51</f>
        <v>20.098104652861977</v>
      </c>
      <c r="Z32" s="272">
        <f>'3 Prel. årssiffor'!AG51</f>
        <v>19.442268267209922</v>
      </c>
      <c r="AA32" s="272">
        <f>'3 Prel. årssiffor'!AI51</f>
        <v>17.267984876230379</v>
      </c>
      <c r="AB32" s="272">
        <f>'3 Prel. årssiffor'!AK51</f>
        <v>16.862963837868389</v>
      </c>
      <c r="AC32" s="272">
        <f>'3 Prel. årssiffor'!AM51</f>
        <v>16.420220817547406</v>
      </c>
      <c r="AE32" s="58"/>
      <c r="AG32" s="58"/>
      <c r="AI32" s="58"/>
      <c r="AK32" s="58"/>
      <c r="AL32" s="58"/>
      <c r="AM32" s="58"/>
      <c r="AN32" s="58"/>
      <c r="AO32" s="58"/>
    </row>
    <row r="33" spans="2:41" ht="15.65" customHeight="1" x14ac:dyDescent="0.35">
      <c r="H33" s="44"/>
      <c r="I33" s="80">
        <v>-3.3410683308175815E-2</v>
      </c>
      <c r="J33" s="42"/>
      <c r="K33" s="44"/>
      <c r="S33" s="61"/>
      <c r="T33" s="17" t="str">
        <f>'3 Prel. årssiffor'!C52</f>
        <v>El, gas och värmeverk samt vatten, avlopp och avfall</v>
      </c>
      <c r="U33" s="272">
        <f>'3 Prel. årssiffor'!V52</f>
        <v>54.937372838250255</v>
      </c>
      <c r="V33" s="272">
        <f>'3 Prel. årssiffor'!Y52</f>
        <v>68.811921869403065</v>
      </c>
      <c r="W33" s="272">
        <f>'3 Prel. årssiffor'!AA52</f>
        <v>49.8098258300979</v>
      </c>
      <c r="X33" s="272">
        <f>'3 Prel. årssiffor'!AC52</f>
        <v>39.031964561429305</v>
      </c>
      <c r="Y33" s="272">
        <f>'3 Prel. årssiffor'!AE52</f>
        <v>44.396713938225709</v>
      </c>
      <c r="Z33" s="272">
        <f>'3 Prel. årssiffor'!AG52</f>
        <v>40.92623223583761</v>
      </c>
      <c r="AA33" s="272">
        <f>'3 Prel. årssiffor'!AI52</f>
        <v>34.445480136462777</v>
      </c>
      <c r="AB33" s="272">
        <f>'3 Prel. årssiffor'!AK52</f>
        <v>32.323791195573733</v>
      </c>
      <c r="AC33" s="272">
        <f>'3 Prel. årssiffor'!AM52</f>
        <v>34.526181839302595</v>
      </c>
      <c r="AE33" s="58"/>
      <c r="AG33" s="58"/>
      <c r="AI33" s="58"/>
      <c r="AK33" s="58"/>
      <c r="AL33" s="58"/>
      <c r="AM33" s="58"/>
      <c r="AN33" s="58"/>
      <c r="AO33" s="58"/>
    </row>
    <row r="34" spans="2:41" ht="15.65" customHeight="1" x14ac:dyDescent="0.35">
      <c r="I34" s="81">
        <v>6.4790055764175139E-3</v>
      </c>
      <c r="J34" s="44"/>
      <c r="S34" s="61"/>
      <c r="T34" s="17" t="str">
        <f>'3 Prel. årssiffor'!C53</f>
        <v>Byggverksamhet</v>
      </c>
      <c r="U34" s="272">
        <f>'3 Prel. årssiffor'!V53</f>
        <v>5.9832474644373157</v>
      </c>
      <c r="V34" s="272">
        <f>'3 Prel. årssiffor'!Y53</f>
        <v>6.105136799438772</v>
      </c>
      <c r="W34" s="272">
        <f>'3 Prel. årssiffor'!AA53</f>
        <v>6.2567202329137368</v>
      </c>
      <c r="X34" s="272">
        <f>'3 Prel. årssiffor'!AC53</f>
        <v>5.3902499058441844</v>
      </c>
      <c r="Y34" s="272">
        <f>'3 Prel. årssiffor'!AE53</f>
        <v>5.4166630411137699</v>
      </c>
      <c r="Z34" s="272">
        <f>'3 Prel. årssiffor'!AG53</f>
        <v>4.7160655490351404</v>
      </c>
      <c r="AA34" s="272">
        <f>'3 Prel. årssiffor'!AI53</f>
        <v>5.098206110662109</v>
      </c>
      <c r="AB34" s="272">
        <f>'3 Prel. årssiffor'!AK53</f>
        <v>4.2608734311948675</v>
      </c>
      <c r="AC34" s="272">
        <f>'3 Prel. årssiffor'!AM53</f>
        <v>5.8058281380117487</v>
      </c>
      <c r="AE34" s="58"/>
      <c r="AG34" s="58"/>
      <c r="AI34" s="58"/>
      <c r="AK34" s="58"/>
      <c r="AL34" s="58"/>
      <c r="AM34" s="58"/>
      <c r="AN34" s="58"/>
      <c r="AO34" s="58"/>
    </row>
    <row r="35" spans="2:41" ht="15.65" customHeight="1" x14ac:dyDescent="0.3">
      <c r="I35" s="82">
        <v>-1.9079680556390491E-2</v>
      </c>
      <c r="S35" s="46"/>
      <c r="T35" s="17" t="str">
        <f>'3 Prel. årssiffor'!C54</f>
        <v>Transportindustri</v>
      </c>
      <c r="U35" s="272">
        <f>'3 Prel. årssiffor'!V54</f>
        <v>53.738835472692664</v>
      </c>
      <c r="V35" s="272">
        <f>'3 Prel. årssiffor'!Y54</f>
        <v>46.638605860445509</v>
      </c>
      <c r="W35" s="272">
        <f>'3 Prel. årssiffor'!AA54</f>
        <v>35.488141799509577</v>
      </c>
      <c r="X35" s="272">
        <f>'3 Prel. årssiffor'!AC54</f>
        <v>36.504900050378794</v>
      </c>
      <c r="Y35" s="272">
        <f>'3 Prel. årssiffor'!AE54</f>
        <v>41.35423805997268</v>
      </c>
      <c r="Z35" s="272">
        <f>'3 Prel. årssiffor'!AG54</f>
        <v>36.033312056342616</v>
      </c>
      <c r="AA35" s="272">
        <f>'3 Prel. årssiffor'!AI54</f>
        <v>33.421762116393204</v>
      </c>
      <c r="AB35" s="272">
        <f>'3 Prel. årssiffor'!AK54</f>
        <v>36.920664076298131</v>
      </c>
      <c r="AC35" s="272">
        <f>'3 Prel. årssiffor'!AM54</f>
        <v>40.393312869670659</v>
      </c>
      <c r="AE35" s="58"/>
      <c r="AG35" s="58"/>
      <c r="AI35" s="58"/>
      <c r="AK35" s="58"/>
      <c r="AL35" s="58"/>
      <c r="AM35" s="58"/>
      <c r="AN35" s="58"/>
      <c r="AO35" s="58"/>
    </row>
    <row r="36" spans="2:41" ht="15.65" customHeight="1" x14ac:dyDescent="0.3">
      <c r="I36" s="82">
        <v>8.1585824462999546E-3</v>
      </c>
      <c r="S36" s="46"/>
      <c r="T36" s="17" t="str">
        <f>'3 Prel. årssiffor'!C55</f>
        <v>Övriga tjänster</v>
      </c>
      <c r="U36" s="272">
        <f>'3 Prel. årssiffor'!V55</f>
        <v>2.3659787516498398</v>
      </c>
      <c r="V36" s="272">
        <f>'3 Prel. årssiffor'!Y55</f>
        <v>2.1782551969548862</v>
      </c>
      <c r="W36" s="272">
        <f>'3 Prel. årssiffor'!AA55</f>
        <v>1.9115589857053663</v>
      </c>
      <c r="X36" s="272">
        <f>'3 Prel. årssiffor'!AC55</f>
        <v>1.6230612681667187</v>
      </c>
      <c r="Y36" s="272">
        <f>'3 Prel. årssiffor'!AE55</f>
        <v>1.4498657989519537</v>
      </c>
      <c r="Z36" s="272">
        <f>'3 Prel. årssiffor'!AG55</f>
        <v>1.3102934759703477</v>
      </c>
      <c r="AA36" s="272">
        <f>'3 Prel. årssiffor'!AI55</f>
        <v>1.1359670204199011</v>
      </c>
      <c r="AB36" s="272">
        <f>'3 Prel. årssiffor'!AK55</f>
        <v>1.0035930111445595</v>
      </c>
      <c r="AC36" s="272">
        <f>'3 Prel. årssiffor'!AM55</f>
        <v>1.0238449428308407</v>
      </c>
      <c r="AE36" s="58"/>
      <c r="AG36" s="58"/>
      <c r="AI36" s="58"/>
      <c r="AK36" s="58"/>
      <c r="AL36" s="58"/>
      <c r="AM36" s="58"/>
      <c r="AN36" s="58"/>
      <c r="AO36" s="58"/>
    </row>
    <row r="37" spans="2:41" ht="15.65" customHeight="1" x14ac:dyDescent="0.3">
      <c r="I37" s="82">
        <v>-1.6550550589080597E-2</v>
      </c>
      <c r="S37" s="46"/>
      <c r="T37" s="17" t="str">
        <f>'3 Prel. årssiffor'!C56</f>
        <v>Offentlig sektor</v>
      </c>
      <c r="U37" s="272">
        <f>'3 Prel. årssiffor'!V56</f>
        <v>0.53517976565368819</v>
      </c>
      <c r="V37" s="272">
        <f>'3 Prel. årssiffor'!Y56</f>
        <v>0.51288117409185319</v>
      </c>
      <c r="W37" s="272">
        <f>'3 Prel. årssiffor'!AA56</f>
        <v>0.46145223337931235</v>
      </c>
      <c r="X37" s="272">
        <f>'3 Prel. årssiffor'!AC56</f>
        <v>0.3711396458649206</v>
      </c>
      <c r="Y37" s="272">
        <f>'3 Prel. årssiffor'!AE56</f>
        <v>0.34450561917901823</v>
      </c>
      <c r="Z37" s="272">
        <f>'3 Prel. årssiffor'!AG56</f>
        <v>0.3136377162226851</v>
      </c>
      <c r="AA37" s="272">
        <f>'3 Prel. årssiffor'!AI56</f>
        <v>0.31558634901092758</v>
      </c>
      <c r="AB37" s="272">
        <f>'3 Prel. årssiffor'!AK56</f>
        <v>0.26694656222447249</v>
      </c>
      <c r="AC37" s="272">
        <f>'3 Prel. årssiffor'!AM56</f>
        <v>0.29306702007442081</v>
      </c>
      <c r="AE37" s="58"/>
      <c r="AG37" s="58"/>
      <c r="AI37" s="58"/>
      <c r="AK37" s="58"/>
      <c r="AL37" s="58"/>
      <c r="AM37" s="58"/>
      <c r="AN37" s="58"/>
      <c r="AO37" s="58"/>
    </row>
    <row r="38" spans="2:41" ht="15.65" customHeight="1" x14ac:dyDescent="0.3">
      <c r="I38" s="83"/>
      <c r="S38" s="48"/>
      <c r="T38" s="17"/>
      <c r="U38" s="17"/>
      <c r="V38" s="31"/>
      <c r="W38" s="31"/>
      <c r="X38" s="31"/>
      <c r="Y38" s="31"/>
      <c r="Z38" s="31"/>
      <c r="AA38" s="31"/>
      <c r="AB38" s="31"/>
      <c r="AC38" s="31"/>
      <c r="AE38" s="58"/>
      <c r="AG38" s="58"/>
      <c r="AI38" s="58"/>
      <c r="AK38" s="58"/>
      <c r="AL38" s="58"/>
      <c r="AM38" s="58"/>
      <c r="AN38" s="58"/>
      <c r="AO38" s="58"/>
    </row>
    <row r="39" spans="2:41" ht="15.65" customHeight="1" x14ac:dyDescent="0.3">
      <c r="I39" s="83"/>
      <c r="S39" s="46"/>
      <c r="T39" s="17"/>
      <c r="U39" s="17"/>
      <c r="V39" s="17"/>
      <c r="W39" s="58"/>
      <c r="X39" s="58"/>
      <c r="Y39" s="58"/>
      <c r="Z39" s="58"/>
      <c r="AA39" s="58"/>
      <c r="AB39" s="58"/>
      <c r="AC39" s="58"/>
      <c r="AD39" s="58"/>
      <c r="AE39" s="58"/>
      <c r="AF39" s="58"/>
      <c r="AG39" s="58"/>
      <c r="AH39" s="58"/>
      <c r="AI39" s="58"/>
      <c r="AJ39" s="58"/>
      <c r="AK39" s="58"/>
      <c r="AL39" s="58"/>
      <c r="AM39" s="58"/>
      <c r="AN39" s="58"/>
      <c r="AO39" s="58"/>
    </row>
    <row r="40" spans="2:41" ht="15.65" customHeight="1" x14ac:dyDescent="0.3">
      <c r="S40" s="46"/>
      <c r="T40" s="17"/>
      <c r="U40" s="17"/>
      <c r="V40" s="17"/>
    </row>
    <row r="41" spans="2:41" ht="15.65" customHeight="1" x14ac:dyDescent="0.3">
      <c r="S41" s="46"/>
    </row>
    <row r="42" spans="2:41" ht="15.65" customHeight="1" x14ac:dyDescent="0.3">
      <c r="S42" s="46"/>
    </row>
    <row r="43" spans="2:41" ht="15.65" customHeight="1" x14ac:dyDescent="0.3"/>
    <row r="44" spans="2:41" ht="15.65" customHeight="1" x14ac:dyDescent="0.3"/>
    <row r="45" spans="2:41" ht="15.65" customHeight="1" x14ac:dyDescent="0.3">
      <c r="B45" s="41"/>
      <c r="C45" s="41"/>
      <c r="D45" s="41"/>
      <c r="E45" s="41"/>
    </row>
    <row r="46" spans="2:41" ht="15.65" customHeight="1" x14ac:dyDescent="0.3">
      <c r="B46" s="41"/>
      <c r="C46" s="41"/>
      <c r="D46" s="41"/>
      <c r="E46" s="41"/>
    </row>
    <row r="47" spans="2:41" ht="15.65" customHeight="1" x14ac:dyDescent="0.3">
      <c r="B47" s="49"/>
      <c r="C47" s="49"/>
      <c r="D47" s="49"/>
      <c r="E47" s="50"/>
      <c r="F47" s="29"/>
      <c r="G47" s="26"/>
    </row>
    <row r="48" spans="2:41" ht="15.65" customHeight="1" x14ac:dyDescent="0.3">
      <c r="B48" s="51"/>
      <c r="C48" s="52"/>
      <c r="D48" s="52"/>
      <c r="E48" s="41"/>
      <c r="F48" s="53"/>
      <c r="G48" s="26"/>
      <c r="H48" s="53"/>
      <c r="I48" s="53"/>
      <c r="J48" s="53"/>
      <c r="K48" s="53"/>
    </row>
    <row r="49" spans="2:47" ht="15.65" customHeight="1" x14ac:dyDescent="0.3">
      <c r="B49" s="51"/>
      <c r="C49" s="52"/>
      <c r="D49" s="52"/>
      <c r="E49" s="41"/>
      <c r="F49" s="53"/>
      <c r="G49" s="26"/>
      <c r="H49" s="53"/>
      <c r="I49" s="53"/>
      <c r="J49" s="53"/>
      <c r="K49" s="53"/>
    </row>
    <row r="50" spans="2:47" ht="15.65" customHeight="1" x14ac:dyDescent="0.3">
      <c r="B50" s="51"/>
      <c r="C50" s="52"/>
      <c r="D50" s="52"/>
      <c r="E50" s="41"/>
      <c r="F50" s="53"/>
      <c r="G50" s="26"/>
      <c r="H50" s="53"/>
      <c r="I50" s="53"/>
      <c r="J50" s="53"/>
      <c r="K50" s="53"/>
    </row>
    <row r="51" spans="2:47" ht="15.65" customHeight="1" x14ac:dyDescent="0.3">
      <c r="C51" s="264"/>
      <c r="D51" s="264"/>
      <c r="F51" s="18"/>
      <c r="G51" s="24"/>
      <c r="H51" s="53"/>
      <c r="I51" s="53"/>
      <c r="J51" s="53"/>
      <c r="K51" s="53"/>
    </row>
    <row r="52" spans="2:47" ht="15.65" customHeight="1" x14ac:dyDescent="0.3">
      <c r="F52" s="18"/>
      <c r="G52" s="24"/>
      <c r="H52" s="53"/>
      <c r="I52" s="53"/>
      <c r="J52" s="53"/>
      <c r="K52" s="53"/>
    </row>
    <row r="53" spans="2:47" ht="15.65" customHeight="1" x14ac:dyDescent="0.3">
      <c r="F53" s="18"/>
      <c r="G53" s="24"/>
      <c r="H53" s="53"/>
      <c r="I53" s="53"/>
      <c r="J53" s="53"/>
      <c r="K53" s="53"/>
    </row>
    <row r="54" spans="2:47" s="47" customFormat="1" ht="15.65" customHeight="1" x14ac:dyDescent="0.3">
      <c r="E54" s="16"/>
      <c r="F54" s="18"/>
      <c r="G54" s="24"/>
      <c r="H54" s="53"/>
      <c r="I54" s="53"/>
      <c r="J54" s="53"/>
      <c r="K54" s="53"/>
      <c r="L54" s="16"/>
      <c r="M54" s="16"/>
      <c r="N54" s="16"/>
      <c r="O54" s="16"/>
      <c r="P54" s="16"/>
      <c r="Q54" s="16"/>
      <c r="R54" s="16"/>
      <c r="S54" s="16"/>
      <c r="T54" s="16"/>
      <c r="U54" s="16"/>
      <c r="V54" s="16"/>
      <c r="W54" s="16"/>
      <c r="X54" s="16"/>
      <c r="Y54" s="16"/>
      <c r="Z54" s="16"/>
      <c r="AA54" s="16"/>
      <c r="AB54" s="16"/>
      <c r="AC54" s="16"/>
      <c r="AD54" s="16"/>
      <c r="AE54" s="16"/>
      <c r="AF54" s="16"/>
      <c r="AG54" s="16"/>
      <c r="AH54" s="16"/>
      <c r="AI54" s="16"/>
      <c r="AJ54" s="16"/>
      <c r="AK54" s="16"/>
      <c r="AL54" s="16"/>
      <c r="AM54" s="16"/>
      <c r="AN54" s="16"/>
      <c r="AO54" s="16"/>
      <c r="AP54" s="16"/>
      <c r="AQ54" s="16"/>
      <c r="AR54" s="16"/>
      <c r="AS54" s="16"/>
      <c r="AT54" s="16"/>
      <c r="AU54" s="16"/>
    </row>
    <row r="55" spans="2:47" ht="15.65" customHeight="1" x14ac:dyDescent="0.3">
      <c r="F55" s="18"/>
      <c r="G55" s="24"/>
      <c r="I55" s="53"/>
      <c r="J55" s="53"/>
      <c r="K55" s="53"/>
    </row>
    <row r="56" spans="2:47" ht="15.65" customHeight="1" x14ac:dyDescent="0.3">
      <c r="F56" s="18"/>
      <c r="G56" s="24"/>
      <c r="H56" s="53"/>
      <c r="I56" s="53"/>
      <c r="J56" s="53"/>
      <c r="K56" s="53"/>
      <c r="T56" s="16" t="str">
        <f>'3 Prel. årssiffor'!AN47</f>
        <v>Intensiteter: Utsläpp av växthusgaser per sysselsatta, ton koldioxidekvivalenter per sysselsatt</v>
      </c>
      <c r="AD56"/>
      <c r="AE56"/>
      <c r="AF56"/>
      <c r="AG56"/>
      <c r="AH56"/>
      <c r="AI56"/>
      <c r="AJ56"/>
      <c r="AK56"/>
      <c r="AL56"/>
      <c r="AM56"/>
      <c r="AN56"/>
      <c r="AO56"/>
      <c r="AP56"/>
    </row>
    <row r="57" spans="2:47" ht="15.65" customHeight="1" x14ac:dyDescent="0.3">
      <c r="T57" s="28" t="str">
        <f>'3 Prel. årssiffor'!C48</f>
        <v>Aggregerad bransch</v>
      </c>
      <c r="U57" s="271">
        <f>'3 Prel. årssiffor'!AN48</f>
        <v>2008</v>
      </c>
      <c r="V57" s="271">
        <f>'3 Prel. årssiffor'!AQ48</f>
        <v>2011</v>
      </c>
      <c r="W57" s="271">
        <f>'3 Prel. årssiffor'!AS48</f>
        <v>2013</v>
      </c>
      <c r="X57" s="271">
        <f>'3 Prel. årssiffor'!AU48</f>
        <v>2015</v>
      </c>
      <c r="Y57" s="271">
        <f>'3 Prel. årssiffor'!AW48</f>
        <v>2017</v>
      </c>
      <c r="Z57" s="271">
        <f>'3 Prel. årssiffor'!AY48</f>
        <v>2019</v>
      </c>
      <c r="AA57" s="271">
        <f>'3 Prel. årssiffor'!BA48</f>
        <v>2021</v>
      </c>
      <c r="AB57" s="271">
        <f>'3 Prel. årssiffor'!BC48</f>
        <v>2023</v>
      </c>
      <c r="AC57" s="271" t="str">
        <f>'3 Prel. årssiffor'!BE48</f>
        <v>2025***</v>
      </c>
      <c r="AD57"/>
      <c r="AE57"/>
      <c r="AF57"/>
      <c r="AG57"/>
      <c r="AH57"/>
      <c r="AI57"/>
      <c r="AJ57"/>
      <c r="AK57"/>
      <c r="AL57"/>
      <c r="AM57"/>
      <c r="AN57"/>
      <c r="AO57"/>
      <c r="AP57"/>
    </row>
    <row r="58" spans="2:47" ht="15.65" customHeight="1" x14ac:dyDescent="0.3">
      <c r="T58" s="17" t="str">
        <f>'3 Prel. årssiffor'!C49</f>
        <v>Jordbruk, skogsbruk och fiske</v>
      </c>
      <c r="U58" s="273">
        <f>'3 Prel. årssiffor'!AN49</f>
        <v>79.29430097951915</v>
      </c>
      <c r="V58" s="273">
        <f>'3 Prel. årssiffor'!AQ49</f>
        <v>68.757433489827861</v>
      </c>
      <c r="W58" s="273">
        <f>'3 Prel. årssiffor'!AS49</f>
        <v>64.963828183873403</v>
      </c>
      <c r="X58" s="273">
        <f>'3 Prel. årssiffor'!AU49</f>
        <v>64.792900302114802</v>
      </c>
      <c r="Y58" s="273">
        <f>'3 Prel. årssiffor'!AW49</f>
        <v>63.843226788432268</v>
      </c>
      <c r="Z58" s="273">
        <f>'3 Prel. årssiffor'!AY49</f>
        <v>60.083395383469842</v>
      </c>
      <c r="AA58" s="273">
        <f>'3 Prel. årssiffor'!BA49</f>
        <v>58.142795076031859</v>
      </c>
      <c r="AB58" s="273">
        <f>'3 Prel. årssiffor'!BC49</f>
        <v>56.166522366522365</v>
      </c>
      <c r="AC58" s="273">
        <f>'3 Prel. årssiffor'!BE49</f>
        <v>63.612051868802446</v>
      </c>
      <c r="AD58"/>
      <c r="AE58"/>
      <c r="AF58"/>
      <c r="AG58"/>
      <c r="AH58"/>
      <c r="AI58"/>
      <c r="AJ58"/>
      <c r="AK58"/>
      <c r="AL58"/>
      <c r="AM58"/>
      <c r="AN58"/>
      <c r="AO58"/>
      <c r="AP58"/>
    </row>
    <row r="59" spans="2:47" ht="15.65" customHeight="1" x14ac:dyDescent="0.3">
      <c r="T59" s="17" t="str">
        <f>'3 Prel. årssiffor'!C50</f>
        <v>Utvinning av mineral</v>
      </c>
      <c r="U59" s="273">
        <f>'3 Prel. årssiffor'!AN50</f>
        <v>84.689130434782612</v>
      </c>
      <c r="V59" s="273">
        <f>'3 Prel. årssiffor'!AQ50</f>
        <v>94.833333333333329</v>
      </c>
      <c r="W59" s="273">
        <f>'3 Prel. årssiffor'!AS50</f>
        <v>92.028282828282826</v>
      </c>
      <c r="X59" s="273">
        <f>'3 Prel. årssiffor'!AU50</f>
        <v>100.88602150537635</v>
      </c>
      <c r="Y59" s="273">
        <f>'3 Prel. årssiffor'!AW50</f>
        <v>100.42717391304348</v>
      </c>
      <c r="Z59" s="273">
        <f>'3 Prel. årssiffor'!AY50</f>
        <v>91.307216494845363</v>
      </c>
      <c r="AA59" s="273">
        <f>'3 Prel. årssiffor'!BA50</f>
        <v>84.878095238095241</v>
      </c>
      <c r="AB59" s="273">
        <f>'3 Prel. årssiffor'!BC50</f>
        <v>74.866355140186911</v>
      </c>
      <c r="AC59" s="273">
        <f>'3 Prel. årssiffor'!BE50</f>
        <v>80.074107142857144</v>
      </c>
      <c r="AD59"/>
      <c r="AE59"/>
      <c r="AF59"/>
      <c r="AG59"/>
      <c r="AH59"/>
      <c r="AI59"/>
      <c r="AJ59"/>
      <c r="AK59"/>
      <c r="AL59"/>
      <c r="AM59"/>
      <c r="AN59"/>
      <c r="AO59"/>
      <c r="AP59"/>
    </row>
    <row r="60" spans="2:47" ht="15.65" customHeight="1" x14ac:dyDescent="0.3">
      <c r="T60" s="17" t="str">
        <f>'3 Prel. årssiffor'!C51</f>
        <v>Tillverkningsindustri</v>
      </c>
      <c r="U60" s="273">
        <f>'3 Prel. årssiffor'!AN51</f>
        <v>28.277190542420026</v>
      </c>
      <c r="V60" s="273">
        <f>'3 Prel. årssiffor'!AQ51</f>
        <v>30.254935622317596</v>
      </c>
      <c r="W60" s="273">
        <f>'3 Prel. årssiffor'!AS51</f>
        <v>28.349776266332558</v>
      </c>
      <c r="X60" s="273">
        <f>'3 Prel. årssiffor'!AU51</f>
        <v>27.146559675336654</v>
      </c>
      <c r="Y60" s="273">
        <f>'3 Prel. årssiffor'!AW51</f>
        <v>27.970795163063393</v>
      </c>
      <c r="Z60" s="273">
        <f>'3 Prel. årssiffor'!AY51</f>
        <v>27.095849056603775</v>
      </c>
      <c r="AA60" s="273">
        <f>'3 Prel. årssiffor'!BA51</f>
        <v>25.89189336235038</v>
      </c>
      <c r="AB60" s="273">
        <f>'3 Prel. årssiffor'!BC51</f>
        <v>23.745384883315918</v>
      </c>
      <c r="AC60" s="273">
        <f>'3 Prel. årssiffor'!BE51</f>
        <v>23.140073982737363</v>
      </c>
      <c r="AD60"/>
      <c r="AE60"/>
      <c r="AF60"/>
      <c r="AG60"/>
      <c r="AH60"/>
      <c r="AI60"/>
      <c r="AJ60"/>
      <c r="AK60"/>
      <c r="AL60"/>
      <c r="AM60"/>
      <c r="AN60"/>
      <c r="AO60"/>
      <c r="AP60"/>
    </row>
    <row r="61" spans="2:47" ht="15.65" customHeight="1" x14ac:dyDescent="0.3">
      <c r="T61" s="17" t="str">
        <f>'3 Prel. årssiffor'!C52</f>
        <v>El, gas och värmeverk samt vatten, avlopp och avfall</v>
      </c>
      <c r="U61" s="273">
        <f>'3 Prel. årssiffor'!AN52</f>
        <v>211.17433808553972</v>
      </c>
      <c r="V61" s="273">
        <f>'3 Prel. årssiffor'!AQ52</f>
        <v>257.65246548323472</v>
      </c>
      <c r="W61" s="273">
        <f>'3 Prel. årssiffor'!AS52</f>
        <v>191.34345351043643</v>
      </c>
      <c r="X61" s="273">
        <f>'3 Prel. årssiffor'!AU52</f>
        <v>158.17467411545624</v>
      </c>
      <c r="Y61" s="273">
        <f>'3 Prel. årssiffor'!AW52</f>
        <v>158.29527272727273</v>
      </c>
      <c r="Z61" s="273">
        <f>'3 Prel. årssiffor'!AY52</f>
        <v>146.97768014059756</v>
      </c>
      <c r="AA61" s="273">
        <f>'3 Prel. årssiffor'!BA52</f>
        <v>123.59130434782608</v>
      </c>
      <c r="AB61" s="273">
        <f>'3 Prel. årssiffor'!BC52</f>
        <v>105.01004784688995</v>
      </c>
      <c r="AC61" s="273">
        <f>'3 Prel. årssiffor'!BE52</f>
        <v>96.727958579881658</v>
      </c>
      <c r="AD61"/>
      <c r="AE61"/>
      <c r="AF61"/>
      <c r="AG61"/>
      <c r="AH61"/>
      <c r="AI61"/>
      <c r="AJ61"/>
      <c r="AK61"/>
      <c r="AL61"/>
      <c r="AM61"/>
      <c r="AN61"/>
      <c r="AO61"/>
      <c r="AP61"/>
    </row>
    <row r="62" spans="2:47" ht="15.65" customHeight="1" x14ac:dyDescent="0.3">
      <c r="B62" s="51"/>
      <c r="C62" s="79"/>
      <c r="D62" s="58"/>
      <c r="T62" s="17" t="str">
        <f>'3 Prel. årssiffor'!C53</f>
        <v>Byggverksamhet</v>
      </c>
      <c r="U62" s="273">
        <f>'3 Prel. årssiffor'!AN53</f>
        <v>6.3041652441106182</v>
      </c>
      <c r="V62" s="273">
        <f>'3 Prel. årssiffor'!AQ53</f>
        <v>6.2758653846153845</v>
      </c>
      <c r="W62" s="273">
        <f>'3 Prel. årssiffor'!AS53</f>
        <v>6.0215877000313771</v>
      </c>
      <c r="X62" s="273">
        <f>'3 Prel. årssiffor'!AU53</f>
        <v>5.4616286057692305</v>
      </c>
      <c r="Y62" s="273">
        <f>'3 Prel. årssiffor'!AW53</f>
        <v>5.1461284100303111</v>
      </c>
      <c r="Z62" s="273">
        <f>'3 Prel. årssiffor'!AY53</f>
        <v>4.6563713753657892</v>
      </c>
      <c r="AA62" s="273">
        <f>'3 Prel. årssiffor'!BA53</f>
        <v>4.9822356336919444</v>
      </c>
      <c r="AB62" s="273">
        <f>'3 Prel. årssiffor'!BC53</f>
        <v>4.1247088607594939</v>
      </c>
      <c r="AC62" s="273">
        <f>'3 Prel. årssiffor'!BE53</f>
        <v>5.5519774011299434</v>
      </c>
      <c r="AD62"/>
      <c r="AE62"/>
      <c r="AF62"/>
      <c r="AG62"/>
      <c r="AH62"/>
      <c r="AI62"/>
      <c r="AJ62"/>
      <c r="AK62"/>
      <c r="AL62"/>
      <c r="AM62"/>
      <c r="AN62"/>
      <c r="AO62"/>
      <c r="AP62"/>
    </row>
    <row r="63" spans="2:47" ht="15.65" customHeight="1" x14ac:dyDescent="0.3">
      <c r="C63" s="17"/>
      <c r="T63" s="17" t="str">
        <f>'3 Prel. årssiffor'!C54</f>
        <v>Transportindustri</v>
      </c>
      <c r="U63" s="273">
        <f>'3 Prel. årssiffor'!AN54</f>
        <v>45.877291666666665</v>
      </c>
      <c r="V63" s="273">
        <f>'3 Prel. årssiffor'!AQ54</f>
        <v>42.185211864406782</v>
      </c>
      <c r="W63" s="273">
        <f>'3 Prel. årssiffor'!AS54</f>
        <v>32.528602243313202</v>
      </c>
      <c r="X63" s="273">
        <f>'3 Prel. årssiffor'!AU54</f>
        <v>34.106793960923625</v>
      </c>
      <c r="Y63" s="273">
        <f>'3 Prel. årssiffor'!AW54</f>
        <v>38.387574722459433</v>
      </c>
      <c r="Z63" s="273">
        <f>'3 Prel. årssiffor'!AY54</f>
        <v>34.500492206726825</v>
      </c>
      <c r="AA63" s="273">
        <f>'3 Prel. årssiffor'!BA54</f>
        <v>27.112601452370782</v>
      </c>
      <c r="AB63" s="273">
        <f>'3 Prel. årssiffor'!BC54</f>
        <v>32.6768653605669</v>
      </c>
      <c r="AC63" s="273">
        <f>'3 Prel. årssiffor'!BE54</f>
        <v>35.197462562396005</v>
      </c>
      <c r="AD63"/>
      <c r="AE63"/>
      <c r="AF63"/>
      <c r="AG63"/>
      <c r="AH63"/>
      <c r="AI63"/>
      <c r="AJ63"/>
      <c r="AK63"/>
      <c r="AL63"/>
      <c r="AM63"/>
      <c r="AN63"/>
      <c r="AO63"/>
      <c r="AP63"/>
    </row>
    <row r="64" spans="2:47" ht="15.65" customHeight="1" x14ac:dyDescent="0.3">
      <c r="B64" s="26"/>
      <c r="C64" s="18"/>
      <c r="T64" s="17" t="str">
        <f>'3 Prel. årssiffor'!C55</f>
        <v>Övriga tjänster</v>
      </c>
      <c r="U64" s="273">
        <f>'3 Prel. årssiffor'!AN55</f>
        <v>2.3864769273279913</v>
      </c>
      <c r="V64" s="273">
        <f>'3 Prel. årssiffor'!AQ55</f>
        <v>2.2435321821036105</v>
      </c>
      <c r="W64" s="273">
        <f>'3 Prel. årssiffor'!AS55</f>
        <v>2.0027724375189719</v>
      </c>
      <c r="X64" s="273">
        <f>'3 Prel. årssiffor'!AU55</f>
        <v>1.7817116117516523</v>
      </c>
      <c r="Y64" s="273">
        <f>'3 Prel. årssiffor'!AW55</f>
        <v>1.5859369270260359</v>
      </c>
      <c r="Z64" s="273">
        <f>'3 Prel. årssiffor'!AY55</f>
        <v>1.4958860617985064</v>
      </c>
      <c r="AA64" s="273">
        <f>'3 Prel. årssiffor'!BA55</f>
        <v>1.3774108025523502</v>
      </c>
      <c r="AB64" s="273">
        <f>'3 Prel. årssiffor'!BC55</f>
        <v>1.1635421474426215</v>
      </c>
      <c r="AC64" s="273">
        <f>'3 Prel. årssiffor'!BE55</f>
        <v>1.2978225942837815</v>
      </c>
      <c r="AD64"/>
      <c r="AE64"/>
      <c r="AF64"/>
      <c r="AG64"/>
      <c r="AH64"/>
      <c r="AI64"/>
      <c r="AJ64"/>
      <c r="AK64"/>
      <c r="AL64"/>
      <c r="AM64"/>
      <c r="AN64"/>
      <c r="AO64"/>
      <c r="AP64"/>
    </row>
    <row r="65" spans="2:42" ht="15.65" customHeight="1" x14ac:dyDescent="0.3">
      <c r="B65" s="26"/>
      <c r="C65" s="18"/>
      <c r="T65" s="17" t="str">
        <f>'3 Prel. årssiffor'!C56</f>
        <v>Offentlig sektor</v>
      </c>
      <c r="U65" s="273">
        <f>'3 Prel. årssiffor'!AN56</f>
        <v>0.42691027442858198</v>
      </c>
      <c r="V65" s="273">
        <f>'3 Prel. årssiffor'!AQ56</f>
        <v>0.42235143094465</v>
      </c>
      <c r="W65" s="273">
        <f>'3 Prel. årssiffor'!AS56</f>
        <v>0.37609195402298851</v>
      </c>
      <c r="X65" s="273">
        <f>'3 Prel. årssiffor'!AU56</f>
        <v>0.29708577975082345</v>
      </c>
      <c r="Y65" s="273">
        <f>'3 Prel. årssiffor'!AW56</f>
        <v>0.27102797346282742</v>
      </c>
      <c r="Z65" s="273">
        <f>'3 Prel. årssiffor'!AY56</f>
        <v>0.24467097295115059</v>
      </c>
      <c r="AA65" s="273">
        <f>'3 Prel. årssiffor'!BA56</f>
        <v>0.24090515230287277</v>
      </c>
      <c r="AB65" s="273">
        <f>'3 Prel. årssiffor'!BC56</f>
        <v>0.20408866354654187</v>
      </c>
      <c r="AC65" s="273">
        <f>'3 Prel. årssiffor'!BE56</f>
        <v>0.22767352185089973</v>
      </c>
      <c r="AD65"/>
      <c r="AE65"/>
      <c r="AF65"/>
      <c r="AG65"/>
      <c r="AH65"/>
      <c r="AI65"/>
      <c r="AJ65"/>
      <c r="AK65"/>
      <c r="AL65"/>
      <c r="AM65"/>
      <c r="AN65"/>
      <c r="AO65"/>
      <c r="AP65"/>
    </row>
    <row r="66" spans="2:42" ht="15.65" customHeight="1" x14ac:dyDescent="0.3">
      <c r="B66" s="26"/>
      <c r="C66" s="27"/>
      <c r="T66" s="17"/>
      <c r="AD66"/>
      <c r="AE66"/>
      <c r="AF66"/>
      <c r="AG66"/>
      <c r="AH66"/>
      <c r="AI66"/>
      <c r="AJ66"/>
      <c r="AK66"/>
      <c r="AL66"/>
      <c r="AM66"/>
      <c r="AN66"/>
      <c r="AO66"/>
      <c r="AP66"/>
    </row>
    <row r="67" spans="2:42" ht="15.65" customHeight="1" x14ac:dyDescent="0.3">
      <c r="B67" s="26"/>
      <c r="C67" s="18"/>
      <c r="J67" s="26"/>
      <c r="K67" s="18"/>
      <c r="AD67"/>
      <c r="AE67"/>
      <c r="AF67"/>
      <c r="AG67"/>
      <c r="AH67"/>
      <c r="AI67"/>
      <c r="AJ67"/>
      <c r="AK67"/>
      <c r="AL67"/>
      <c r="AM67"/>
      <c r="AN67"/>
      <c r="AO67"/>
      <c r="AP67"/>
    </row>
    <row r="68" spans="2:42" ht="15.65" customHeight="1" x14ac:dyDescent="0.3">
      <c r="B68" s="26"/>
      <c r="C68" s="18"/>
      <c r="J68" s="26"/>
      <c r="K68" s="18"/>
      <c r="AD68"/>
      <c r="AE68"/>
      <c r="AF68"/>
      <c r="AG68"/>
      <c r="AH68"/>
      <c r="AI68"/>
      <c r="AJ68"/>
      <c r="AK68"/>
      <c r="AL68"/>
      <c r="AM68"/>
      <c r="AN68"/>
      <c r="AO68"/>
      <c r="AP68"/>
    </row>
    <row r="69" spans="2:42" ht="15.65" customHeight="1" x14ac:dyDescent="0.3">
      <c r="B69" s="26"/>
      <c r="C69" s="18"/>
      <c r="J69" s="26"/>
      <c r="K69" s="18"/>
    </row>
    <row r="70" spans="2:42" ht="15.65" customHeight="1" x14ac:dyDescent="0.3">
      <c r="B70" s="26"/>
      <c r="C70" s="18"/>
      <c r="J70" s="26"/>
      <c r="K70" s="18"/>
    </row>
    <row r="71" spans="2:42" ht="15.65" customHeight="1" x14ac:dyDescent="0.3">
      <c r="B71" s="26"/>
      <c r="C71" s="18"/>
      <c r="J71" s="26"/>
      <c r="K71" s="18"/>
    </row>
    <row r="72" spans="2:42" ht="15.65" customHeight="1" x14ac:dyDescent="0.3">
      <c r="B72" s="26"/>
      <c r="C72" s="53"/>
    </row>
    <row r="73" spans="2:42" ht="15.65" customHeight="1" x14ac:dyDescent="0.3">
      <c r="C73" s="86"/>
    </row>
    <row r="74" spans="2:42" ht="15.65" customHeight="1" x14ac:dyDescent="0.3">
      <c r="B74"/>
    </row>
    <row r="75" spans="2:42" ht="15.65" customHeight="1" x14ac:dyDescent="0.3">
      <c r="B75"/>
    </row>
    <row r="76" spans="2:42" ht="15.65" customHeight="1" x14ac:dyDescent="0.3">
      <c r="B76"/>
    </row>
    <row r="77" spans="2:42" ht="15.65" customHeight="1" x14ac:dyDescent="0.3">
      <c r="B77"/>
    </row>
    <row r="78" spans="2:42" ht="15.65" customHeight="1" x14ac:dyDescent="0.3">
      <c r="B78"/>
      <c r="M78" s="285" t="str">
        <f>C9</f>
        <v>Aggregerade branscher SNI 2007</v>
      </c>
      <c r="N78" s="283" t="str">
        <f>_xlfn.CONCAT("Utsläpp av växthusgaser (",D9,")")</f>
        <v>Utsläpp av växthusgaser (2026K1)</v>
      </c>
      <c r="O78" s="284" t="str">
        <f>_xlfn.CONCAT("Förädlingsvärde (",G9,")")</f>
        <v>Förädlingsvärde (2026K1)</v>
      </c>
    </row>
    <row r="79" spans="2:42" ht="15.65" customHeight="1" x14ac:dyDescent="0.3">
      <c r="B79"/>
      <c r="C79" s="281" t="str">
        <f>'1 Utsläpp (kvartal)'!C48</f>
        <v>Aggregerad bransch</v>
      </c>
      <c r="D79" s="267" t="str">
        <f>'1 Utsläpp (kvartal)'!BX48</f>
        <v>2026K1</v>
      </c>
      <c r="E79" s="282" t="str">
        <f>'1 Utsläpp (kvartal)'!BT48</f>
        <v>2025K1</v>
      </c>
      <c r="F79"/>
      <c r="M79" s="286" t="str">
        <f t="shared" ref="M79:M88" si="2">C10</f>
        <v>Jordbruk, skogsbruk och fiske</v>
      </c>
      <c r="N79" s="265">
        <f>F10</f>
        <v>-3.8E-3</v>
      </c>
      <c r="O79" s="265">
        <f>I10</f>
        <v>-2.2519974545711641E-2</v>
      </c>
    </row>
    <row r="80" spans="2:42" ht="15.65" customHeight="1" x14ac:dyDescent="0.3">
      <c r="B80"/>
      <c r="C80" s="266" t="str">
        <f>'1 Utsläpp (kvartal)'!C57</f>
        <v>Hushåll och icke-vinstdrivande organisationer</v>
      </c>
      <c r="D80" s="268">
        <f>'1 Utsläpp (kvartal)'!BX57</f>
        <v>1946.19</v>
      </c>
      <c r="E80" s="269">
        <f>'1 Utsläpp (kvartal)'!BT57</f>
        <v>1996.95</v>
      </c>
      <c r="F80"/>
      <c r="M80" s="286" t="str">
        <f t="shared" si="2"/>
        <v>Utvinning av mineral</v>
      </c>
      <c r="N80" s="265">
        <f t="shared" ref="N80:N88" si="3">F11</f>
        <v>3.5499999999999997E-2</v>
      </c>
      <c r="O80" s="265">
        <f t="shared" ref="O80:O88" si="4">I11</f>
        <v>7.2374759152215695E-2</v>
      </c>
    </row>
    <row r="81" spans="2:15" ht="15.65" customHeight="1" x14ac:dyDescent="0.3">
      <c r="B81"/>
      <c r="C81" s="266" t="str">
        <f>'1 Utsläpp (kvartal)'!C56</f>
        <v>Offentlig sektor</v>
      </c>
      <c r="D81" s="268">
        <f>'1 Utsläpp (kvartal)'!BX56</f>
        <v>93.13</v>
      </c>
      <c r="E81" s="269">
        <f>'1 Utsläpp (kvartal)'!BT56</f>
        <v>94.65</v>
      </c>
      <c r="F81"/>
      <c r="M81" s="286" t="str">
        <f t="shared" si="2"/>
        <v>Tillverkningsindustri</v>
      </c>
      <c r="N81" s="265">
        <f t="shared" si="3"/>
        <v>-1.55E-2</v>
      </c>
      <c r="O81" s="265">
        <f t="shared" si="4"/>
        <v>4.0003806547261211E-2</v>
      </c>
    </row>
    <row r="82" spans="2:15" ht="15.65" customHeight="1" x14ac:dyDescent="0.3">
      <c r="B82"/>
      <c r="C82" s="266" t="str">
        <f>'1 Utsläpp (kvartal)'!C55</f>
        <v>Övriga tjänster</v>
      </c>
      <c r="D82" s="268">
        <f>'1 Utsläpp (kvartal)'!BX55</f>
        <v>730.56</v>
      </c>
      <c r="E82" s="269">
        <f>'1 Utsläpp (kvartal)'!BT55</f>
        <v>745.09</v>
      </c>
      <c r="F82"/>
      <c r="M82" s="286" t="str">
        <f t="shared" si="2"/>
        <v>El, gas och värmeverk samt vatten, avlopp och avfall</v>
      </c>
      <c r="N82" s="265">
        <f t="shared" si="3"/>
        <v>0.1046</v>
      </c>
      <c r="O82" s="265">
        <f t="shared" si="4"/>
        <v>2.837638188394731E-2</v>
      </c>
    </row>
    <row r="83" spans="2:15" ht="15.65" customHeight="1" x14ac:dyDescent="0.3">
      <c r="B83"/>
      <c r="C83" s="266" t="str">
        <f>'1 Utsläpp (kvartal)'!C54</f>
        <v>Transportindustri</v>
      </c>
      <c r="D83" s="268">
        <f>'1 Utsläpp (kvartal)'!BX54</f>
        <v>1940.7</v>
      </c>
      <c r="E83" s="269">
        <f>'1 Utsläpp (kvartal)'!BT54</f>
        <v>1940.26</v>
      </c>
      <c r="F83"/>
      <c r="M83" s="286" t="str">
        <f t="shared" si="2"/>
        <v>Byggverksamhet</v>
      </c>
      <c r="N83" s="265">
        <f t="shared" si="3"/>
        <v>-1.7000000000000001E-2</v>
      </c>
      <c r="O83" s="265">
        <f t="shared" si="4"/>
        <v>4.2996314210158593E-2</v>
      </c>
    </row>
    <row r="84" spans="2:15" ht="15.65" customHeight="1" x14ac:dyDescent="0.3">
      <c r="B84"/>
      <c r="C84" s="266" t="str">
        <f>'1 Utsläpp (kvartal)'!C53</f>
        <v>Byggverksamhet</v>
      </c>
      <c r="D84" s="268">
        <f>'1 Utsläpp (kvartal)'!BX53</f>
        <v>493.35</v>
      </c>
      <c r="E84" s="269">
        <f>'1 Utsläpp (kvartal)'!BT53</f>
        <v>501.87</v>
      </c>
      <c r="F84"/>
      <c r="M84" s="286" t="str">
        <f t="shared" si="2"/>
        <v>Transportbranschen</v>
      </c>
      <c r="N84" s="265">
        <f t="shared" si="3"/>
        <v>2.0000000000000001E-4</v>
      </c>
      <c r="O84" s="265">
        <f t="shared" si="4"/>
        <v>-3.6935914937799241E-2</v>
      </c>
    </row>
    <row r="85" spans="2:15" ht="15.65" customHeight="1" x14ac:dyDescent="0.3">
      <c r="B85"/>
      <c r="C85" s="266" t="str">
        <f>'1 Utsläpp (kvartal)'!C52</f>
        <v>El, gas och värmeverk samt vatten, avlopp och avfall</v>
      </c>
      <c r="D85" s="268">
        <f>'1 Utsläpp (kvartal)'!BX52</f>
        <v>2146.2199999999998</v>
      </c>
      <c r="E85" s="269">
        <f>'1 Utsläpp (kvartal)'!BT52</f>
        <v>1942.99</v>
      </c>
      <c r="F85"/>
      <c r="M85" s="286" t="str">
        <f t="shared" si="2"/>
        <v>Övriga tjänster</v>
      </c>
      <c r="N85" s="265">
        <f t="shared" si="3"/>
        <v>-1.95E-2</v>
      </c>
      <c r="O85" s="265">
        <f t="shared" si="4"/>
        <v>2.163547674915911E-2</v>
      </c>
    </row>
    <row r="86" spans="2:15" ht="15.65" customHeight="1" x14ac:dyDescent="0.3">
      <c r="B86"/>
      <c r="C86" s="266" t="str">
        <f>'1 Utsläpp (kvartal)'!C51</f>
        <v>Tillverkningsindustri</v>
      </c>
      <c r="D86" s="268">
        <f>'1 Utsläpp (kvartal)'!BX51</f>
        <v>3283.29</v>
      </c>
      <c r="E86" s="269">
        <f>'1 Utsläpp (kvartal)'!BT51</f>
        <v>3334.82</v>
      </c>
      <c r="F86"/>
      <c r="M86" s="286" t="str">
        <f t="shared" si="2"/>
        <v>Offentlig sektor</v>
      </c>
      <c r="N86" s="265">
        <f t="shared" si="3"/>
        <v>-1.6E-2</v>
      </c>
      <c r="O86" s="265">
        <f t="shared" si="4"/>
        <v>2.9957928107200438E-3</v>
      </c>
    </row>
    <row r="87" spans="2:15" ht="15.65" customHeight="1" x14ac:dyDescent="0.3">
      <c r="B87"/>
      <c r="C87" s="266" t="str">
        <f>'1 Utsläpp (kvartal)'!C50</f>
        <v>Utvinning av mineral</v>
      </c>
      <c r="D87" s="268">
        <f>'1 Utsläpp (kvartal)'!BX50</f>
        <v>233.65</v>
      </c>
      <c r="E87" s="269">
        <f>'1 Utsläpp (kvartal)'!BT50</f>
        <v>225.64</v>
      </c>
      <c r="F87"/>
      <c r="M87" s="286" t="str">
        <f t="shared" si="2"/>
        <v>Hushåll och ideella organisationer</v>
      </c>
      <c r="N87" s="265">
        <f t="shared" si="3"/>
        <v>-2.5399999999999999E-2</v>
      </c>
      <c r="O87" s="265">
        <f t="shared" si="4"/>
        <v>2.9353058588704961E-2</v>
      </c>
    </row>
    <row r="88" spans="2:15" ht="15.65" customHeight="1" x14ac:dyDescent="0.3">
      <c r="B88"/>
      <c r="C88" s="266" t="str">
        <f>'1 Utsläpp (kvartal)'!C49</f>
        <v>Jordbruk, skogsbruk och fiske</v>
      </c>
      <c r="D88" s="268">
        <f>'1 Utsläpp (kvartal)'!BX49</f>
        <v>2066.1799999999998</v>
      </c>
      <c r="E88" s="269">
        <f>'1 Utsläpp (kvartal)'!BT49</f>
        <v>2074.08</v>
      </c>
      <c r="F88"/>
      <c r="M88" s="286" t="str">
        <f t="shared" si="2"/>
        <v>Totala ekonomin</v>
      </c>
      <c r="N88" s="265">
        <f t="shared" si="3"/>
        <v>6.0000000000000001E-3</v>
      </c>
      <c r="O88" s="265">
        <f t="shared" si="4"/>
        <v>2.0181213968805567E-2</v>
      </c>
    </row>
    <row r="89" spans="2:15" ht="15.65" customHeight="1" x14ac:dyDescent="0.3">
      <c r="B89"/>
    </row>
    <row r="90" spans="2:15" ht="15.65" customHeight="1" x14ac:dyDescent="0.3">
      <c r="B90"/>
    </row>
    <row r="91" spans="2:15" ht="15.65" customHeight="1" x14ac:dyDescent="0.3">
      <c r="B91"/>
    </row>
    <row r="92" spans="2:15" ht="15.65" customHeight="1" x14ac:dyDescent="0.3">
      <c r="B92"/>
    </row>
    <row r="93" spans="2:15" ht="15.65" customHeight="1" x14ac:dyDescent="0.3">
      <c r="B93"/>
    </row>
    <row r="94" spans="2:15" ht="15.65" customHeight="1" x14ac:dyDescent="0.3">
      <c r="B94"/>
    </row>
    <row r="95" spans="2:15" ht="15.65" customHeight="1" x14ac:dyDescent="0.3">
      <c r="B95"/>
    </row>
    <row r="96" spans="2:15" ht="15.65" customHeight="1" x14ac:dyDescent="0.3">
      <c r="B96"/>
    </row>
    <row r="97" spans="1:3" ht="15.65" customHeight="1" x14ac:dyDescent="0.3">
      <c r="B97"/>
    </row>
    <row r="98" spans="1:3" ht="15.65" customHeight="1" x14ac:dyDescent="0.3">
      <c r="B98"/>
    </row>
    <row r="99" spans="1:3" ht="15.65" customHeight="1" x14ac:dyDescent="0.3">
      <c r="B99"/>
    </row>
    <row r="100" spans="1:3" ht="15.65" customHeight="1" x14ac:dyDescent="0.3">
      <c r="B100"/>
    </row>
    <row r="101" spans="1:3" ht="15.65" customHeight="1" x14ac:dyDescent="0.3">
      <c r="B101"/>
    </row>
    <row r="102" spans="1:3" ht="15.65" customHeight="1" x14ac:dyDescent="0.3">
      <c r="B102"/>
    </row>
    <row r="103" spans="1:3" ht="15.65" customHeight="1" x14ac:dyDescent="0.3"/>
    <row r="104" spans="1:3" ht="15.65" customHeight="1" x14ac:dyDescent="0.3"/>
    <row r="105" spans="1:3" ht="15.65" customHeight="1" x14ac:dyDescent="0.3">
      <c r="A105" s="24"/>
      <c r="B105" s="24"/>
    </row>
    <row r="106" spans="1:3" ht="15.65" customHeight="1" x14ac:dyDescent="0.3"/>
    <row r="107" spans="1:3" ht="15.65" customHeight="1" x14ac:dyDescent="0.3">
      <c r="B107" s="22" t="s">
        <v>85</v>
      </c>
      <c r="C107" s="22" t="s">
        <v>87</v>
      </c>
    </row>
    <row r="108" spans="1:3" ht="15.65" customHeight="1" x14ac:dyDescent="0.3">
      <c r="B108" s="23">
        <f>'1 Utsläpp (kvartal)'!$B$71</f>
        <v>46261</v>
      </c>
      <c r="C108" s="23">
        <f>'1 Utsläpp (kvartal)'!$C$71</f>
        <v>46261</v>
      </c>
    </row>
    <row r="109" spans="1:3" ht="15.65" customHeight="1" x14ac:dyDescent="0.3">
      <c r="B109" s="24"/>
      <c r="C109" s="24"/>
    </row>
    <row r="110" spans="1:3" ht="15.65" customHeight="1" x14ac:dyDescent="0.3">
      <c r="B110" s="22" t="s">
        <v>86</v>
      </c>
      <c r="C110" s="22" t="s">
        <v>88</v>
      </c>
    </row>
    <row r="111" spans="1:3" ht="15.65" customHeight="1" x14ac:dyDescent="0.3">
      <c r="B111" s="24" t="str">
        <f>'1 Utsläpp (kvartal)'!$B$74</f>
        <v>Environmental Accounts, Statistics Sweden</v>
      </c>
      <c r="C111" s="24" t="str">
        <f>'1 Utsläpp (kvartal)'!$C$74</f>
        <v>Miljöräkenskaperna, Statistiska centralbyrån (SCB)</v>
      </c>
    </row>
    <row r="112" spans="1:3" ht="15.65" customHeight="1" x14ac:dyDescent="0.3">
      <c r="C112" s="24"/>
    </row>
    <row r="113" spans="2:3" ht="15.65" customHeight="1" x14ac:dyDescent="0.3">
      <c r="B113" s="22" t="s">
        <v>33</v>
      </c>
      <c r="C113" s="22" t="s">
        <v>32</v>
      </c>
    </row>
    <row r="114" spans="2:3" ht="15.65" customHeight="1" x14ac:dyDescent="0.3">
      <c r="B114" s="25" t="str">
        <f>'1 Utsläpp (kvartal)'!$B$77</f>
        <v>Jonas Bergström, Statistics Sweden</v>
      </c>
      <c r="C114" s="25" t="str">
        <f>'1 Utsläpp (kvartal)'!$C$77</f>
        <v>Jonas Bergström, Statistiska centralbyrån (SCB)</v>
      </c>
    </row>
    <row r="115" spans="2:3" ht="15.65" customHeight="1" x14ac:dyDescent="0.3">
      <c r="B115" s="25" t="str">
        <f>'1 Utsläpp (kvartal)'!$B$78</f>
        <v>Telephone: +46 10 479 46 22</v>
      </c>
      <c r="C115" s="25" t="str">
        <f>'1 Utsläpp (kvartal)'!$C$78</f>
        <v>Telefon: 010 479 46 22</v>
      </c>
    </row>
    <row r="116" spans="2:3" ht="15.65" customHeight="1" x14ac:dyDescent="0.3">
      <c r="B116" s="25" t="str">
        <f>'1 Utsläpp (kvartal)'!$B$79</f>
        <v>e-post: jonas.bergstrom@scb.se / miljorakenskaper@scb.se</v>
      </c>
      <c r="C116" s="25" t="str">
        <f>'1 Utsläpp (kvartal)'!$C$79</f>
        <v>e-post: jonas.bergstrom@scb.se / miljorakenskaper@scb.se</v>
      </c>
    </row>
    <row r="117" spans="2:3" ht="15.65" customHeight="1" x14ac:dyDescent="0.3">
      <c r="B117" s="25"/>
    </row>
    <row r="118" spans="2:3" ht="15.65" customHeight="1" x14ac:dyDescent="0.3"/>
    <row r="119" spans="2:3" ht="15.65" customHeight="1" x14ac:dyDescent="0.3"/>
    <row r="120" spans="2:3" ht="15.65" customHeight="1" x14ac:dyDescent="0.3"/>
    <row r="121" spans="2:3" ht="15.65" customHeight="1" x14ac:dyDescent="0.3"/>
    <row r="122" spans="2:3" ht="15.65" customHeight="1" x14ac:dyDescent="0.3"/>
    <row r="123" spans="2:3" ht="15.65" customHeight="1" x14ac:dyDescent="0.3"/>
    <row r="124" spans="2:3" ht="15.65" customHeight="1" x14ac:dyDescent="0.3"/>
    <row r="125" spans="2:3" ht="15.65" customHeight="1" x14ac:dyDescent="0.3"/>
    <row r="126" spans="2:3" ht="15.65" customHeight="1" x14ac:dyDescent="0.3"/>
    <row r="127" spans="2:3" ht="15.65" customHeight="1" x14ac:dyDescent="0.3"/>
    <row r="128" spans="2:3" ht="15.65" customHeight="1" x14ac:dyDescent="0.3"/>
    <row r="129" spans="18:18" ht="15.65" customHeight="1" x14ac:dyDescent="0.3"/>
    <row r="130" spans="18:18" ht="15.65" customHeight="1" x14ac:dyDescent="0.3"/>
    <row r="131" spans="18:18" ht="15.65" customHeight="1" x14ac:dyDescent="0.3"/>
    <row r="133" spans="18:18" x14ac:dyDescent="0.3">
      <c r="R133" s="17"/>
    </row>
    <row r="134" spans="18:18" x14ac:dyDescent="0.3">
      <c r="R134" s="53"/>
    </row>
    <row r="135" spans="18:18" x14ac:dyDescent="0.3">
      <c r="R135" s="53"/>
    </row>
    <row r="136" spans="18:18" x14ac:dyDescent="0.3">
      <c r="R136" s="53"/>
    </row>
    <row r="148" spans="19:28" x14ac:dyDescent="0.3">
      <c r="S148" s="41"/>
      <c r="T148" s="41"/>
      <c r="U148" s="41"/>
      <c r="V148" s="41"/>
      <c r="W148" s="41"/>
      <c r="X148" s="41"/>
      <c r="Y148" s="41"/>
      <c r="AA148" s="41"/>
      <c r="AB148" s="41"/>
    </row>
    <row r="149" spans="19:28" x14ac:dyDescent="0.3">
      <c r="S149" s="41"/>
      <c r="T149" s="41"/>
      <c r="U149" s="41"/>
      <c r="V149" s="41"/>
      <c r="W149" s="41"/>
      <c r="X149" s="41"/>
      <c r="Y149" s="41"/>
      <c r="AA149" s="41"/>
      <c r="AB149" s="41"/>
    </row>
    <row r="150" spans="19:28" x14ac:dyDescent="0.3">
      <c r="AA150" s="41"/>
      <c r="AB150" s="41"/>
    </row>
    <row r="151" spans="19:28" x14ac:dyDescent="0.3">
      <c r="AA151" s="41"/>
      <c r="AB151" s="41"/>
    </row>
    <row r="152" spans="19:28" x14ac:dyDescent="0.3">
      <c r="AA152" s="41"/>
      <c r="AB152" s="41"/>
    </row>
    <row r="153" spans="19:28" x14ac:dyDescent="0.3">
      <c r="AA153" s="41"/>
      <c r="AB153" s="41"/>
    </row>
    <row r="154" spans="19:28" x14ac:dyDescent="0.3">
      <c r="AA154" s="41"/>
      <c r="AB154" s="41"/>
    </row>
    <row r="155" spans="19:28" x14ac:dyDescent="0.3">
      <c r="AA155" s="41"/>
      <c r="AB155" s="41"/>
    </row>
    <row r="156" spans="19:28" x14ac:dyDescent="0.3">
      <c r="AA156" s="41"/>
      <c r="AB156" s="41"/>
    </row>
    <row r="157" spans="19:28" x14ac:dyDescent="0.3">
      <c r="AA157" s="41"/>
      <c r="AB157" s="41"/>
    </row>
    <row r="158" spans="19:28" x14ac:dyDescent="0.3">
      <c r="AA158" s="41"/>
      <c r="AB158" s="41"/>
    </row>
    <row r="159" spans="19:28" x14ac:dyDescent="0.3">
      <c r="AA159" s="41"/>
      <c r="AB159" s="41"/>
    </row>
    <row r="160" spans="19:28" x14ac:dyDescent="0.3">
      <c r="AA160" s="41"/>
      <c r="AB160" s="41"/>
    </row>
    <row r="161" spans="27:28" x14ac:dyDescent="0.3">
      <c r="AA161" s="41"/>
      <c r="AB161" s="41"/>
    </row>
    <row r="162" spans="27:28" x14ac:dyDescent="0.3">
      <c r="AA162" s="41"/>
      <c r="AB162" s="41"/>
    </row>
    <row r="163" spans="27:28" x14ac:dyDescent="0.3">
      <c r="AA163" s="41"/>
      <c r="AB163" s="41"/>
    </row>
    <row r="164" spans="27:28" x14ac:dyDescent="0.3">
      <c r="AA164" s="41"/>
      <c r="AB164" s="41"/>
    </row>
    <row r="165" spans="27:28" x14ac:dyDescent="0.3">
      <c r="AA165" s="41"/>
      <c r="AB165" s="41"/>
    </row>
    <row r="166" spans="27:28" x14ac:dyDescent="0.3">
      <c r="AA166" s="41"/>
      <c r="AB166" s="41"/>
    </row>
    <row r="167" spans="27:28" x14ac:dyDescent="0.3">
      <c r="AA167" s="41"/>
      <c r="AB167" s="41"/>
    </row>
    <row r="168" spans="27:28" x14ac:dyDescent="0.3">
      <c r="AA168" s="41"/>
      <c r="AB168" s="41"/>
    </row>
    <row r="169" spans="27:28" x14ac:dyDescent="0.3">
      <c r="AA169" s="41"/>
      <c r="AB169" s="41"/>
    </row>
    <row r="170" spans="27:28" x14ac:dyDescent="0.3">
      <c r="AA170" s="41"/>
      <c r="AB170" s="41"/>
    </row>
    <row r="171" spans="27:28" x14ac:dyDescent="0.3">
      <c r="AA171" s="41"/>
      <c r="AB171" s="41"/>
    </row>
    <row r="172" spans="27:28" x14ac:dyDescent="0.3">
      <c r="AA172" s="41"/>
      <c r="AB172" s="41"/>
    </row>
    <row r="173" spans="27:28" x14ac:dyDescent="0.3">
      <c r="AA173" s="41"/>
      <c r="AB173" s="41"/>
    </row>
    <row r="174" spans="27:28" x14ac:dyDescent="0.3">
      <c r="AA174" s="41"/>
      <c r="AB174" s="41"/>
    </row>
    <row r="175" spans="27:28" x14ac:dyDescent="0.3">
      <c r="AA175" s="41"/>
      <c r="AB175" s="41"/>
    </row>
    <row r="176" spans="27:28" x14ac:dyDescent="0.3">
      <c r="AA176" s="41"/>
      <c r="AB176" s="41"/>
    </row>
    <row r="177" spans="27:28" x14ac:dyDescent="0.3">
      <c r="AA177" s="41"/>
      <c r="AB177" s="41"/>
    </row>
    <row r="178" spans="27:28" x14ac:dyDescent="0.3">
      <c r="AA178" s="41"/>
      <c r="AB178" s="41"/>
    </row>
    <row r="179" spans="27:28" x14ac:dyDescent="0.3">
      <c r="AA179" s="41"/>
      <c r="AB179" s="41"/>
    </row>
    <row r="180" spans="27:28" x14ac:dyDescent="0.3">
      <c r="AA180" s="41"/>
      <c r="AB180" s="41"/>
    </row>
    <row r="181" spans="27:28" x14ac:dyDescent="0.3">
      <c r="AA181" s="41"/>
      <c r="AB181" s="41"/>
    </row>
    <row r="182" spans="27:28" x14ac:dyDescent="0.3">
      <c r="AA182" s="41"/>
      <c r="AB182" s="41"/>
    </row>
    <row r="183" spans="27:28" x14ac:dyDescent="0.3">
      <c r="AA183" s="41"/>
      <c r="AB183" s="41"/>
    </row>
    <row r="184" spans="27:28" x14ac:dyDescent="0.3">
      <c r="AA184" s="41"/>
      <c r="AB184" s="41"/>
    </row>
    <row r="185" spans="27:28" x14ac:dyDescent="0.3">
      <c r="AA185" s="41"/>
      <c r="AB185" s="41"/>
    </row>
    <row r="186" spans="27:28" x14ac:dyDescent="0.3">
      <c r="AA186" s="41"/>
      <c r="AB186" s="41"/>
    </row>
    <row r="187" spans="27:28" x14ac:dyDescent="0.3">
      <c r="AA187" s="41"/>
      <c r="AB187" s="41"/>
    </row>
    <row r="188" spans="27:28" x14ac:dyDescent="0.3">
      <c r="AA188" s="41"/>
      <c r="AB188" s="41"/>
    </row>
    <row r="189" spans="27:28" x14ac:dyDescent="0.3">
      <c r="AA189" s="41"/>
      <c r="AB189" s="41"/>
    </row>
    <row r="190" spans="27:28" x14ac:dyDescent="0.3">
      <c r="AA190" s="41"/>
      <c r="AB190" s="41"/>
    </row>
    <row r="191" spans="27:28" x14ac:dyDescent="0.3">
      <c r="AA191" s="41"/>
      <c r="AB191" s="41"/>
    </row>
    <row r="192" spans="27:28" x14ac:dyDescent="0.3">
      <c r="AA192" s="41"/>
      <c r="AB192" s="41"/>
    </row>
    <row r="193" spans="26:28" x14ac:dyDescent="0.3">
      <c r="AA193" s="41"/>
      <c r="AB193" s="41"/>
    </row>
    <row r="194" spans="26:28" x14ac:dyDescent="0.3">
      <c r="AA194" s="41"/>
      <c r="AB194" s="41"/>
    </row>
    <row r="195" spans="26:28" x14ac:dyDescent="0.3">
      <c r="AA195" s="41"/>
      <c r="AB195" s="41"/>
    </row>
    <row r="196" spans="26:28" x14ac:dyDescent="0.3">
      <c r="AA196" s="41"/>
      <c r="AB196" s="41"/>
    </row>
    <row r="197" spans="26:28" x14ac:dyDescent="0.3">
      <c r="AA197" s="41"/>
      <c r="AB197" s="41"/>
    </row>
    <row r="198" spans="26:28" x14ac:dyDescent="0.3">
      <c r="AA198" s="41"/>
      <c r="AB198" s="41"/>
    </row>
    <row r="199" spans="26:28" x14ac:dyDescent="0.3">
      <c r="AA199" s="41"/>
      <c r="AB199" s="41"/>
    </row>
    <row r="200" spans="26:28" x14ac:dyDescent="0.3">
      <c r="AA200" s="41"/>
      <c r="AB200" s="41"/>
    </row>
    <row r="201" spans="26:28" x14ac:dyDescent="0.3">
      <c r="AA201" s="41"/>
      <c r="AB201" s="41"/>
    </row>
    <row r="202" spans="26:28" x14ac:dyDescent="0.3">
      <c r="AA202" s="41"/>
      <c r="AB202" s="41"/>
    </row>
    <row r="203" spans="26:28" x14ac:dyDescent="0.3">
      <c r="AA203" s="41"/>
      <c r="AB203" s="41"/>
    </row>
    <row r="204" spans="26:28" x14ac:dyDescent="0.3">
      <c r="AA204" s="41"/>
      <c r="AB204" s="41"/>
    </row>
    <row r="205" spans="26:28" x14ac:dyDescent="0.3">
      <c r="AA205" s="41"/>
      <c r="AB205" s="41"/>
    </row>
    <row r="206" spans="26:28" x14ac:dyDescent="0.3">
      <c r="AA206" s="41"/>
      <c r="AB206" s="41"/>
    </row>
    <row r="207" spans="26:28" x14ac:dyDescent="0.3">
      <c r="Z207" s="41"/>
      <c r="AA207" s="41"/>
      <c r="AB207" s="41"/>
    </row>
    <row r="208" spans="26:28" x14ac:dyDescent="0.3">
      <c r="Z208" s="41"/>
      <c r="AA208" s="41"/>
      <c r="AB208" s="41"/>
    </row>
    <row r="209" spans="26:28" x14ac:dyDescent="0.3">
      <c r="Z209" s="41"/>
      <c r="AA209" s="41"/>
      <c r="AB209" s="41"/>
    </row>
    <row r="210" spans="26:28" x14ac:dyDescent="0.3">
      <c r="Z210" s="41"/>
      <c r="AA210" s="41"/>
      <c r="AB210" s="41"/>
    </row>
    <row r="211" spans="26:28" x14ac:dyDescent="0.3">
      <c r="Z211" s="41"/>
      <c r="AA211" s="41"/>
      <c r="AB211" s="41"/>
    </row>
    <row r="212" spans="26:28" x14ac:dyDescent="0.3">
      <c r="Z212" s="41"/>
      <c r="AA212" s="41"/>
      <c r="AB212" s="41"/>
    </row>
    <row r="213" spans="26:28" x14ac:dyDescent="0.3">
      <c r="Z213" s="41"/>
      <c r="AA213" s="41"/>
      <c r="AB213" s="41"/>
    </row>
  </sheetData>
  <mergeCells count="8">
    <mergeCell ref="K8:K9"/>
    <mergeCell ref="L8:L9"/>
    <mergeCell ref="D7:F7"/>
    <mergeCell ref="G7:I7"/>
    <mergeCell ref="E9:F9"/>
    <mergeCell ref="H9:I9"/>
    <mergeCell ref="H8:I8"/>
    <mergeCell ref="E8:F8"/>
  </mergeCells>
  <phoneticPr fontId="45" type="noConversion"/>
  <hyperlinks>
    <hyperlink ref="B1" location="'Innehåll - Contents'!A1" display="Tillbaka till innehåll - Back to content" xr:uid="{00000000-0004-0000-0200-000000000000}"/>
  </hyperlinks>
  <pageMargins left="0.25" right="0.25" top="0.75" bottom="0.75" header="0.3" footer="0.3"/>
  <pageSetup paperSize="8" scale="44"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CW82"/>
  <sheetViews>
    <sheetView zoomScale="80" zoomScaleNormal="80" workbookViewId="0">
      <pane xSplit="3" ySplit="5" topLeftCell="D6" activePane="bottomRight" state="frozen"/>
      <selection activeCell="B2" sqref="B2"/>
      <selection pane="topRight" activeCell="B2" sqref="B2"/>
      <selection pane="bottomLeft" activeCell="B2" sqref="B2"/>
      <selection pane="bottomRight"/>
    </sheetView>
  </sheetViews>
  <sheetFormatPr defaultColWidth="9.1796875" defaultRowHeight="13" x14ac:dyDescent="0.3"/>
  <cols>
    <col min="1" max="1" width="1.81640625" customWidth="1"/>
    <col min="2" max="3" width="72.81640625" customWidth="1"/>
    <col min="4" max="92" width="9.1796875" customWidth="1"/>
  </cols>
  <sheetData>
    <row r="1" spans="1:101" s="1" customFormat="1" ht="15.75" customHeight="1" x14ac:dyDescent="0.3">
      <c r="A1"/>
      <c r="B1" s="250" t="s">
        <v>155</v>
      </c>
      <c r="C1" s="106"/>
    </row>
    <row r="2" spans="1:101" s="1" customFormat="1" ht="15.75" customHeight="1" x14ac:dyDescent="0.3">
      <c r="A2"/>
      <c r="B2" s="250"/>
      <c r="C2" s="106"/>
    </row>
    <row r="3" spans="1:101" s="1" customFormat="1" ht="15.75" customHeight="1" x14ac:dyDescent="0.3">
      <c r="A3"/>
      <c r="B3" s="119"/>
      <c r="C3" s="106"/>
      <c r="D3" s="95" t="s">
        <v>380</v>
      </c>
      <c r="E3" s="99"/>
      <c r="F3" s="96"/>
      <c r="G3" s="96"/>
      <c r="H3" s="96"/>
      <c r="I3" s="96"/>
      <c r="J3" s="96"/>
      <c r="K3" s="96"/>
      <c r="L3" s="96"/>
      <c r="M3" s="96"/>
      <c r="N3" s="96"/>
      <c r="O3" s="96"/>
      <c r="P3" s="96"/>
      <c r="Q3" s="96"/>
      <c r="R3" s="96"/>
      <c r="S3" s="96"/>
      <c r="T3" s="96"/>
      <c r="U3" s="97"/>
      <c r="V3" s="95" t="s">
        <v>378</v>
      </c>
      <c r="W3" s="96"/>
      <c r="X3" s="96"/>
      <c r="Y3" s="96"/>
      <c r="Z3" s="96"/>
      <c r="AA3" s="96"/>
      <c r="AB3" s="96"/>
      <c r="AC3" s="96"/>
      <c r="AD3" s="96"/>
      <c r="AE3" s="96"/>
      <c r="AF3" s="96"/>
      <c r="AG3" s="96"/>
      <c r="AH3" s="96"/>
      <c r="AI3" s="96"/>
      <c r="AJ3" s="96"/>
      <c r="AK3" s="96"/>
      <c r="AL3" s="96"/>
      <c r="AM3" s="96"/>
      <c r="AN3" s="95" t="s">
        <v>180</v>
      </c>
      <c r="AO3" s="96"/>
      <c r="AP3" s="96"/>
      <c r="AQ3" s="96"/>
      <c r="AR3" s="96"/>
      <c r="AS3" s="96"/>
      <c r="AT3" s="96"/>
      <c r="AU3" s="96"/>
      <c r="AV3" s="96"/>
      <c r="AW3" s="96"/>
      <c r="AX3" s="96"/>
      <c r="AY3" s="96"/>
      <c r="AZ3" s="96"/>
      <c r="BA3" s="96"/>
      <c r="BB3" s="96"/>
      <c r="BC3" s="96"/>
      <c r="BD3" s="96"/>
      <c r="BE3" s="93"/>
      <c r="BF3" s="95" t="s">
        <v>354</v>
      </c>
      <c r="BG3" s="96"/>
      <c r="BH3" s="96"/>
      <c r="BI3" s="96"/>
      <c r="BJ3" s="96"/>
      <c r="BK3" s="96"/>
      <c r="BL3" s="96"/>
      <c r="BM3" s="96"/>
      <c r="BN3" s="96"/>
      <c r="BO3" s="96"/>
      <c r="BP3" s="96"/>
      <c r="BQ3" s="96"/>
      <c r="BR3" s="96"/>
      <c r="BS3" s="96"/>
      <c r="BT3" s="96"/>
      <c r="BU3" s="96"/>
      <c r="BV3" s="96"/>
      <c r="BW3" s="93"/>
      <c r="BX3" s="95" t="s">
        <v>184</v>
      </c>
      <c r="BY3" s="96"/>
      <c r="BZ3" s="96"/>
      <c r="CA3" s="96"/>
      <c r="CB3" s="96"/>
      <c r="CC3" s="96"/>
      <c r="CD3" s="96"/>
      <c r="CE3" s="96"/>
      <c r="CF3" s="96"/>
      <c r="CG3" s="96"/>
      <c r="CH3" s="96"/>
      <c r="CI3" s="96"/>
      <c r="CJ3" s="96"/>
      <c r="CK3" s="96"/>
      <c r="CL3" s="96"/>
      <c r="CM3" s="96"/>
      <c r="CN3" s="96"/>
      <c r="CO3" s="97"/>
    </row>
    <row r="4" spans="1:101" s="17" customFormat="1" ht="15.75" customHeight="1" x14ac:dyDescent="0.3">
      <c r="A4"/>
      <c r="B4" s="124"/>
      <c r="C4" s="124"/>
      <c r="D4" s="98" t="s">
        <v>333</v>
      </c>
      <c r="E4" s="100"/>
      <c r="F4" s="101"/>
      <c r="G4" s="101"/>
      <c r="H4" s="101"/>
      <c r="I4" s="101"/>
      <c r="J4" s="101"/>
      <c r="K4" s="101"/>
      <c r="L4" s="101"/>
      <c r="M4" s="101"/>
      <c r="N4" s="101"/>
      <c r="O4" s="101"/>
      <c r="P4" s="101"/>
      <c r="Q4" s="101"/>
      <c r="R4" s="101"/>
      <c r="S4" s="101"/>
      <c r="T4" s="101"/>
      <c r="U4" s="102"/>
      <c r="V4" s="95" t="s">
        <v>379</v>
      </c>
      <c r="W4" s="96"/>
      <c r="X4" s="96"/>
      <c r="Y4" s="96"/>
      <c r="Z4" s="96"/>
      <c r="AA4" s="96"/>
      <c r="AB4" s="96"/>
      <c r="AC4" s="96"/>
      <c r="AD4" s="96"/>
      <c r="AE4" s="96"/>
      <c r="AF4" s="96"/>
      <c r="AG4" s="96"/>
      <c r="AH4" s="96"/>
      <c r="AI4" s="96"/>
      <c r="AJ4" s="96"/>
      <c r="AK4" s="96"/>
      <c r="AL4" s="96"/>
      <c r="AM4" s="96"/>
      <c r="AN4" s="95" t="s">
        <v>201</v>
      </c>
      <c r="AO4" s="96"/>
      <c r="AP4" s="96"/>
      <c r="AQ4" s="96"/>
      <c r="AR4" s="96"/>
      <c r="AS4" s="96"/>
      <c r="AT4" s="96"/>
      <c r="AU4" s="96"/>
      <c r="AV4" s="96"/>
      <c r="AW4" s="96"/>
      <c r="AX4" s="96"/>
      <c r="AY4" s="96"/>
      <c r="AZ4" s="96"/>
      <c r="BA4" s="96"/>
      <c r="BB4" s="96"/>
      <c r="BC4" s="96"/>
      <c r="BD4" s="96"/>
      <c r="BE4" s="93"/>
      <c r="BF4" s="95" t="s">
        <v>353</v>
      </c>
      <c r="BG4" s="96"/>
      <c r="BH4" s="96"/>
      <c r="BI4" s="96"/>
      <c r="BJ4" s="96"/>
      <c r="BK4" s="96"/>
      <c r="BL4" s="96"/>
      <c r="BM4" s="96"/>
      <c r="BN4" s="96"/>
      <c r="BO4" s="96"/>
      <c r="BP4" s="96"/>
      <c r="BQ4" s="96"/>
      <c r="BR4" s="96"/>
      <c r="BS4" s="96"/>
      <c r="BT4" s="96"/>
      <c r="BU4" s="96"/>
      <c r="BV4" s="96"/>
      <c r="BW4" s="93"/>
      <c r="BX4" s="95" t="s">
        <v>176</v>
      </c>
      <c r="BY4" s="96"/>
      <c r="BZ4" s="96"/>
      <c r="CA4" s="96"/>
      <c r="CB4" s="96"/>
      <c r="CC4" s="96"/>
      <c r="CD4" s="96"/>
      <c r="CE4" s="96"/>
      <c r="CF4" s="96"/>
      <c r="CG4" s="96"/>
      <c r="CH4" s="96"/>
      <c r="CI4" s="96"/>
      <c r="CJ4" s="96"/>
      <c r="CK4" s="96"/>
      <c r="CL4" s="96"/>
      <c r="CM4" s="96"/>
      <c r="CN4" s="96"/>
      <c r="CO4" s="97"/>
    </row>
    <row r="5" spans="1:101" s="17" customFormat="1" ht="15.75" customHeight="1" x14ac:dyDescent="0.3">
      <c r="A5"/>
      <c r="B5" s="199" t="s">
        <v>100</v>
      </c>
      <c r="C5" s="200" t="s">
        <v>21</v>
      </c>
      <c r="D5" s="201" t="s">
        <v>251</v>
      </c>
      <c r="E5" s="201" t="s">
        <v>252</v>
      </c>
      <c r="F5" s="201" t="s">
        <v>253</v>
      </c>
      <c r="G5" s="201" t="s">
        <v>254</v>
      </c>
      <c r="H5" s="201" t="s">
        <v>255</v>
      </c>
      <c r="I5" s="201" t="s">
        <v>256</v>
      </c>
      <c r="J5" s="201" t="s">
        <v>257</v>
      </c>
      <c r="K5" s="201" t="s">
        <v>258</v>
      </c>
      <c r="L5" s="201" t="s">
        <v>259</v>
      </c>
      <c r="M5" s="201" t="s">
        <v>260</v>
      </c>
      <c r="N5" s="201" t="s">
        <v>261</v>
      </c>
      <c r="O5" s="201" t="s">
        <v>262</v>
      </c>
      <c r="P5" s="201" t="s">
        <v>263</v>
      </c>
      <c r="Q5" s="201" t="s">
        <v>264</v>
      </c>
      <c r="R5" s="201" t="s">
        <v>265</v>
      </c>
      <c r="S5" s="201" t="s">
        <v>266</v>
      </c>
      <c r="T5" s="201" t="s">
        <v>352</v>
      </c>
      <c r="U5" s="201" t="s">
        <v>355</v>
      </c>
      <c r="V5" s="206" t="str">
        <f t="shared" ref="V5:AA5" si="0">D5</f>
        <v>2008</v>
      </c>
      <c r="W5" s="201" t="str">
        <f t="shared" si="0"/>
        <v>2009</v>
      </c>
      <c r="X5" s="201" t="str">
        <f t="shared" si="0"/>
        <v>2010</v>
      </c>
      <c r="Y5" s="201" t="str">
        <f t="shared" si="0"/>
        <v>2011</v>
      </c>
      <c r="Z5" s="201" t="str">
        <f t="shared" si="0"/>
        <v>2012</v>
      </c>
      <c r="AA5" s="201" t="str">
        <f t="shared" si="0"/>
        <v>2013</v>
      </c>
      <c r="AB5" s="201" t="str">
        <f t="shared" ref="AB5:AL5" si="1">J5</f>
        <v>2014</v>
      </c>
      <c r="AC5" s="201" t="str">
        <f t="shared" si="1"/>
        <v>2015</v>
      </c>
      <c r="AD5" s="201" t="str">
        <f t="shared" si="1"/>
        <v>2016</v>
      </c>
      <c r="AE5" s="201" t="str">
        <f t="shared" si="1"/>
        <v>2017</v>
      </c>
      <c r="AF5" s="201" t="str">
        <f t="shared" si="1"/>
        <v>2018</v>
      </c>
      <c r="AG5" s="201" t="str">
        <f t="shared" si="1"/>
        <v>2019</v>
      </c>
      <c r="AH5" s="201" t="str">
        <f t="shared" si="1"/>
        <v>2020</v>
      </c>
      <c r="AI5" s="201" t="str">
        <f t="shared" si="1"/>
        <v>2021</v>
      </c>
      <c r="AJ5" s="201" t="str">
        <f t="shared" si="1"/>
        <v>2022</v>
      </c>
      <c r="AK5" s="201" t="str">
        <f t="shared" si="1"/>
        <v>2023</v>
      </c>
      <c r="AL5" s="201" t="str">
        <f t="shared" si="1"/>
        <v>2024</v>
      </c>
      <c r="AM5" s="201" t="str">
        <f>U5</f>
        <v>2025</v>
      </c>
      <c r="AN5" s="206" t="str">
        <f t="shared" ref="AN5:AS5" si="2">D5</f>
        <v>2008</v>
      </c>
      <c r="AO5" s="201" t="str">
        <f t="shared" si="2"/>
        <v>2009</v>
      </c>
      <c r="AP5" s="201" t="str">
        <f t="shared" si="2"/>
        <v>2010</v>
      </c>
      <c r="AQ5" s="201" t="str">
        <f t="shared" si="2"/>
        <v>2011</v>
      </c>
      <c r="AR5" s="201" t="str">
        <f t="shared" si="2"/>
        <v>2012</v>
      </c>
      <c r="AS5" s="201" t="str">
        <f t="shared" si="2"/>
        <v>2013</v>
      </c>
      <c r="AT5" s="201" t="str">
        <f t="shared" ref="AT5:BD5" si="3">J5</f>
        <v>2014</v>
      </c>
      <c r="AU5" s="201" t="str">
        <f t="shared" si="3"/>
        <v>2015</v>
      </c>
      <c r="AV5" s="201" t="str">
        <f t="shared" si="3"/>
        <v>2016</v>
      </c>
      <c r="AW5" s="201" t="str">
        <f t="shared" si="3"/>
        <v>2017</v>
      </c>
      <c r="AX5" s="201" t="str">
        <f t="shared" si="3"/>
        <v>2018</v>
      </c>
      <c r="AY5" s="201" t="str">
        <f t="shared" si="3"/>
        <v>2019</v>
      </c>
      <c r="AZ5" s="201" t="str">
        <f t="shared" si="3"/>
        <v>2020</v>
      </c>
      <c r="BA5" s="201" t="str">
        <f t="shared" si="3"/>
        <v>2021</v>
      </c>
      <c r="BB5" s="201" t="str">
        <f t="shared" si="3"/>
        <v>2022</v>
      </c>
      <c r="BC5" s="201" t="str">
        <f t="shared" si="3"/>
        <v>2023</v>
      </c>
      <c r="BD5" s="201" t="str">
        <f t="shared" si="3"/>
        <v>2024</v>
      </c>
      <c r="BE5" s="207" t="str">
        <f>U5</f>
        <v>2025</v>
      </c>
      <c r="BF5" s="206" t="s">
        <v>251</v>
      </c>
      <c r="BG5" s="201" t="s">
        <v>252</v>
      </c>
      <c r="BH5" s="201" t="s">
        <v>253</v>
      </c>
      <c r="BI5" s="201" t="s">
        <v>254</v>
      </c>
      <c r="BJ5" s="201" t="s">
        <v>255</v>
      </c>
      <c r="BK5" s="201" t="s">
        <v>256</v>
      </c>
      <c r="BL5" s="201" t="s">
        <v>257</v>
      </c>
      <c r="BM5" s="201" t="s">
        <v>258</v>
      </c>
      <c r="BN5" s="201" t="s">
        <v>259</v>
      </c>
      <c r="BO5" s="201" t="s">
        <v>260</v>
      </c>
      <c r="BP5" s="201" t="s">
        <v>261</v>
      </c>
      <c r="BQ5" s="201" t="s">
        <v>262</v>
      </c>
      <c r="BR5" s="201" t="s">
        <v>263</v>
      </c>
      <c r="BS5" s="201" t="s">
        <v>264</v>
      </c>
      <c r="BT5" s="201" t="s">
        <v>265</v>
      </c>
      <c r="BU5" s="201" t="s">
        <v>266</v>
      </c>
      <c r="BV5" s="201" t="s">
        <v>352</v>
      </c>
      <c r="BW5" s="201" t="s">
        <v>355</v>
      </c>
      <c r="BX5" s="206" t="s">
        <v>251</v>
      </c>
      <c r="BY5" s="201" t="s">
        <v>252</v>
      </c>
      <c r="BZ5" s="201" t="s">
        <v>253</v>
      </c>
      <c r="CA5" s="201" t="s">
        <v>254</v>
      </c>
      <c r="CB5" s="201" t="s">
        <v>255</v>
      </c>
      <c r="CC5" s="201" t="s">
        <v>256</v>
      </c>
      <c r="CD5" s="201" t="s">
        <v>257</v>
      </c>
      <c r="CE5" s="201" t="s">
        <v>258</v>
      </c>
      <c r="CF5" s="201" t="s">
        <v>259</v>
      </c>
      <c r="CG5" s="201" t="s">
        <v>260</v>
      </c>
      <c r="CH5" s="201" t="s">
        <v>261</v>
      </c>
      <c r="CI5" s="201" t="s">
        <v>262</v>
      </c>
      <c r="CJ5" s="201" t="s">
        <v>263</v>
      </c>
      <c r="CK5" s="201" t="s">
        <v>264</v>
      </c>
      <c r="CL5" s="201" t="s">
        <v>265</v>
      </c>
      <c r="CM5" s="201" t="s">
        <v>266</v>
      </c>
      <c r="CN5" s="201" t="s">
        <v>352</v>
      </c>
      <c r="CO5" s="201" t="s">
        <v>355</v>
      </c>
    </row>
    <row r="6" spans="1:101" s="16" customFormat="1" ht="15.75" customHeight="1" x14ac:dyDescent="0.3">
      <c r="A6"/>
      <c r="B6" s="127" t="s">
        <v>101</v>
      </c>
      <c r="C6" s="113" t="s">
        <v>34</v>
      </c>
      <c r="D6" s="137">
        <v>8904.75</v>
      </c>
      <c r="E6" s="138">
        <v>8570.91</v>
      </c>
      <c r="F6" s="138">
        <v>8787.2000000000007</v>
      </c>
      <c r="G6" s="138">
        <v>8769.77</v>
      </c>
      <c r="H6" s="138">
        <v>8620.7000000000007</v>
      </c>
      <c r="I6" s="138">
        <v>8597.07</v>
      </c>
      <c r="J6" s="138">
        <v>8578.58</v>
      </c>
      <c r="K6" s="138">
        <v>8561.02</v>
      </c>
      <c r="L6" s="138">
        <v>8389</v>
      </c>
      <c r="M6" s="138">
        <v>8441.14</v>
      </c>
      <c r="N6" s="138">
        <v>8069.2</v>
      </c>
      <c r="O6" s="138">
        <v>8123.81</v>
      </c>
      <c r="P6" s="138">
        <v>8151.18</v>
      </c>
      <c r="Q6" s="138">
        <v>8029.52</v>
      </c>
      <c r="R6" s="138">
        <v>7934.48</v>
      </c>
      <c r="S6" s="138">
        <v>7784.68</v>
      </c>
      <c r="T6" s="138">
        <v>8211.16</v>
      </c>
      <c r="U6" s="142">
        <v>8339.5400000000009</v>
      </c>
      <c r="V6" s="149">
        <f t="shared" ref="V6:V41" si="4">(D6*1000)/BF6</f>
        <v>99.366735479551409</v>
      </c>
      <c r="W6" s="149">
        <f t="shared" ref="W6:W41" si="5">(E6*1000)/BG6</f>
        <v>91.548033581850419</v>
      </c>
      <c r="X6" s="149">
        <f t="shared" ref="X6:X41" si="6">(F6*1000)/BH6</f>
        <v>93.474884581835198</v>
      </c>
      <c r="Y6" s="149">
        <f t="shared" ref="Y6:Y41" si="7">(G6*1000)/BI6</f>
        <v>89.043141873711789</v>
      </c>
      <c r="Z6" s="149">
        <f t="shared" ref="Z6:Z41" si="8">(H6*1000)/BJ6</f>
        <v>86.597554972927909</v>
      </c>
      <c r="AA6" s="149">
        <f t="shared" ref="AA6:AA41" si="9">(I6*1000)/BK6</f>
        <v>81.014248289639838</v>
      </c>
      <c r="AB6" s="149">
        <f t="shared" ref="AB6:AM20" si="10">(J6*1000)/BL6</f>
        <v>73.43228645044212</v>
      </c>
      <c r="AC6" s="149">
        <f>(K6*1000)/BM6</f>
        <v>70.885801344682548</v>
      </c>
      <c r="AD6" s="149">
        <f t="shared" si="10"/>
        <v>69.672607677358272</v>
      </c>
      <c r="AE6" s="149">
        <f t="shared" si="10"/>
        <v>67.5702026832314</v>
      </c>
      <c r="AF6" s="149">
        <f t="shared" si="10"/>
        <v>73.659707705368476</v>
      </c>
      <c r="AG6" s="149">
        <f t="shared" si="10"/>
        <v>68.663714046639001</v>
      </c>
      <c r="AH6" s="149">
        <f t="shared" si="10"/>
        <v>70.67701378652562</v>
      </c>
      <c r="AI6" s="149">
        <f t="shared" si="10"/>
        <v>70.428825794454823</v>
      </c>
      <c r="AJ6" s="149">
        <f t="shared" si="10"/>
        <v>64.450328974088208</v>
      </c>
      <c r="AK6" s="149">
        <f t="shared" si="10"/>
        <v>67.163736131002707</v>
      </c>
      <c r="AL6" s="149">
        <f t="shared" si="10"/>
        <v>79.793596035178084</v>
      </c>
      <c r="AM6" s="149">
        <f t="shared" si="10"/>
        <v>81.817147229934577</v>
      </c>
      <c r="AN6" s="202">
        <f t="shared" ref="AN6:AN41" si="11">(D6*1000)/(BX6*1000)</f>
        <v>79.29430097951915</v>
      </c>
      <c r="AO6" s="203">
        <f t="shared" ref="AO6:AO41" si="12">(E6*1000)/(BY6*1000)</f>
        <v>76.185866666666669</v>
      </c>
      <c r="AP6" s="203">
        <f t="shared" ref="AP6:AP41" si="13">(F6*1000)/(BZ6*1000)</f>
        <v>75.297343616109686</v>
      </c>
      <c r="AQ6" s="203">
        <f t="shared" ref="AQ6:AQ41" si="14">(G6*1000)/(CA6*1000)</f>
        <v>68.621048513302028</v>
      </c>
      <c r="AR6" s="203">
        <f t="shared" ref="AR6:AR41" si="15">(H6*1000)/(CB6*1000)</f>
        <v>65.457099468488991</v>
      </c>
      <c r="AS6" s="203">
        <f t="shared" ref="AS6:AS41" si="16">(I6*1000)/(CC6*1000)</f>
        <v>64.78575734740015</v>
      </c>
      <c r="AT6" s="203">
        <f t="shared" ref="AT6:BE21" si="17">(J6*1000)/(CD6*1000)</f>
        <v>64.307196401799104</v>
      </c>
      <c r="AU6" s="203">
        <f t="shared" si="17"/>
        <v>64.660271903323263</v>
      </c>
      <c r="AV6" s="203">
        <f t="shared" si="17"/>
        <v>65.182595182595193</v>
      </c>
      <c r="AW6" s="203">
        <f t="shared" si="17"/>
        <v>64.240030441400307</v>
      </c>
      <c r="AX6" s="203">
        <f t="shared" si="17"/>
        <v>61.691131498470938</v>
      </c>
      <c r="AY6" s="203">
        <f t="shared" si="17"/>
        <v>60.490022338049144</v>
      </c>
      <c r="AZ6" s="203">
        <f t="shared" si="17"/>
        <v>59.28130909090909</v>
      </c>
      <c r="BA6" s="203">
        <f t="shared" si="17"/>
        <v>58.142795076031859</v>
      </c>
      <c r="BB6" s="203">
        <f t="shared" si="17"/>
        <v>57.330057803468208</v>
      </c>
      <c r="BC6" s="203">
        <f t="shared" si="17"/>
        <v>56.166522366522365</v>
      </c>
      <c r="BD6" s="203">
        <f t="shared" si="17"/>
        <v>63.751242236024837</v>
      </c>
      <c r="BE6" s="203">
        <f>(U6*1000)/(CO6*1000)</f>
        <v>63.612051868802446</v>
      </c>
      <c r="BF6" s="141">
        <v>89615</v>
      </c>
      <c r="BG6" s="139">
        <v>93622</v>
      </c>
      <c r="BH6" s="139">
        <v>94006</v>
      </c>
      <c r="BI6" s="139">
        <v>98489</v>
      </c>
      <c r="BJ6" s="139">
        <v>99549</v>
      </c>
      <c r="BK6" s="139">
        <v>106118</v>
      </c>
      <c r="BL6" s="139">
        <v>116823</v>
      </c>
      <c r="BM6" s="139">
        <v>120772</v>
      </c>
      <c r="BN6" s="139">
        <v>120406</v>
      </c>
      <c r="BO6" s="139">
        <v>124924</v>
      </c>
      <c r="BP6" s="139">
        <v>109547</v>
      </c>
      <c r="BQ6" s="139">
        <v>118313</v>
      </c>
      <c r="BR6" s="139">
        <v>115330</v>
      </c>
      <c r="BS6" s="139">
        <v>114009</v>
      </c>
      <c r="BT6" s="139">
        <v>123110</v>
      </c>
      <c r="BU6" s="139">
        <v>115906</v>
      </c>
      <c r="BV6" s="138">
        <v>102905</v>
      </c>
      <c r="BW6" s="140">
        <v>101929</v>
      </c>
      <c r="BX6" s="138">
        <v>112.3</v>
      </c>
      <c r="BY6" s="138">
        <v>112.5</v>
      </c>
      <c r="BZ6" s="138">
        <v>116.7</v>
      </c>
      <c r="CA6" s="138">
        <v>127.8</v>
      </c>
      <c r="CB6" s="138">
        <v>131.69999999999999</v>
      </c>
      <c r="CC6" s="138">
        <v>132.69999999999999</v>
      </c>
      <c r="CD6" s="138">
        <v>133.4</v>
      </c>
      <c r="CE6" s="138">
        <v>132.4</v>
      </c>
      <c r="CF6" s="138">
        <v>128.69999999999999</v>
      </c>
      <c r="CG6" s="138">
        <v>131.4</v>
      </c>
      <c r="CH6" s="138">
        <v>130.80000000000001</v>
      </c>
      <c r="CI6" s="138">
        <v>134.30000000000001</v>
      </c>
      <c r="CJ6" s="138">
        <v>137.5</v>
      </c>
      <c r="CK6" s="138">
        <v>138.1</v>
      </c>
      <c r="CL6" s="138">
        <v>138.4</v>
      </c>
      <c r="CM6" s="138">
        <v>138.6</v>
      </c>
      <c r="CN6" s="138">
        <v>128.80000000000001</v>
      </c>
      <c r="CO6" s="142">
        <v>131.1</v>
      </c>
      <c r="CP6" s="32"/>
      <c r="CQ6" s="32"/>
      <c r="CR6" s="32"/>
      <c r="CT6" s="31"/>
      <c r="CU6" s="31"/>
      <c r="CV6" s="31"/>
      <c r="CW6" s="31"/>
    </row>
    <row r="7" spans="1:101" s="16" customFormat="1" ht="15.75" customHeight="1" x14ac:dyDescent="0.3">
      <c r="A7"/>
      <c r="B7" s="128" t="s">
        <v>102</v>
      </c>
      <c r="C7" s="113" t="s">
        <v>1</v>
      </c>
      <c r="D7" s="137">
        <v>779.14</v>
      </c>
      <c r="E7" s="138">
        <v>645.05999999999995</v>
      </c>
      <c r="F7" s="138">
        <v>881.95</v>
      </c>
      <c r="G7" s="138">
        <v>888.8</v>
      </c>
      <c r="H7" s="138">
        <v>911.08</v>
      </c>
      <c r="I7" s="138">
        <v>882.87</v>
      </c>
      <c r="J7" s="138">
        <v>938.24</v>
      </c>
      <c r="K7" s="138">
        <v>921.65</v>
      </c>
      <c r="L7" s="138">
        <v>923.93</v>
      </c>
      <c r="M7" s="138">
        <v>935.34</v>
      </c>
      <c r="N7" s="138">
        <v>885.68</v>
      </c>
      <c r="O7" s="138">
        <v>901.76</v>
      </c>
      <c r="P7" s="138">
        <v>900.33</v>
      </c>
      <c r="Q7" s="138">
        <v>891.22</v>
      </c>
      <c r="R7" s="138">
        <v>830.15</v>
      </c>
      <c r="S7" s="138">
        <v>801.07</v>
      </c>
      <c r="T7" s="138">
        <v>840.66</v>
      </c>
      <c r="U7" s="142">
        <v>896.83</v>
      </c>
      <c r="V7" s="149">
        <f t="shared" si="4"/>
        <v>19.485807177691633</v>
      </c>
      <c r="W7" s="149">
        <f t="shared" si="5"/>
        <v>18.443459614010006</v>
      </c>
      <c r="X7" s="149">
        <f t="shared" si="6"/>
        <v>21.145823343243503</v>
      </c>
      <c r="Y7" s="149">
        <f t="shared" si="7"/>
        <v>22.16072007380258</v>
      </c>
      <c r="Z7" s="149">
        <f t="shared" si="8"/>
        <v>23.874010796079869</v>
      </c>
      <c r="AA7" s="149">
        <f t="shared" si="9"/>
        <v>25.67154197319066</v>
      </c>
      <c r="AB7" s="149">
        <f t="shared" si="10"/>
        <v>29.538771526619023</v>
      </c>
      <c r="AC7" s="149">
        <f t="shared" si="10"/>
        <v>27.696306758421734</v>
      </c>
      <c r="AD7" s="149">
        <f t="shared" si="10"/>
        <v>26.699320907383328</v>
      </c>
      <c r="AE7" s="149">
        <f t="shared" si="10"/>
        <v>24.198380462059866</v>
      </c>
      <c r="AF7" s="149">
        <f t="shared" si="10"/>
        <v>22.251030047231435</v>
      </c>
      <c r="AG7" s="149">
        <f t="shared" si="10"/>
        <v>22.714929847099423</v>
      </c>
      <c r="AH7" s="149">
        <f t="shared" si="10"/>
        <v>22.53134462824395</v>
      </c>
      <c r="AI7" s="149">
        <f t="shared" si="10"/>
        <v>21.147521533825309</v>
      </c>
      <c r="AJ7" s="149">
        <f t="shared" si="10"/>
        <v>23.971297392509602</v>
      </c>
      <c r="AK7" s="149">
        <f t="shared" si="10"/>
        <v>24.950788014701303</v>
      </c>
      <c r="AL7" s="149">
        <f t="shared" si="10"/>
        <v>30.113913168075655</v>
      </c>
      <c r="AM7" s="149">
        <f t="shared" si="10"/>
        <v>26.109348161518529</v>
      </c>
      <c r="AN7" s="202">
        <f t="shared" si="11"/>
        <v>84.689130434782612</v>
      </c>
      <c r="AO7" s="203">
        <f t="shared" si="12"/>
        <v>76.792857142857144</v>
      </c>
      <c r="AP7" s="203">
        <f t="shared" si="13"/>
        <v>100.22159090909091</v>
      </c>
      <c r="AQ7" s="203">
        <f t="shared" si="14"/>
        <v>95.569892473118273</v>
      </c>
      <c r="AR7" s="203">
        <f t="shared" si="15"/>
        <v>94.904166666666669</v>
      </c>
      <c r="AS7" s="203">
        <f t="shared" si="16"/>
        <v>89.178787878787873</v>
      </c>
      <c r="AT7" s="203">
        <f t="shared" si="17"/>
        <v>93.823999999999998</v>
      </c>
      <c r="AU7" s="203">
        <f t="shared" si="17"/>
        <v>99.102150537634415</v>
      </c>
      <c r="AV7" s="203">
        <f t="shared" si="17"/>
        <v>100.42717391304348</v>
      </c>
      <c r="AW7" s="203">
        <f t="shared" si="17"/>
        <v>101.66739130434783</v>
      </c>
      <c r="AX7" s="203">
        <f t="shared" si="17"/>
        <v>92.25833333333334</v>
      </c>
      <c r="AY7" s="203">
        <f t="shared" si="17"/>
        <v>92.964948453608244</v>
      </c>
      <c r="AZ7" s="203">
        <f t="shared" si="17"/>
        <v>90.033000000000001</v>
      </c>
      <c r="BA7" s="203">
        <f t="shared" si="17"/>
        <v>84.878095238095241</v>
      </c>
      <c r="BB7" s="203">
        <f t="shared" si="17"/>
        <v>77.584112149532714</v>
      </c>
      <c r="BC7" s="203">
        <f t="shared" si="17"/>
        <v>74.866355140186911</v>
      </c>
      <c r="BD7" s="203">
        <f t="shared" si="17"/>
        <v>76.423636363636362</v>
      </c>
      <c r="BE7" s="203">
        <f t="shared" si="17"/>
        <v>80.074107142857144</v>
      </c>
      <c r="BF7" s="147">
        <v>39985</v>
      </c>
      <c r="BG7" s="138">
        <v>34975</v>
      </c>
      <c r="BH7" s="138">
        <v>41708</v>
      </c>
      <c r="BI7" s="138">
        <v>40107</v>
      </c>
      <c r="BJ7" s="138">
        <v>38162</v>
      </c>
      <c r="BK7" s="138">
        <v>34391</v>
      </c>
      <c r="BL7" s="138">
        <v>31763</v>
      </c>
      <c r="BM7" s="138">
        <v>33277</v>
      </c>
      <c r="BN7" s="138">
        <v>34605</v>
      </c>
      <c r="BO7" s="138">
        <v>38653</v>
      </c>
      <c r="BP7" s="138">
        <v>39804</v>
      </c>
      <c r="BQ7" s="138">
        <v>39699</v>
      </c>
      <c r="BR7" s="138">
        <v>39959</v>
      </c>
      <c r="BS7" s="138">
        <v>42143</v>
      </c>
      <c r="BT7" s="138">
        <v>34631</v>
      </c>
      <c r="BU7" s="138">
        <v>32106</v>
      </c>
      <c r="BV7" s="138">
        <v>27916</v>
      </c>
      <c r="BW7" s="142">
        <v>34349</v>
      </c>
      <c r="BX7" s="138">
        <v>9.1999999999999993</v>
      </c>
      <c r="BY7" s="138">
        <v>8.4</v>
      </c>
      <c r="BZ7" s="138">
        <v>8.8000000000000007</v>
      </c>
      <c r="CA7" s="138">
        <v>9.3000000000000007</v>
      </c>
      <c r="CB7" s="138">
        <v>9.6</v>
      </c>
      <c r="CC7" s="138">
        <v>9.9</v>
      </c>
      <c r="CD7" s="138">
        <v>10</v>
      </c>
      <c r="CE7" s="138">
        <v>9.3000000000000007</v>
      </c>
      <c r="CF7" s="138">
        <v>9.1999999999999993</v>
      </c>
      <c r="CG7" s="138">
        <v>9.1999999999999993</v>
      </c>
      <c r="CH7" s="138">
        <v>9.6</v>
      </c>
      <c r="CI7" s="138">
        <v>9.6999999999999993</v>
      </c>
      <c r="CJ7" s="138">
        <v>10</v>
      </c>
      <c r="CK7" s="138">
        <v>10.5</v>
      </c>
      <c r="CL7" s="138">
        <v>10.7</v>
      </c>
      <c r="CM7" s="138">
        <v>10.7</v>
      </c>
      <c r="CN7" s="138">
        <v>11</v>
      </c>
      <c r="CO7" s="142">
        <v>11.2</v>
      </c>
      <c r="CP7" s="32"/>
      <c r="CQ7" s="32"/>
      <c r="CR7" s="32"/>
      <c r="CT7" s="31"/>
      <c r="CU7" s="31"/>
      <c r="CV7" s="31"/>
      <c r="CW7" s="31"/>
    </row>
    <row r="8" spans="1:101" s="16" customFormat="1" ht="15.75" customHeight="1" x14ac:dyDescent="0.3">
      <c r="A8"/>
      <c r="B8" s="128" t="s">
        <v>103</v>
      </c>
      <c r="C8" s="113" t="s">
        <v>2</v>
      </c>
      <c r="D8" s="137">
        <v>883.62</v>
      </c>
      <c r="E8" s="138">
        <v>898.78</v>
      </c>
      <c r="F8" s="138">
        <v>871.48</v>
      </c>
      <c r="G8" s="138">
        <v>862.07</v>
      </c>
      <c r="H8" s="138">
        <v>836.49</v>
      </c>
      <c r="I8" s="138">
        <v>794.23</v>
      </c>
      <c r="J8" s="138">
        <v>766.78</v>
      </c>
      <c r="K8" s="138">
        <v>702.35</v>
      </c>
      <c r="L8" s="138">
        <v>733.59</v>
      </c>
      <c r="M8" s="138">
        <v>691.14</v>
      </c>
      <c r="N8" s="138">
        <v>655.15</v>
      </c>
      <c r="O8" s="138">
        <v>635.62</v>
      </c>
      <c r="P8" s="138">
        <v>626.89</v>
      </c>
      <c r="Q8" s="138">
        <v>569.59</v>
      </c>
      <c r="R8" s="138">
        <v>549.86</v>
      </c>
      <c r="S8" s="138">
        <v>510.39</v>
      </c>
      <c r="T8" s="138">
        <v>543.75</v>
      </c>
      <c r="U8" s="142">
        <v>484.34</v>
      </c>
      <c r="V8" s="149">
        <f t="shared" si="4"/>
        <v>13.778574769998441</v>
      </c>
      <c r="W8" s="149">
        <f t="shared" si="5"/>
        <v>14.283353198251888</v>
      </c>
      <c r="X8" s="149">
        <f t="shared" si="6"/>
        <v>11.772302372075432</v>
      </c>
      <c r="Y8" s="149">
        <f t="shared" si="7"/>
        <v>12.125947702305432</v>
      </c>
      <c r="Z8" s="149">
        <f t="shared" si="8"/>
        <v>13.230995539527379</v>
      </c>
      <c r="AA8" s="149">
        <f t="shared" si="9"/>
        <v>12.743770357652872</v>
      </c>
      <c r="AB8" s="149">
        <f t="shared" si="10"/>
        <v>12.401824416122146</v>
      </c>
      <c r="AC8" s="149">
        <f t="shared" si="10"/>
        <v>11.164184323886126</v>
      </c>
      <c r="AD8" s="149">
        <f t="shared" si="10"/>
        <v>11.140995656531908</v>
      </c>
      <c r="AE8" s="149">
        <f t="shared" si="10"/>
        <v>10.743999502549434</v>
      </c>
      <c r="AF8" s="149">
        <f t="shared" si="10"/>
        <v>9.8130701136857237</v>
      </c>
      <c r="AG8" s="149">
        <f t="shared" si="10"/>
        <v>10.379841923051799</v>
      </c>
      <c r="AH8" s="149">
        <f t="shared" si="10"/>
        <v>9.901285655621189</v>
      </c>
      <c r="AI8" s="149">
        <f t="shared" si="10"/>
        <v>8.1205269310826615</v>
      </c>
      <c r="AJ8" s="149">
        <f t="shared" si="10"/>
        <v>8.1114651560748214</v>
      </c>
      <c r="AK8" s="149">
        <f t="shared" si="10"/>
        <v>8.1544975235660644</v>
      </c>
      <c r="AL8" s="149">
        <f t="shared" si="10"/>
        <v>8.4500147632441838</v>
      </c>
      <c r="AM8" s="149">
        <f t="shared" si="10"/>
        <v>7.6853747163643868</v>
      </c>
      <c r="AN8" s="202">
        <f t="shared" si="11"/>
        <v>14.461865793780687</v>
      </c>
      <c r="AO8" s="203">
        <f t="shared" si="12"/>
        <v>14.979666666666667</v>
      </c>
      <c r="AP8" s="203">
        <f t="shared" si="13"/>
        <v>14.74585448392555</v>
      </c>
      <c r="AQ8" s="203">
        <f t="shared" si="14"/>
        <v>14.63616298811545</v>
      </c>
      <c r="AR8" s="203">
        <f t="shared" si="15"/>
        <v>14.323458904109589</v>
      </c>
      <c r="AS8" s="203">
        <f t="shared" si="16"/>
        <v>13.741003460207612</v>
      </c>
      <c r="AT8" s="203">
        <f t="shared" si="17"/>
        <v>13.335304347826087</v>
      </c>
      <c r="AU8" s="203">
        <f t="shared" si="17"/>
        <v>12.088640275387263</v>
      </c>
      <c r="AV8" s="203">
        <f t="shared" si="17"/>
        <v>12.758086956521739</v>
      </c>
      <c r="AW8" s="203">
        <f t="shared" si="17"/>
        <v>11.875257731958763</v>
      </c>
      <c r="AX8" s="203">
        <f t="shared" si="17"/>
        <v>11.142006802721088</v>
      </c>
      <c r="AY8" s="203">
        <f t="shared" si="17"/>
        <v>10.996885813148788</v>
      </c>
      <c r="AZ8" s="203">
        <f t="shared" si="17"/>
        <v>11.214490161001789</v>
      </c>
      <c r="BA8" s="203">
        <f t="shared" si="17"/>
        <v>10.153119429590017</v>
      </c>
      <c r="BB8" s="203">
        <f t="shared" si="17"/>
        <v>9.6466666666666665</v>
      </c>
      <c r="BC8" s="203">
        <f t="shared" si="17"/>
        <v>9.0334513274336281</v>
      </c>
      <c r="BD8" s="203">
        <f t="shared" si="17"/>
        <v>9.5562390158172228</v>
      </c>
      <c r="BE8" s="203">
        <f t="shared" si="17"/>
        <v>8.3941074523396875</v>
      </c>
      <c r="BF8" s="147">
        <v>64130</v>
      </c>
      <c r="BG8" s="138">
        <v>62925</v>
      </c>
      <c r="BH8" s="138">
        <v>74028</v>
      </c>
      <c r="BI8" s="138">
        <v>71093</v>
      </c>
      <c r="BJ8" s="138">
        <v>63222</v>
      </c>
      <c r="BK8" s="138">
        <v>62323</v>
      </c>
      <c r="BL8" s="138">
        <v>61828</v>
      </c>
      <c r="BM8" s="138">
        <v>62911</v>
      </c>
      <c r="BN8" s="138">
        <v>65846</v>
      </c>
      <c r="BO8" s="138">
        <v>64328</v>
      </c>
      <c r="BP8" s="138">
        <v>66763</v>
      </c>
      <c r="BQ8" s="138">
        <v>61236</v>
      </c>
      <c r="BR8" s="138">
        <v>63314</v>
      </c>
      <c r="BS8" s="138">
        <v>70142</v>
      </c>
      <c r="BT8" s="138">
        <v>67788</v>
      </c>
      <c r="BU8" s="138">
        <v>62590</v>
      </c>
      <c r="BV8" s="138">
        <v>64349</v>
      </c>
      <c r="BW8" s="142">
        <v>63021</v>
      </c>
      <c r="BX8" s="138">
        <v>61.1</v>
      </c>
      <c r="BY8" s="138">
        <v>60</v>
      </c>
      <c r="BZ8" s="138">
        <v>59.1</v>
      </c>
      <c r="CA8" s="138">
        <v>58.9</v>
      </c>
      <c r="CB8" s="138">
        <v>58.4</v>
      </c>
      <c r="CC8" s="138">
        <v>57.8</v>
      </c>
      <c r="CD8" s="138">
        <v>57.5</v>
      </c>
      <c r="CE8" s="138">
        <v>58.1</v>
      </c>
      <c r="CF8" s="138">
        <v>57.5</v>
      </c>
      <c r="CG8" s="138">
        <v>58.2</v>
      </c>
      <c r="CH8" s="138">
        <v>58.8</v>
      </c>
      <c r="CI8" s="138">
        <v>57.8</v>
      </c>
      <c r="CJ8" s="138">
        <v>55.9</v>
      </c>
      <c r="CK8" s="138">
        <v>56.1</v>
      </c>
      <c r="CL8" s="138">
        <v>57</v>
      </c>
      <c r="CM8" s="138">
        <v>56.5</v>
      </c>
      <c r="CN8" s="138">
        <v>56.9</v>
      </c>
      <c r="CO8" s="142">
        <v>57.7</v>
      </c>
      <c r="CP8" s="32"/>
      <c r="CQ8" s="32"/>
      <c r="CR8" s="32"/>
      <c r="CT8" s="31"/>
      <c r="CU8" s="31"/>
      <c r="CV8" s="31"/>
      <c r="CW8" s="31"/>
    </row>
    <row r="9" spans="1:101" s="16" customFormat="1" ht="15.75" customHeight="1" x14ac:dyDescent="0.3">
      <c r="A9"/>
      <c r="B9" s="128" t="s">
        <v>104</v>
      </c>
      <c r="C9" s="113" t="s">
        <v>3</v>
      </c>
      <c r="D9" s="137">
        <v>54.08</v>
      </c>
      <c r="E9" s="138">
        <v>49.15</v>
      </c>
      <c r="F9" s="138">
        <v>49.93</v>
      </c>
      <c r="G9" s="138">
        <v>45.08</v>
      </c>
      <c r="H9" s="138">
        <v>41.88</v>
      </c>
      <c r="I9" s="138">
        <v>38.68</v>
      </c>
      <c r="J9" s="138">
        <v>34.049999999999997</v>
      </c>
      <c r="K9" s="138">
        <v>29.79</v>
      </c>
      <c r="L9" s="138">
        <v>28.54</v>
      </c>
      <c r="M9" s="138">
        <v>26.13</v>
      </c>
      <c r="N9" s="138">
        <v>20.85</v>
      </c>
      <c r="O9" s="138">
        <v>20.32</v>
      </c>
      <c r="P9" s="138">
        <v>18.239999999999998</v>
      </c>
      <c r="Q9" s="138">
        <v>17.670000000000002</v>
      </c>
      <c r="R9" s="138">
        <v>19.32</v>
      </c>
      <c r="S9" s="138">
        <v>19.68</v>
      </c>
      <c r="T9" s="138">
        <v>21.76</v>
      </c>
      <c r="U9" s="142">
        <v>20.100000000000001</v>
      </c>
      <c r="V9" s="149">
        <f t="shared" si="4"/>
        <v>9.1274261603375528</v>
      </c>
      <c r="W9" s="149">
        <f t="shared" si="5"/>
        <v>10.218295218295218</v>
      </c>
      <c r="X9" s="149">
        <f t="shared" si="6"/>
        <v>9.7026816945200149</v>
      </c>
      <c r="Y9" s="149">
        <f t="shared" si="7"/>
        <v>8.9038119691882276</v>
      </c>
      <c r="Z9" s="149">
        <f t="shared" si="8"/>
        <v>8.8578680203045685</v>
      </c>
      <c r="AA9" s="149">
        <f t="shared" si="9"/>
        <v>8.2543747332479729</v>
      </c>
      <c r="AB9" s="149">
        <f t="shared" si="10"/>
        <v>7.308435286542176</v>
      </c>
      <c r="AC9" s="149">
        <f t="shared" si="10"/>
        <v>5.9425493716337519</v>
      </c>
      <c r="AD9" s="149">
        <f t="shared" si="10"/>
        <v>5.7843534657478717</v>
      </c>
      <c r="AE9" s="149">
        <f t="shared" si="10"/>
        <v>5.0057471264367814</v>
      </c>
      <c r="AF9" s="149">
        <f t="shared" si="10"/>
        <v>4.4098984771573608</v>
      </c>
      <c r="AG9" s="149">
        <f t="shared" si="10"/>
        <v>4.0656262505002001</v>
      </c>
      <c r="AH9" s="149">
        <f t="shared" si="10"/>
        <v>3.9116448638215742</v>
      </c>
      <c r="AI9" s="149">
        <f t="shared" si="10"/>
        <v>3.7215669755686607</v>
      </c>
      <c r="AJ9" s="149">
        <f t="shared" si="10"/>
        <v>2.9681978798586575</v>
      </c>
      <c r="AK9" s="149">
        <f t="shared" si="10"/>
        <v>3.4030779872038734</v>
      </c>
      <c r="AL9" s="149">
        <f t="shared" si="10"/>
        <v>4.2121564072783588</v>
      </c>
      <c r="AM9" s="149">
        <f t="shared" si="10"/>
        <v>4.2182581322140607</v>
      </c>
      <c r="AN9" s="202">
        <f t="shared" si="11"/>
        <v>5.0542056074766357</v>
      </c>
      <c r="AO9" s="203">
        <f t="shared" si="12"/>
        <v>5.119791666666667</v>
      </c>
      <c r="AP9" s="203">
        <f t="shared" si="13"/>
        <v>5.3117021276595748</v>
      </c>
      <c r="AQ9" s="203">
        <f t="shared" si="14"/>
        <v>5.122727272727273</v>
      </c>
      <c r="AR9" s="203">
        <f t="shared" si="15"/>
        <v>5.0457831325301203</v>
      </c>
      <c r="AS9" s="203">
        <f t="shared" si="16"/>
        <v>4.6047619047619044</v>
      </c>
      <c r="AT9" s="203">
        <f t="shared" si="17"/>
        <v>4.1024096385542173</v>
      </c>
      <c r="AU9" s="203">
        <f t="shared" si="17"/>
        <v>3.6777777777777776</v>
      </c>
      <c r="AV9" s="203">
        <f t="shared" si="17"/>
        <v>3.6126582278481014</v>
      </c>
      <c r="AW9" s="203">
        <f t="shared" si="17"/>
        <v>3.2259259259259259</v>
      </c>
      <c r="AX9" s="203">
        <f t="shared" si="17"/>
        <v>2.6730769230769229</v>
      </c>
      <c r="AY9" s="203">
        <f t="shared" si="17"/>
        <v>2.5721518987341772</v>
      </c>
      <c r="AZ9" s="203">
        <f t="shared" si="17"/>
        <v>2.4319999999999999</v>
      </c>
      <c r="BA9" s="203">
        <f t="shared" si="17"/>
        <v>2.387837837837838</v>
      </c>
      <c r="BB9" s="203">
        <f t="shared" si="17"/>
        <v>2.5090909090909093</v>
      </c>
      <c r="BC9" s="203">
        <f t="shared" si="17"/>
        <v>2.5894736842105264</v>
      </c>
      <c r="BD9" s="203">
        <f t="shared" si="17"/>
        <v>2.9405405405405407</v>
      </c>
      <c r="BE9" s="203">
        <f t="shared" si="17"/>
        <v>2.7534246575342465</v>
      </c>
      <c r="BF9" s="147">
        <v>5925</v>
      </c>
      <c r="BG9" s="138">
        <v>4810</v>
      </c>
      <c r="BH9" s="138">
        <v>5146</v>
      </c>
      <c r="BI9" s="138">
        <v>5063</v>
      </c>
      <c r="BJ9" s="138">
        <v>4728</v>
      </c>
      <c r="BK9" s="138">
        <v>4686</v>
      </c>
      <c r="BL9" s="138">
        <v>4659</v>
      </c>
      <c r="BM9" s="138">
        <v>5013</v>
      </c>
      <c r="BN9" s="138">
        <v>4934</v>
      </c>
      <c r="BO9" s="138">
        <v>5220</v>
      </c>
      <c r="BP9" s="138">
        <v>4728</v>
      </c>
      <c r="BQ9" s="138">
        <v>4998</v>
      </c>
      <c r="BR9" s="138">
        <v>4663</v>
      </c>
      <c r="BS9" s="138">
        <v>4748</v>
      </c>
      <c r="BT9" s="138">
        <v>6509</v>
      </c>
      <c r="BU9" s="138">
        <v>5783</v>
      </c>
      <c r="BV9" s="138">
        <v>5166</v>
      </c>
      <c r="BW9" s="142">
        <v>4765</v>
      </c>
      <c r="BX9" s="138">
        <v>10.7</v>
      </c>
      <c r="BY9" s="138">
        <v>9.6</v>
      </c>
      <c r="BZ9" s="138">
        <v>9.4</v>
      </c>
      <c r="CA9" s="138">
        <v>8.8000000000000007</v>
      </c>
      <c r="CB9" s="138">
        <v>8.3000000000000007</v>
      </c>
      <c r="CC9" s="138">
        <v>8.4</v>
      </c>
      <c r="CD9" s="138">
        <v>8.3000000000000007</v>
      </c>
      <c r="CE9" s="138">
        <v>8.1</v>
      </c>
      <c r="CF9" s="138">
        <v>7.9</v>
      </c>
      <c r="CG9" s="138">
        <v>8.1</v>
      </c>
      <c r="CH9" s="138">
        <v>7.8</v>
      </c>
      <c r="CI9" s="138">
        <v>7.9</v>
      </c>
      <c r="CJ9" s="138">
        <v>7.5</v>
      </c>
      <c r="CK9" s="138">
        <v>7.4</v>
      </c>
      <c r="CL9" s="138">
        <v>7.7</v>
      </c>
      <c r="CM9" s="138">
        <v>7.6</v>
      </c>
      <c r="CN9" s="138">
        <v>7.4</v>
      </c>
      <c r="CO9" s="142">
        <v>7.3</v>
      </c>
      <c r="CP9" s="32"/>
      <c r="CQ9" s="32"/>
      <c r="CR9" s="32"/>
      <c r="CT9" s="31"/>
      <c r="CU9" s="31"/>
      <c r="CV9" s="31"/>
      <c r="CW9" s="31"/>
    </row>
    <row r="10" spans="1:101" s="16" customFormat="1" ht="15.75" customHeight="1" x14ac:dyDescent="0.3">
      <c r="A10"/>
      <c r="B10" s="128" t="s">
        <v>105</v>
      </c>
      <c r="C10" s="113" t="s">
        <v>35</v>
      </c>
      <c r="D10" s="137">
        <v>2141.96</v>
      </c>
      <c r="E10" s="138">
        <v>1833.22</v>
      </c>
      <c r="F10" s="138">
        <v>1914.54</v>
      </c>
      <c r="G10" s="138">
        <v>1766.25</v>
      </c>
      <c r="H10" s="138">
        <v>1641.33</v>
      </c>
      <c r="I10" s="138">
        <v>1377.12</v>
      </c>
      <c r="J10" s="138">
        <v>1206.99</v>
      </c>
      <c r="K10" s="138">
        <v>1141.8399999999999</v>
      </c>
      <c r="L10" s="138">
        <v>1347.82</v>
      </c>
      <c r="M10" s="138">
        <v>1337.4</v>
      </c>
      <c r="N10" s="138">
        <v>1410.81</v>
      </c>
      <c r="O10" s="138">
        <v>1360.9</v>
      </c>
      <c r="P10" s="138">
        <v>1290.77</v>
      </c>
      <c r="Q10" s="138">
        <v>1328.38</v>
      </c>
      <c r="R10" s="138">
        <v>1228.23</v>
      </c>
      <c r="S10" s="138">
        <v>1361.04</v>
      </c>
      <c r="T10" s="138">
        <v>1443.94</v>
      </c>
      <c r="U10" s="142">
        <v>1329</v>
      </c>
      <c r="V10" s="149">
        <f t="shared" si="4"/>
        <v>33.372179982550165</v>
      </c>
      <c r="W10" s="149">
        <f t="shared" si="5"/>
        <v>31.005310692419577</v>
      </c>
      <c r="X10" s="149">
        <f t="shared" si="6"/>
        <v>29.484853618345063</v>
      </c>
      <c r="Y10" s="149">
        <f t="shared" si="7"/>
        <v>28.302113544954892</v>
      </c>
      <c r="Z10" s="149">
        <f t="shared" si="8"/>
        <v>26.922054915854737</v>
      </c>
      <c r="AA10" s="149">
        <f t="shared" si="9"/>
        <v>23.951162669356663</v>
      </c>
      <c r="AB10" s="149">
        <f t="shared" si="10"/>
        <v>21.057048150732729</v>
      </c>
      <c r="AC10" s="149">
        <f t="shared" si="10"/>
        <v>19.315571343990527</v>
      </c>
      <c r="AD10" s="149">
        <f t="shared" si="10"/>
        <v>23.165982021622177</v>
      </c>
      <c r="AE10" s="149">
        <f t="shared" si="10"/>
        <v>21.748816938513325</v>
      </c>
      <c r="AF10" s="149">
        <f t="shared" si="10"/>
        <v>22.896069330390471</v>
      </c>
      <c r="AG10" s="149">
        <f t="shared" si="10"/>
        <v>22.880729009045361</v>
      </c>
      <c r="AH10" s="149">
        <f t="shared" si="10"/>
        <v>22.23855139381827</v>
      </c>
      <c r="AI10" s="149">
        <f t="shared" si="10"/>
        <v>22.924842523082233</v>
      </c>
      <c r="AJ10" s="149">
        <f t="shared" si="10"/>
        <v>19.189294753616849</v>
      </c>
      <c r="AK10" s="149">
        <f t="shared" si="10"/>
        <v>25.796326832319327</v>
      </c>
      <c r="AL10" s="149">
        <f t="shared" si="10"/>
        <v>23.467251747115228</v>
      </c>
      <c r="AM10" s="149">
        <f t="shared" si="10"/>
        <v>22.792364815037129</v>
      </c>
      <c r="AN10" s="202">
        <f t="shared" si="11"/>
        <v>23.563916391639165</v>
      </c>
      <c r="AO10" s="203">
        <f t="shared" si="12"/>
        <v>22.033894230769231</v>
      </c>
      <c r="AP10" s="203">
        <f t="shared" si="13"/>
        <v>23.636296296296297</v>
      </c>
      <c r="AQ10" s="203">
        <f t="shared" si="14"/>
        <v>22.244962216624685</v>
      </c>
      <c r="AR10" s="203">
        <f t="shared" si="15"/>
        <v>21.539763779527558</v>
      </c>
      <c r="AS10" s="203">
        <f t="shared" si="16"/>
        <v>19.073684210526316</v>
      </c>
      <c r="AT10" s="203">
        <f t="shared" si="17"/>
        <v>17.023836389280678</v>
      </c>
      <c r="AU10" s="203">
        <f t="shared" si="17"/>
        <v>16.059634317862166</v>
      </c>
      <c r="AV10" s="203">
        <f t="shared" si="17"/>
        <v>19.36522988505747</v>
      </c>
      <c r="AW10" s="203">
        <f t="shared" si="17"/>
        <v>18.970212765957445</v>
      </c>
      <c r="AX10" s="203">
        <f t="shared" si="17"/>
        <v>20.097008547008546</v>
      </c>
      <c r="AY10" s="203">
        <f t="shared" si="17"/>
        <v>19.925329428989752</v>
      </c>
      <c r="AZ10" s="203">
        <f t="shared" si="17"/>
        <v>19.066026587887741</v>
      </c>
      <c r="BA10" s="203">
        <f t="shared" si="17"/>
        <v>19.392408759124088</v>
      </c>
      <c r="BB10" s="203">
        <f t="shared" si="17"/>
        <v>17.471266002844949</v>
      </c>
      <c r="BC10" s="203">
        <f t="shared" si="17"/>
        <v>19.985903083700439</v>
      </c>
      <c r="BD10" s="203">
        <f t="shared" si="17"/>
        <v>22.386666666666667</v>
      </c>
      <c r="BE10" s="203">
        <f t="shared" si="17"/>
        <v>20.830721003134798</v>
      </c>
      <c r="BF10" s="147">
        <v>64184</v>
      </c>
      <c r="BG10" s="138">
        <v>59126</v>
      </c>
      <c r="BH10" s="138">
        <v>64933</v>
      </c>
      <c r="BI10" s="138">
        <v>62407</v>
      </c>
      <c r="BJ10" s="138">
        <v>60966</v>
      </c>
      <c r="BK10" s="138">
        <v>57497</v>
      </c>
      <c r="BL10" s="138">
        <v>57320</v>
      </c>
      <c r="BM10" s="138">
        <v>59115</v>
      </c>
      <c r="BN10" s="138">
        <v>58181</v>
      </c>
      <c r="BO10" s="138">
        <v>61493</v>
      </c>
      <c r="BP10" s="138">
        <v>61618</v>
      </c>
      <c r="BQ10" s="138">
        <v>59478</v>
      </c>
      <c r="BR10" s="138">
        <v>58042</v>
      </c>
      <c r="BS10" s="138">
        <v>57945</v>
      </c>
      <c r="BT10" s="138">
        <v>64006</v>
      </c>
      <c r="BU10" s="138">
        <v>52761</v>
      </c>
      <c r="BV10" s="138">
        <v>61530</v>
      </c>
      <c r="BW10" s="142">
        <v>58309</v>
      </c>
      <c r="BX10" s="138">
        <v>90.9</v>
      </c>
      <c r="BY10" s="138">
        <v>83.2</v>
      </c>
      <c r="BZ10" s="138">
        <v>81</v>
      </c>
      <c r="CA10" s="138">
        <v>79.400000000000006</v>
      </c>
      <c r="CB10" s="138">
        <v>76.2</v>
      </c>
      <c r="CC10" s="138">
        <v>72.2</v>
      </c>
      <c r="CD10" s="138">
        <v>70.900000000000006</v>
      </c>
      <c r="CE10" s="138">
        <v>71.099999999999994</v>
      </c>
      <c r="CF10" s="138">
        <v>69.599999999999994</v>
      </c>
      <c r="CG10" s="138">
        <v>70.5</v>
      </c>
      <c r="CH10" s="138">
        <v>70.2</v>
      </c>
      <c r="CI10" s="138">
        <v>68.3</v>
      </c>
      <c r="CJ10" s="138">
        <v>67.7</v>
      </c>
      <c r="CK10" s="138">
        <v>68.5</v>
      </c>
      <c r="CL10" s="138">
        <v>70.3</v>
      </c>
      <c r="CM10" s="138">
        <v>68.099999999999994</v>
      </c>
      <c r="CN10" s="138">
        <v>64.5</v>
      </c>
      <c r="CO10" s="142">
        <v>63.8</v>
      </c>
      <c r="CP10" s="32"/>
      <c r="CQ10" s="32"/>
      <c r="CR10" s="32"/>
      <c r="CT10" s="31"/>
      <c r="CU10" s="31"/>
      <c r="CV10" s="31"/>
      <c r="CW10" s="31"/>
    </row>
    <row r="11" spans="1:101" s="16" customFormat="1" ht="15.75" customHeight="1" x14ac:dyDescent="0.3">
      <c r="A11"/>
      <c r="B11" s="128" t="s">
        <v>106</v>
      </c>
      <c r="C11" s="113" t="s">
        <v>36</v>
      </c>
      <c r="D11" s="137">
        <v>4695.21</v>
      </c>
      <c r="E11" s="138">
        <v>4542.6499999999996</v>
      </c>
      <c r="F11" s="138">
        <v>4729.5200000000004</v>
      </c>
      <c r="G11" s="138">
        <v>4308.21</v>
      </c>
      <c r="H11" s="138">
        <v>4482.76</v>
      </c>
      <c r="I11" s="138">
        <v>4060.71</v>
      </c>
      <c r="J11" s="138">
        <v>4171.43</v>
      </c>
      <c r="K11" s="138">
        <v>4212.2700000000004</v>
      </c>
      <c r="L11" s="138">
        <v>4210.3</v>
      </c>
      <c r="M11" s="138">
        <v>4275.13</v>
      </c>
      <c r="N11" s="138">
        <v>4421.46</v>
      </c>
      <c r="O11" s="138">
        <v>3766.31</v>
      </c>
      <c r="P11" s="138">
        <v>3352.58</v>
      </c>
      <c r="Q11" s="138">
        <v>4194.79</v>
      </c>
      <c r="R11" s="138">
        <v>3889.93</v>
      </c>
      <c r="S11" s="138">
        <v>3884.43</v>
      </c>
      <c r="T11" s="138">
        <v>3983.13</v>
      </c>
      <c r="U11" s="142">
        <v>3892.57</v>
      </c>
      <c r="V11" s="149">
        <f t="shared" si="4"/>
        <v>53.066411989421098</v>
      </c>
      <c r="W11" s="149">
        <f t="shared" si="5"/>
        <v>48.350238949261865</v>
      </c>
      <c r="X11" s="149">
        <f t="shared" si="6"/>
        <v>47.945338794047281</v>
      </c>
      <c r="Y11" s="149">
        <f t="shared" si="7"/>
        <v>40.715703322874532</v>
      </c>
      <c r="Z11" s="149">
        <f t="shared" si="8"/>
        <v>44.470060711876513</v>
      </c>
      <c r="AA11" s="149">
        <f t="shared" si="9"/>
        <v>42.526757849318223</v>
      </c>
      <c r="AB11" s="149">
        <f t="shared" si="10"/>
        <v>50.670270270270279</v>
      </c>
      <c r="AC11" s="149">
        <f t="shared" si="10"/>
        <v>52.180489315577582</v>
      </c>
      <c r="AD11" s="149">
        <f t="shared" si="10"/>
        <v>52.047123396049152</v>
      </c>
      <c r="AE11" s="149">
        <f t="shared" si="10"/>
        <v>56.639242183359833</v>
      </c>
      <c r="AF11" s="149">
        <f t="shared" si="10"/>
        <v>54.94476270954754</v>
      </c>
      <c r="AG11" s="149">
        <f t="shared" si="10"/>
        <v>43.320795951230735</v>
      </c>
      <c r="AH11" s="149">
        <f t="shared" si="10"/>
        <v>38.878606549772705</v>
      </c>
      <c r="AI11" s="149">
        <f t="shared" si="10"/>
        <v>45.181056395674467</v>
      </c>
      <c r="AJ11" s="149">
        <f t="shared" si="10"/>
        <v>27.944899425287357</v>
      </c>
      <c r="AK11" s="149">
        <f t="shared" si="10"/>
        <v>33.389750378214828</v>
      </c>
      <c r="AL11" s="149">
        <f t="shared" si="10"/>
        <v>29.990738788663673</v>
      </c>
      <c r="AM11" s="149">
        <f t="shared" si="10"/>
        <v>27.720119067965591</v>
      </c>
      <c r="AN11" s="202">
        <f t="shared" si="11"/>
        <v>122.91125654450262</v>
      </c>
      <c r="AO11" s="203">
        <f t="shared" si="12"/>
        <v>127.60252808988764</v>
      </c>
      <c r="AP11" s="203">
        <f t="shared" si="13"/>
        <v>137.4860465116279</v>
      </c>
      <c r="AQ11" s="203">
        <f t="shared" si="14"/>
        <v>128.22053571428572</v>
      </c>
      <c r="AR11" s="203">
        <f t="shared" si="15"/>
        <v>138.35679012345679</v>
      </c>
      <c r="AS11" s="203">
        <f t="shared" si="16"/>
        <v>125.33055555555555</v>
      </c>
      <c r="AT11" s="203">
        <f t="shared" si="17"/>
        <v>131.17704402515724</v>
      </c>
      <c r="AU11" s="203">
        <f t="shared" si="17"/>
        <v>131.22336448598131</v>
      </c>
      <c r="AV11" s="203">
        <f t="shared" si="17"/>
        <v>132.39937106918239</v>
      </c>
      <c r="AW11" s="203">
        <f t="shared" si="17"/>
        <v>129.15800604229608</v>
      </c>
      <c r="AX11" s="203">
        <f t="shared" si="17"/>
        <v>131.20059347181009</v>
      </c>
      <c r="AY11" s="203">
        <f t="shared" si="17"/>
        <v>109.80495626822157</v>
      </c>
      <c r="AZ11" s="203">
        <f t="shared" si="17"/>
        <v>94.973937677053826</v>
      </c>
      <c r="BA11" s="203">
        <f t="shared" si="17"/>
        <v>115.87817679558012</v>
      </c>
      <c r="BB11" s="203">
        <f t="shared" si="17"/>
        <v>106.28224043715846</v>
      </c>
      <c r="BC11" s="203">
        <f t="shared" si="17"/>
        <v>105.26910569105691</v>
      </c>
      <c r="BD11" s="203">
        <f t="shared" si="17"/>
        <v>105.37380952380953</v>
      </c>
      <c r="BE11" s="203">
        <f t="shared" si="17"/>
        <v>102.16719160104986</v>
      </c>
      <c r="BF11" s="147">
        <v>88478</v>
      </c>
      <c r="BG11" s="138">
        <v>93953</v>
      </c>
      <c r="BH11" s="138">
        <v>98644</v>
      </c>
      <c r="BI11" s="138">
        <v>105812</v>
      </c>
      <c r="BJ11" s="138">
        <v>100804</v>
      </c>
      <c r="BK11" s="138">
        <v>95486</v>
      </c>
      <c r="BL11" s="138">
        <v>82325</v>
      </c>
      <c r="BM11" s="138">
        <v>80725</v>
      </c>
      <c r="BN11" s="138">
        <v>80894</v>
      </c>
      <c r="BO11" s="138">
        <v>75480</v>
      </c>
      <c r="BP11" s="138">
        <v>80471</v>
      </c>
      <c r="BQ11" s="138">
        <v>86940</v>
      </c>
      <c r="BR11" s="138">
        <v>86232</v>
      </c>
      <c r="BS11" s="138">
        <v>92844</v>
      </c>
      <c r="BT11" s="138">
        <v>139200</v>
      </c>
      <c r="BU11" s="138">
        <v>116336</v>
      </c>
      <c r="BV11" s="138">
        <v>132812</v>
      </c>
      <c r="BW11" s="142">
        <v>140424</v>
      </c>
      <c r="BX11" s="138">
        <v>38.200000000000003</v>
      </c>
      <c r="BY11" s="138">
        <v>35.6</v>
      </c>
      <c r="BZ11" s="138">
        <v>34.4</v>
      </c>
      <c r="CA11" s="138">
        <v>33.6</v>
      </c>
      <c r="CB11" s="138">
        <v>32.4</v>
      </c>
      <c r="CC11" s="138">
        <v>32.4</v>
      </c>
      <c r="CD11" s="138">
        <v>31.8</v>
      </c>
      <c r="CE11" s="138">
        <v>32.1</v>
      </c>
      <c r="CF11" s="138">
        <v>31.8</v>
      </c>
      <c r="CG11" s="138">
        <v>33.1</v>
      </c>
      <c r="CH11" s="138">
        <v>33.700000000000003</v>
      </c>
      <c r="CI11" s="138">
        <v>34.299999999999997</v>
      </c>
      <c r="CJ11" s="138">
        <v>35.299999999999997</v>
      </c>
      <c r="CK11" s="138">
        <v>36.200000000000003</v>
      </c>
      <c r="CL11" s="138">
        <v>36.6</v>
      </c>
      <c r="CM11" s="138">
        <v>36.9</v>
      </c>
      <c r="CN11" s="138">
        <v>37.799999999999997</v>
      </c>
      <c r="CO11" s="142">
        <v>38.1</v>
      </c>
      <c r="CP11" s="32"/>
      <c r="CQ11" s="32"/>
      <c r="CR11" s="32"/>
      <c r="CT11" s="31"/>
      <c r="CU11" s="31"/>
      <c r="CV11" s="31"/>
      <c r="CW11" s="31"/>
    </row>
    <row r="12" spans="1:101" s="16" customFormat="1" ht="15.75" customHeight="1" x14ac:dyDescent="0.3">
      <c r="A12"/>
      <c r="B12" s="128" t="s">
        <v>106</v>
      </c>
      <c r="C12" s="113" t="s">
        <v>37</v>
      </c>
      <c r="D12" s="137">
        <v>3594.29</v>
      </c>
      <c r="E12" s="138">
        <v>3061.31</v>
      </c>
      <c r="F12" s="138">
        <v>3475.93</v>
      </c>
      <c r="G12" s="138">
        <v>3536.52</v>
      </c>
      <c r="H12" s="138">
        <v>3562.75</v>
      </c>
      <c r="I12" s="138">
        <v>3249.81</v>
      </c>
      <c r="J12" s="138">
        <v>3189.39</v>
      </c>
      <c r="K12" s="138">
        <v>3343.43</v>
      </c>
      <c r="L12" s="138">
        <v>3423.21</v>
      </c>
      <c r="M12" s="138">
        <v>3381.83</v>
      </c>
      <c r="N12" s="138">
        <v>3456.86</v>
      </c>
      <c r="O12" s="138">
        <v>3005.21</v>
      </c>
      <c r="P12" s="138">
        <v>2838.48</v>
      </c>
      <c r="Q12" s="138">
        <v>2813.98</v>
      </c>
      <c r="R12" s="138">
        <v>2705.81</v>
      </c>
      <c r="S12" s="138">
        <v>2618.69</v>
      </c>
      <c r="T12" s="138">
        <v>2390.9</v>
      </c>
      <c r="U12" s="142">
        <v>2355.52</v>
      </c>
      <c r="V12" s="149">
        <f t="shared" si="4"/>
        <v>71.325184053340749</v>
      </c>
      <c r="W12" s="149">
        <f t="shared" si="5"/>
        <v>82.304341981449113</v>
      </c>
      <c r="X12" s="149">
        <f t="shared" si="6"/>
        <v>75.819173301341479</v>
      </c>
      <c r="Y12" s="149">
        <f t="shared" si="7"/>
        <v>68.889668069191217</v>
      </c>
      <c r="Z12" s="149">
        <f t="shared" si="8"/>
        <v>74.128209396196581</v>
      </c>
      <c r="AA12" s="149">
        <f t="shared" si="9"/>
        <v>76.769583293962015</v>
      </c>
      <c r="AB12" s="149">
        <f t="shared" si="10"/>
        <v>74.318769660957713</v>
      </c>
      <c r="AC12" s="149">
        <f t="shared" si="10"/>
        <v>78.405130971085526</v>
      </c>
      <c r="AD12" s="149">
        <f t="shared" si="10"/>
        <v>82.453211937278709</v>
      </c>
      <c r="AE12" s="149">
        <f t="shared" si="10"/>
        <v>72.972337303642334</v>
      </c>
      <c r="AF12" s="149">
        <f t="shared" si="10"/>
        <v>74.809236295959664</v>
      </c>
      <c r="AG12" s="149">
        <f t="shared" si="10"/>
        <v>62.849464614355028</v>
      </c>
      <c r="AH12" s="149">
        <f t="shared" si="10"/>
        <v>61.89041275101934</v>
      </c>
      <c r="AI12" s="149">
        <f t="shared" si="10"/>
        <v>62.477353463587924</v>
      </c>
      <c r="AJ12" s="149">
        <f t="shared" si="10"/>
        <v>60.557047580681257</v>
      </c>
      <c r="AK12" s="149">
        <f t="shared" si="10"/>
        <v>69.981026189203632</v>
      </c>
      <c r="AL12" s="149">
        <f t="shared" si="10"/>
        <v>66.671314241097576</v>
      </c>
      <c r="AM12" s="149">
        <f t="shared" si="10"/>
        <v>62.368142342723999</v>
      </c>
      <c r="AN12" s="202">
        <f t="shared" si="11"/>
        <v>87.879951100244497</v>
      </c>
      <c r="AO12" s="203">
        <f t="shared" si="12"/>
        <v>82.515094339622635</v>
      </c>
      <c r="AP12" s="203">
        <f t="shared" si="13"/>
        <v>90.99293193717277</v>
      </c>
      <c r="AQ12" s="203">
        <f t="shared" si="14"/>
        <v>89.53215189873417</v>
      </c>
      <c r="AR12" s="203">
        <f t="shared" si="15"/>
        <v>91.118925831202048</v>
      </c>
      <c r="AS12" s="203">
        <f t="shared" si="16"/>
        <v>85.073560209424087</v>
      </c>
      <c r="AT12" s="203">
        <f t="shared" si="17"/>
        <v>86.199729729729725</v>
      </c>
      <c r="AU12" s="203">
        <f t="shared" si="17"/>
        <v>90.607859078590792</v>
      </c>
      <c r="AV12" s="203">
        <f t="shared" si="17"/>
        <v>92.769918699186988</v>
      </c>
      <c r="AW12" s="203">
        <f t="shared" si="17"/>
        <v>88.761942257217854</v>
      </c>
      <c r="AX12" s="203">
        <f t="shared" si="17"/>
        <v>86.421499999999995</v>
      </c>
      <c r="AY12" s="203">
        <f t="shared" si="17"/>
        <v>77.453865979381447</v>
      </c>
      <c r="AZ12" s="203">
        <f t="shared" si="17"/>
        <v>74.500787401574797</v>
      </c>
      <c r="BA12" s="203">
        <f t="shared" si="17"/>
        <v>73.28072916666666</v>
      </c>
      <c r="BB12" s="203">
        <f t="shared" si="17"/>
        <v>69.558097686375319</v>
      </c>
      <c r="BC12" s="203">
        <f t="shared" si="17"/>
        <v>69.094722955145116</v>
      </c>
      <c r="BD12" s="203">
        <f t="shared" si="17"/>
        <v>66.046961325966848</v>
      </c>
      <c r="BE12" s="203">
        <f t="shared" si="17"/>
        <v>64.890358126721765</v>
      </c>
      <c r="BF12" s="147">
        <v>50393</v>
      </c>
      <c r="BG12" s="138">
        <v>37195</v>
      </c>
      <c r="BH12" s="138">
        <v>45845</v>
      </c>
      <c r="BI12" s="138">
        <v>51336</v>
      </c>
      <c r="BJ12" s="138">
        <v>48062</v>
      </c>
      <c r="BK12" s="138">
        <v>42332</v>
      </c>
      <c r="BL12" s="138">
        <v>42915</v>
      </c>
      <c r="BM12" s="138">
        <v>42643</v>
      </c>
      <c r="BN12" s="138">
        <v>41517</v>
      </c>
      <c r="BO12" s="138">
        <v>46344</v>
      </c>
      <c r="BP12" s="138">
        <v>46209</v>
      </c>
      <c r="BQ12" s="138">
        <v>47816</v>
      </c>
      <c r="BR12" s="138">
        <v>45863</v>
      </c>
      <c r="BS12" s="138">
        <v>45040</v>
      </c>
      <c r="BT12" s="138">
        <v>44682</v>
      </c>
      <c r="BU12" s="138">
        <v>37420</v>
      </c>
      <c r="BV12" s="138">
        <v>35861</v>
      </c>
      <c r="BW12" s="142">
        <v>37768</v>
      </c>
      <c r="BX12" s="138">
        <v>40.9</v>
      </c>
      <c r="BY12" s="138">
        <v>37.1</v>
      </c>
      <c r="BZ12" s="138">
        <v>38.200000000000003</v>
      </c>
      <c r="CA12" s="138">
        <v>39.5</v>
      </c>
      <c r="CB12" s="138">
        <v>39.1</v>
      </c>
      <c r="CC12" s="138">
        <v>38.200000000000003</v>
      </c>
      <c r="CD12" s="138">
        <v>37</v>
      </c>
      <c r="CE12" s="138">
        <v>36.9</v>
      </c>
      <c r="CF12" s="138">
        <v>36.9</v>
      </c>
      <c r="CG12" s="138">
        <v>38.1</v>
      </c>
      <c r="CH12" s="138">
        <v>40</v>
      </c>
      <c r="CI12" s="138">
        <v>38.799999999999997</v>
      </c>
      <c r="CJ12" s="138">
        <v>38.1</v>
      </c>
      <c r="CK12" s="138">
        <v>38.4</v>
      </c>
      <c r="CL12" s="138">
        <v>38.9</v>
      </c>
      <c r="CM12" s="138">
        <v>37.9</v>
      </c>
      <c r="CN12" s="138">
        <v>36.200000000000003</v>
      </c>
      <c r="CO12" s="142">
        <v>36.299999999999997</v>
      </c>
      <c r="CP12" s="32"/>
      <c r="CQ12" s="32"/>
      <c r="CR12" s="32"/>
      <c r="CT12" s="31"/>
      <c r="CU12" s="31"/>
      <c r="CV12" s="31"/>
      <c r="CW12" s="31"/>
    </row>
    <row r="13" spans="1:101" s="16" customFormat="1" ht="15.75" customHeight="1" x14ac:dyDescent="0.3">
      <c r="A13"/>
      <c r="B13" s="128" t="s">
        <v>107</v>
      </c>
      <c r="C13" s="113" t="s">
        <v>38</v>
      </c>
      <c r="D13" s="137">
        <v>6219.1</v>
      </c>
      <c r="E13" s="138">
        <v>3627.8</v>
      </c>
      <c r="F13" s="138">
        <v>5924.14</v>
      </c>
      <c r="G13" s="138">
        <v>5520.5</v>
      </c>
      <c r="H13" s="138">
        <v>4712.3900000000003</v>
      </c>
      <c r="I13" s="138">
        <v>4774.3900000000003</v>
      </c>
      <c r="J13" s="138">
        <v>4840.8100000000004</v>
      </c>
      <c r="K13" s="138">
        <v>5055.0600000000004</v>
      </c>
      <c r="L13" s="138">
        <v>5042.6099999999997</v>
      </c>
      <c r="M13" s="138">
        <v>4858.8100000000004</v>
      </c>
      <c r="N13" s="138">
        <v>4640.63</v>
      </c>
      <c r="O13" s="138">
        <v>5847.91</v>
      </c>
      <c r="P13" s="138">
        <v>4572.72</v>
      </c>
      <c r="Q13" s="138">
        <v>4938.75</v>
      </c>
      <c r="R13" s="138">
        <v>5133.51</v>
      </c>
      <c r="S13" s="138">
        <v>4862.9399999999996</v>
      </c>
      <c r="T13" s="138">
        <v>4852.95</v>
      </c>
      <c r="U13" s="142">
        <v>4605.16</v>
      </c>
      <c r="V13" s="149">
        <f t="shared" si="4"/>
        <v>42.784416513597371</v>
      </c>
      <c r="W13" s="149">
        <f t="shared" si="5"/>
        <v>45.181458141330609</v>
      </c>
      <c r="X13" s="149">
        <f t="shared" si="6"/>
        <v>46.955494788570526</v>
      </c>
      <c r="Y13" s="149">
        <f t="shared" si="7"/>
        <v>42.925012440905697</v>
      </c>
      <c r="Z13" s="149">
        <f t="shared" si="8"/>
        <v>37.811950861370327</v>
      </c>
      <c r="AA13" s="149">
        <f t="shared" si="9"/>
        <v>36.922618863488722</v>
      </c>
      <c r="AB13" s="149">
        <f t="shared" si="10"/>
        <v>37.223542257799103</v>
      </c>
      <c r="AC13" s="149">
        <f t="shared" si="10"/>
        <v>39.666507113207103</v>
      </c>
      <c r="AD13" s="149">
        <f t="shared" si="10"/>
        <v>37.925196672733563</v>
      </c>
      <c r="AE13" s="149">
        <f t="shared" si="10"/>
        <v>35.50386180792529</v>
      </c>
      <c r="AF13" s="149">
        <f t="shared" si="10"/>
        <v>32.174760108713741</v>
      </c>
      <c r="AG13" s="149">
        <f t="shared" si="10"/>
        <v>41.297632835230644</v>
      </c>
      <c r="AH13" s="149">
        <f t="shared" si="10"/>
        <v>34.824117158762917</v>
      </c>
      <c r="AI13" s="149">
        <f t="shared" si="10"/>
        <v>40.452709952738623</v>
      </c>
      <c r="AJ13" s="149">
        <f t="shared" si="10"/>
        <v>35.508082422029013</v>
      </c>
      <c r="AK13" s="149">
        <f t="shared" si="10"/>
        <v>43.093596582953758</v>
      </c>
      <c r="AL13" s="149">
        <f t="shared" si="10"/>
        <v>52.117251600154646</v>
      </c>
      <c r="AM13" s="149">
        <f t="shared" si="10"/>
        <v>49.995765978004798</v>
      </c>
      <c r="AN13" s="202">
        <f t="shared" si="11"/>
        <v>52.704237288135594</v>
      </c>
      <c r="AO13" s="203">
        <f t="shared" si="12"/>
        <v>34.715789473684211</v>
      </c>
      <c r="AP13" s="203">
        <f t="shared" si="13"/>
        <v>57.460135790494668</v>
      </c>
      <c r="AQ13" s="203">
        <f t="shared" si="14"/>
        <v>52.080188679245282</v>
      </c>
      <c r="AR13" s="203">
        <f t="shared" si="15"/>
        <v>44.667203791469191</v>
      </c>
      <c r="AS13" s="203">
        <f t="shared" si="16"/>
        <v>46.624902343750001</v>
      </c>
      <c r="AT13" s="203">
        <f t="shared" si="17"/>
        <v>47.552161100196464</v>
      </c>
      <c r="AU13" s="203">
        <f t="shared" si="17"/>
        <v>50.601201201201199</v>
      </c>
      <c r="AV13" s="203">
        <f t="shared" si="17"/>
        <v>51.985670103092787</v>
      </c>
      <c r="AW13" s="203">
        <f t="shared" si="17"/>
        <v>49.328020304568525</v>
      </c>
      <c r="AX13" s="203">
        <f t="shared" si="17"/>
        <v>46.49929859719439</v>
      </c>
      <c r="AY13" s="203">
        <f t="shared" si="17"/>
        <v>58.655065195586758</v>
      </c>
      <c r="AZ13" s="203">
        <f t="shared" si="17"/>
        <v>47.731941544885174</v>
      </c>
      <c r="BA13" s="203">
        <f t="shared" si="17"/>
        <v>51.498957247132431</v>
      </c>
      <c r="BB13" s="203">
        <f t="shared" si="17"/>
        <v>52.329357798165141</v>
      </c>
      <c r="BC13" s="203">
        <f t="shared" si="17"/>
        <v>49.470396744659205</v>
      </c>
      <c r="BD13" s="203">
        <f t="shared" si="17"/>
        <v>49.671954964176052</v>
      </c>
      <c r="BE13" s="203">
        <f t="shared" si="17"/>
        <v>46.991428571428571</v>
      </c>
      <c r="BF13" s="147">
        <v>145359</v>
      </c>
      <c r="BG13" s="138">
        <v>80294</v>
      </c>
      <c r="BH13" s="138">
        <v>126165</v>
      </c>
      <c r="BI13" s="138">
        <v>128608</v>
      </c>
      <c r="BJ13" s="138">
        <v>124627</v>
      </c>
      <c r="BK13" s="138">
        <v>129308</v>
      </c>
      <c r="BL13" s="138">
        <v>130047</v>
      </c>
      <c r="BM13" s="138">
        <v>127439</v>
      </c>
      <c r="BN13" s="138">
        <v>132962</v>
      </c>
      <c r="BO13" s="138">
        <v>136853</v>
      </c>
      <c r="BP13" s="138">
        <v>144232</v>
      </c>
      <c r="BQ13" s="138">
        <v>141604</v>
      </c>
      <c r="BR13" s="138">
        <v>131309</v>
      </c>
      <c r="BS13" s="138">
        <v>122087</v>
      </c>
      <c r="BT13" s="138">
        <v>144573</v>
      </c>
      <c r="BU13" s="138">
        <v>112846</v>
      </c>
      <c r="BV13" s="138">
        <v>93116</v>
      </c>
      <c r="BW13" s="142">
        <v>92111</v>
      </c>
      <c r="BX13" s="138">
        <v>118</v>
      </c>
      <c r="BY13" s="138">
        <v>104.5</v>
      </c>
      <c r="BZ13" s="138">
        <v>103.1</v>
      </c>
      <c r="CA13" s="138">
        <v>106</v>
      </c>
      <c r="CB13" s="138">
        <v>105.5</v>
      </c>
      <c r="CC13" s="138">
        <v>102.4</v>
      </c>
      <c r="CD13" s="138">
        <v>101.8</v>
      </c>
      <c r="CE13" s="138">
        <v>99.9</v>
      </c>
      <c r="CF13" s="138">
        <v>97</v>
      </c>
      <c r="CG13" s="138">
        <v>98.5</v>
      </c>
      <c r="CH13" s="138">
        <v>99.8</v>
      </c>
      <c r="CI13" s="138">
        <v>99.7</v>
      </c>
      <c r="CJ13" s="138">
        <v>95.8</v>
      </c>
      <c r="CK13" s="138">
        <v>95.9</v>
      </c>
      <c r="CL13" s="138">
        <v>98.1</v>
      </c>
      <c r="CM13" s="138">
        <v>98.3</v>
      </c>
      <c r="CN13" s="138">
        <v>97.7</v>
      </c>
      <c r="CO13" s="142">
        <v>98</v>
      </c>
      <c r="CP13" s="32"/>
      <c r="CQ13" s="32"/>
      <c r="CR13" s="32"/>
      <c r="CT13" s="31"/>
      <c r="CU13" s="31"/>
      <c r="CV13" s="31"/>
      <c r="CW13" s="31"/>
    </row>
    <row r="14" spans="1:101" s="16" customFormat="1" ht="15.75" customHeight="1" x14ac:dyDescent="0.3">
      <c r="A14"/>
      <c r="B14" s="128" t="s">
        <v>108</v>
      </c>
      <c r="C14" s="113" t="s">
        <v>4</v>
      </c>
      <c r="D14" s="137">
        <v>27.07</v>
      </c>
      <c r="E14" s="138">
        <v>21.63</v>
      </c>
      <c r="F14" s="138">
        <v>20.64</v>
      </c>
      <c r="G14" s="138">
        <v>18.95</v>
      </c>
      <c r="H14" s="138">
        <v>18.61</v>
      </c>
      <c r="I14" s="138">
        <v>16.829999999999998</v>
      </c>
      <c r="J14" s="138">
        <v>14.1</v>
      </c>
      <c r="K14" s="138">
        <v>11.69</v>
      </c>
      <c r="L14" s="138">
        <v>11.6</v>
      </c>
      <c r="M14" s="138">
        <v>10.02</v>
      </c>
      <c r="N14" s="138">
        <v>9.77</v>
      </c>
      <c r="O14" s="138">
        <v>9.1300000000000008</v>
      </c>
      <c r="P14" s="138">
        <v>9.0299999999999994</v>
      </c>
      <c r="Q14" s="138">
        <v>8.75</v>
      </c>
      <c r="R14" s="138">
        <v>8.26</v>
      </c>
      <c r="S14" s="138">
        <v>6.27</v>
      </c>
      <c r="T14" s="138">
        <v>8.15</v>
      </c>
      <c r="U14" s="142">
        <v>7.73</v>
      </c>
      <c r="V14" s="149">
        <f t="shared" si="4"/>
        <v>0.66897318670455952</v>
      </c>
      <c r="W14" s="149">
        <f t="shared" si="5"/>
        <v>0.63177264363115926</v>
      </c>
      <c r="X14" s="149">
        <f t="shared" si="6"/>
        <v>0.67318982387475534</v>
      </c>
      <c r="Y14" s="149">
        <f t="shared" si="7"/>
        <v>0.74491921852274068</v>
      </c>
      <c r="Z14" s="149">
        <f t="shared" si="8"/>
        <v>0.57516380269501788</v>
      </c>
      <c r="AA14" s="149">
        <f t="shared" si="9"/>
        <v>0.53713337375929526</v>
      </c>
      <c r="AB14" s="149">
        <f t="shared" si="10"/>
        <v>0.49941557751567317</v>
      </c>
      <c r="AC14" s="149">
        <f t="shared" si="10"/>
        <v>0.44367693942614239</v>
      </c>
      <c r="AD14" s="149">
        <f t="shared" si="10"/>
        <v>0.46375884540039181</v>
      </c>
      <c r="AE14" s="149">
        <f t="shared" si="10"/>
        <v>0.38078589344075398</v>
      </c>
      <c r="AF14" s="149">
        <f t="shared" si="10"/>
        <v>0.40368564581439548</v>
      </c>
      <c r="AG14" s="149">
        <f t="shared" si="10"/>
        <v>0.32745140233842623</v>
      </c>
      <c r="AH14" s="149">
        <f t="shared" si="10"/>
        <v>0.31463414634146342</v>
      </c>
      <c r="AI14" s="149">
        <f t="shared" si="10"/>
        <v>0.24500196001568011</v>
      </c>
      <c r="AJ14" s="149">
        <f t="shared" si="10"/>
        <v>0.2353142271095664</v>
      </c>
      <c r="AK14" s="149">
        <f t="shared" si="10"/>
        <v>0.17805418299539955</v>
      </c>
      <c r="AL14" s="149">
        <f t="shared" si="10"/>
        <v>0.22508837825894829</v>
      </c>
      <c r="AM14" s="149">
        <f t="shared" si="10"/>
        <v>0.20058644938630407</v>
      </c>
      <c r="AN14" s="202">
        <f t="shared" si="11"/>
        <v>1.0784860557768925</v>
      </c>
      <c r="AO14" s="203">
        <f t="shared" si="12"/>
        <v>0.82557251908396945</v>
      </c>
      <c r="AP14" s="203">
        <f t="shared" si="13"/>
        <v>0.8256</v>
      </c>
      <c r="AQ14" s="203">
        <f t="shared" si="14"/>
        <v>0.77983539094650201</v>
      </c>
      <c r="AR14" s="203">
        <f t="shared" si="15"/>
        <v>0.74439999999999995</v>
      </c>
      <c r="AS14" s="203">
        <f t="shared" si="16"/>
        <v>0.64730769230769236</v>
      </c>
      <c r="AT14" s="203">
        <f t="shared" si="17"/>
        <v>0.56399999999999995</v>
      </c>
      <c r="AU14" s="203">
        <f t="shared" si="17"/>
        <v>0.62513368983957218</v>
      </c>
      <c r="AV14" s="203">
        <f t="shared" si="17"/>
        <v>0.67441860465116277</v>
      </c>
      <c r="AW14" s="203">
        <f t="shared" si="17"/>
        <v>0.61097560975609755</v>
      </c>
      <c r="AX14" s="203">
        <f t="shared" si="17"/>
        <v>0.53387978142076498</v>
      </c>
      <c r="AY14" s="203">
        <f t="shared" si="17"/>
        <v>0.45879396984924625</v>
      </c>
      <c r="AZ14" s="203">
        <f t="shared" si="17"/>
        <v>0.46307692307692305</v>
      </c>
      <c r="BA14" s="203">
        <f t="shared" si="17"/>
        <v>0.44191919191919193</v>
      </c>
      <c r="BB14" s="203">
        <f t="shared" si="17"/>
        <v>0.40689655172413791</v>
      </c>
      <c r="BC14" s="203">
        <f t="shared" si="17"/>
        <v>0.29575471698113209</v>
      </c>
      <c r="BD14" s="203">
        <f t="shared" si="17"/>
        <v>0.36877828054298645</v>
      </c>
      <c r="BE14" s="203">
        <f t="shared" si="17"/>
        <v>0.33608695652173914</v>
      </c>
      <c r="BF14" s="147">
        <v>40465</v>
      </c>
      <c r="BG14" s="138">
        <v>34237</v>
      </c>
      <c r="BH14" s="138">
        <v>30660</v>
      </c>
      <c r="BI14" s="138">
        <v>25439</v>
      </c>
      <c r="BJ14" s="138">
        <v>32356</v>
      </c>
      <c r="BK14" s="138">
        <v>31333</v>
      </c>
      <c r="BL14" s="138">
        <v>28233</v>
      </c>
      <c r="BM14" s="138">
        <v>26348</v>
      </c>
      <c r="BN14" s="138">
        <v>25013</v>
      </c>
      <c r="BO14" s="138">
        <v>26314</v>
      </c>
      <c r="BP14" s="138">
        <v>24202</v>
      </c>
      <c r="BQ14" s="138">
        <v>27882</v>
      </c>
      <c r="BR14" s="138">
        <v>28700</v>
      </c>
      <c r="BS14" s="138">
        <v>35714</v>
      </c>
      <c r="BT14" s="138">
        <v>35102</v>
      </c>
      <c r="BU14" s="138">
        <v>35214</v>
      </c>
      <c r="BV14" s="138">
        <v>36208</v>
      </c>
      <c r="BW14" s="142">
        <v>38537</v>
      </c>
      <c r="BX14" s="138">
        <v>25.1</v>
      </c>
      <c r="BY14" s="138">
        <v>26.2</v>
      </c>
      <c r="BZ14" s="138">
        <v>25</v>
      </c>
      <c r="CA14" s="138">
        <v>24.3</v>
      </c>
      <c r="CB14" s="138">
        <v>25</v>
      </c>
      <c r="CC14" s="138">
        <v>26</v>
      </c>
      <c r="CD14" s="138">
        <v>25</v>
      </c>
      <c r="CE14" s="138">
        <v>18.7</v>
      </c>
      <c r="CF14" s="138">
        <v>17.2</v>
      </c>
      <c r="CG14" s="138">
        <v>16.399999999999999</v>
      </c>
      <c r="CH14" s="138">
        <v>18.3</v>
      </c>
      <c r="CI14" s="138">
        <v>19.899999999999999</v>
      </c>
      <c r="CJ14" s="138">
        <v>19.5</v>
      </c>
      <c r="CK14" s="138">
        <v>19.8</v>
      </c>
      <c r="CL14" s="138">
        <v>20.3</v>
      </c>
      <c r="CM14" s="138">
        <v>21.2</v>
      </c>
      <c r="CN14" s="138">
        <v>22.1</v>
      </c>
      <c r="CO14" s="142">
        <v>23</v>
      </c>
      <c r="CP14" s="32"/>
      <c r="CQ14" s="32"/>
      <c r="CR14" s="32"/>
      <c r="CT14" s="31"/>
      <c r="CU14" s="31"/>
      <c r="CV14" s="31"/>
      <c r="CW14" s="31"/>
    </row>
    <row r="15" spans="1:101" s="16" customFormat="1" ht="15.75" customHeight="1" x14ac:dyDescent="0.3">
      <c r="A15"/>
      <c r="B15" s="128" t="s">
        <v>109</v>
      </c>
      <c r="C15" s="113" t="s">
        <v>5</v>
      </c>
      <c r="D15" s="137">
        <v>48</v>
      </c>
      <c r="E15" s="138">
        <v>59.82</v>
      </c>
      <c r="F15" s="138">
        <v>63.56</v>
      </c>
      <c r="G15" s="138">
        <v>40.409999999999997</v>
      </c>
      <c r="H15" s="138">
        <v>34.01</v>
      </c>
      <c r="I15" s="138">
        <v>33.33</v>
      </c>
      <c r="J15" s="138">
        <v>29.37</v>
      </c>
      <c r="K15" s="138">
        <v>32.22</v>
      </c>
      <c r="L15" s="138">
        <v>34.33</v>
      </c>
      <c r="M15" s="138">
        <v>27.53</v>
      </c>
      <c r="N15" s="138">
        <v>25.62</v>
      </c>
      <c r="O15" s="138">
        <v>23.99</v>
      </c>
      <c r="P15" s="138">
        <v>18.37</v>
      </c>
      <c r="Q15" s="138">
        <v>20.059999999999999</v>
      </c>
      <c r="R15" s="138">
        <v>18.809999999999999</v>
      </c>
      <c r="S15" s="138">
        <v>16.02</v>
      </c>
      <c r="T15" s="138">
        <v>21.59</v>
      </c>
      <c r="U15" s="142">
        <v>18.190000000000001</v>
      </c>
      <c r="V15" s="149">
        <f t="shared" si="4"/>
        <v>1.6966526457177193</v>
      </c>
      <c r="W15" s="149">
        <f t="shared" si="5"/>
        <v>2.9324966910142654</v>
      </c>
      <c r="X15" s="149">
        <f t="shared" si="6"/>
        <v>2.6551925808338206</v>
      </c>
      <c r="Y15" s="149">
        <f t="shared" si="7"/>
        <v>1.4169004207573632</v>
      </c>
      <c r="Z15" s="149">
        <f t="shared" si="8"/>
        <v>1.3746968472109944</v>
      </c>
      <c r="AA15" s="149">
        <f t="shared" si="9"/>
        <v>1.4560307544449784</v>
      </c>
      <c r="AB15" s="149">
        <f t="shared" si="10"/>
        <v>1.5410851086158044</v>
      </c>
      <c r="AC15" s="149">
        <f t="shared" si="10"/>
        <v>1.1947050317030665</v>
      </c>
      <c r="AD15" s="149">
        <f t="shared" si="10"/>
        <v>1.391794372820887</v>
      </c>
      <c r="AE15" s="149">
        <f t="shared" si="10"/>
        <v>0.9725853176005087</v>
      </c>
      <c r="AF15" s="149">
        <f t="shared" si="10"/>
        <v>0.80876317949365495</v>
      </c>
      <c r="AG15" s="149">
        <f t="shared" si="10"/>
        <v>0.80861534313064576</v>
      </c>
      <c r="AH15" s="149">
        <f t="shared" si="10"/>
        <v>0.72115573352176809</v>
      </c>
      <c r="AI15" s="149">
        <f t="shared" si="10"/>
        <v>0.73482545148173928</v>
      </c>
      <c r="AJ15" s="149">
        <f t="shared" si="10"/>
        <v>0.61454521693674857</v>
      </c>
      <c r="AK15" s="149">
        <f t="shared" si="10"/>
        <v>1.0533929510783797</v>
      </c>
      <c r="AL15" s="149">
        <f t="shared" si="10"/>
        <v>1.1446901012671651</v>
      </c>
      <c r="AM15" s="149">
        <f t="shared" si="10"/>
        <v>0.82158988256549237</v>
      </c>
      <c r="AN15" s="202">
        <f t="shared" si="11"/>
        <v>1.7391304347826086</v>
      </c>
      <c r="AO15" s="203">
        <f t="shared" si="12"/>
        <v>2.3458823529411763</v>
      </c>
      <c r="AP15" s="203">
        <f t="shared" si="13"/>
        <v>2.5526104417670683</v>
      </c>
      <c r="AQ15" s="203">
        <f t="shared" si="14"/>
        <v>1.6228915662650603</v>
      </c>
      <c r="AR15" s="203">
        <f t="shared" si="15"/>
        <v>1.3825203252032521</v>
      </c>
      <c r="AS15" s="203">
        <f t="shared" si="16"/>
        <v>1.4063291139240506</v>
      </c>
      <c r="AT15" s="203">
        <f t="shared" si="17"/>
        <v>1.2237499999999999</v>
      </c>
      <c r="AU15" s="203">
        <f t="shared" si="17"/>
        <v>1.4069868995633188</v>
      </c>
      <c r="AV15" s="203">
        <f t="shared" si="17"/>
        <v>1.6042056074766355</v>
      </c>
      <c r="AW15" s="203">
        <f t="shared" si="17"/>
        <v>1.2864485981308411</v>
      </c>
      <c r="AX15" s="203">
        <f t="shared" si="17"/>
        <v>1.1861111111111111</v>
      </c>
      <c r="AY15" s="203">
        <f t="shared" si="17"/>
        <v>1.1004587155963304</v>
      </c>
      <c r="AZ15" s="203">
        <f t="shared" si="17"/>
        <v>0.83499999999999996</v>
      </c>
      <c r="BA15" s="203">
        <f t="shared" si="17"/>
        <v>0.87598253275109172</v>
      </c>
      <c r="BB15" s="203">
        <f t="shared" si="17"/>
        <v>0.75542168674698795</v>
      </c>
      <c r="BC15" s="203">
        <f t="shared" si="17"/>
        <v>0.58467153284671536</v>
      </c>
      <c r="BD15" s="203">
        <f t="shared" si="17"/>
        <v>0.71254125412541258</v>
      </c>
      <c r="BE15" s="203">
        <f t="shared" si="17"/>
        <v>0.65431654676258988</v>
      </c>
      <c r="BF15" s="147">
        <v>28291</v>
      </c>
      <c r="BG15" s="138">
        <v>20399</v>
      </c>
      <c r="BH15" s="138">
        <v>23938</v>
      </c>
      <c r="BI15" s="138">
        <v>28520</v>
      </c>
      <c r="BJ15" s="138">
        <v>24740</v>
      </c>
      <c r="BK15" s="138">
        <v>22891</v>
      </c>
      <c r="BL15" s="138">
        <v>19058</v>
      </c>
      <c r="BM15" s="138">
        <v>26969</v>
      </c>
      <c r="BN15" s="138">
        <v>24666</v>
      </c>
      <c r="BO15" s="138">
        <v>28306</v>
      </c>
      <c r="BP15" s="138">
        <v>31678</v>
      </c>
      <c r="BQ15" s="138">
        <v>29668</v>
      </c>
      <c r="BR15" s="138">
        <v>25473</v>
      </c>
      <c r="BS15" s="138">
        <v>27299</v>
      </c>
      <c r="BT15" s="138">
        <v>30608</v>
      </c>
      <c r="BU15" s="138">
        <v>15208</v>
      </c>
      <c r="BV15" s="138">
        <v>18861</v>
      </c>
      <c r="BW15" s="142">
        <v>22140</v>
      </c>
      <c r="BX15" s="138">
        <v>27.6</v>
      </c>
      <c r="BY15" s="138">
        <v>25.5</v>
      </c>
      <c r="BZ15" s="138">
        <v>24.9</v>
      </c>
      <c r="CA15" s="138">
        <v>24.9</v>
      </c>
      <c r="CB15" s="138">
        <v>24.6</v>
      </c>
      <c r="CC15" s="138">
        <v>23.7</v>
      </c>
      <c r="CD15" s="138">
        <v>24</v>
      </c>
      <c r="CE15" s="138">
        <v>22.9</v>
      </c>
      <c r="CF15" s="138">
        <v>21.4</v>
      </c>
      <c r="CG15" s="138">
        <v>21.4</v>
      </c>
      <c r="CH15" s="138">
        <v>21.6</v>
      </c>
      <c r="CI15" s="138">
        <v>21.8</v>
      </c>
      <c r="CJ15" s="138">
        <v>22</v>
      </c>
      <c r="CK15" s="138">
        <v>22.9</v>
      </c>
      <c r="CL15" s="138">
        <v>24.9</v>
      </c>
      <c r="CM15" s="138">
        <v>27.4</v>
      </c>
      <c r="CN15" s="138">
        <v>30.3</v>
      </c>
      <c r="CO15" s="142">
        <v>27.8</v>
      </c>
      <c r="CP15" s="32"/>
      <c r="CQ15" s="32"/>
      <c r="CR15" s="32"/>
      <c r="CT15" s="31"/>
      <c r="CU15" s="31"/>
      <c r="CV15" s="31"/>
      <c r="CW15" s="31"/>
    </row>
    <row r="16" spans="1:101" s="16" customFormat="1" ht="15.75" customHeight="1" x14ac:dyDescent="0.3">
      <c r="A16"/>
      <c r="B16" s="128" t="s">
        <v>110</v>
      </c>
      <c r="C16" s="113" t="s">
        <v>6</v>
      </c>
      <c r="D16" s="137">
        <v>194.29</v>
      </c>
      <c r="E16" s="138">
        <v>149.79</v>
      </c>
      <c r="F16" s="138">
        <v>161.34</v>
      </c>
      <c r="G16" s="138">
        <v>137.07</v>
      </c>
      <c r="H16" s="138">
        <v>134.43</v>
      </c>
      <c r="I16" s="138">
        <v>128.76</v>
      </c>
      <c r="J16" s="138">
        <v>137.69</v>
      </c>
      <c r="K16" s="138">
        <v>141.32</v>
      </c>
      <c r="L16" s="138">
        <v>144.66</v>
      </c>
      <c r="M16" s="138">
        <v>138.97</v>
      </c>
      <c r="N16" s="138">
        <v>129.91</v>
      </c>
      <c r="O16" s="138">
        <v>116.56</v>
      </c>
      <c r="P16" s="138">
        <v>99.76</v>
      </c>
      <c r="Q16" s="138">
        <v>113.37</v>
      </c>
      <c r="R16" s="138">
        <v>105.62</v>
      </c>
      <c r="S16" s="138">
        <v>101.83</v>
      </c>
      <c r="T16" s="138">
        <v>108.76</v>
      </c>
      <c r="U16" s="142">
        <v>102.21</v>
      </c>
      <c r="V16" s="149">
        <f t="shared" si="4"/>
        <v>1.3918618812235835</v>
      </c>
      <c r="W16" s="149">
        <f t="shared" si="5"/>
        <v>2.0187331536388142</v>
      </c>
      <c r="X16" s="149">
        <f t="shared" si="6"/>
        <v>1.3806972803669537</v>
      </c>
      <c r="Y16" s="149">
        <f t="shared" si="7"/>
        <v>1.0184868704581593</v>
      </c>
      <c r="Z16" s="149">
        <f t="shared" si="8"/>
        <v>1.0844364850802255</v>
      </c>
      <c r="AA16" s="149">
        <f t="shared" si="9"/>
        <v>1.3085631821784993</v>
      </c>
      <c r="AB16" s="149">
        <f t="shared" si="10"/>
        <v>1.3588410030692102</v>
      </c>
      <c r="AC16" s="149">
        <f t="shared" si="10"/>
        <v>1.279968118541061</v>
      </c>
      <c r="AD16" s="149">
        <f t="shared" si="10"/>
        <v>1.3147323457238935</v>
      </c>
      <c r="AE16" s="149">
        <f t="shared" si="10"/>
        <v>1.11452401956853</v>
      </c>
      <c r="AF16" s="149">
        <f t="shared" si="10"/>
        <v>1.0283547590399595</v>
      </c>
      <c r="AG16" s="149">
        <f t="shared" si="10"/>
        <v>0.94753442697579138</v>
      </c>
      <c r="AH16" s="149">
        <f t="shared" si="10"/>
        <v>0.89233163680599659</v>
      </c>
      <c r="AI16" s="149">
        <f t="shared" si="10"/>
        <v>0.77786544992967166</v>
      </c>
      <c r="AJ16" s="149">
        <f t="shared" si="10"/>
        <v>0.67995854068356365</v>
      </c>
      <c r="AK16" s="149">
        <f t="shared" si="10"/>
        <v>0.75427394743859444</v>
      </c>
      <c r="AL16" s="149">
        <f t="shared" si="10"/>
        <v>0.88782948710622767</v>
      </c>
      <c r="AM16" s="149">
        <f t="shared" si="10"/>
        <v>0.82816791852013905</v>
      </c>
      <c r="AN16" s="202">
        <f t="shared" si="11"/>
        <v>2.2153933865450397</v>
      </c>
      <c r="AO16" s="203">
        <f t="shared" si="12"/>
        <v>1.9761213720316622</v>
      </c>
      <c r="AP16" s="203">
        <f t="shared" si="13"/>
        <v>2.1685483870967741</v>
      </c>
      <c r="AQ16" s="203">
        <f t="shared" si="14"/>
        <v>1.794109947643979</v>
      </c>
      <c r="AR16" s="203">
        <f t="shared" si="15"/>
        <v>1.7971925133689839</v>
      </c>
      <c r="AS16" s="203">
        <f t="shared" si="16"/>
        <v>1.7662551440329217</v>
      </c>
      <c r="AT16" s="203">
        <f t="shared" si="17"/>
        <v>1.9783045977011495</v>
      </c>
      <c r="AU16" s="203">
        <f t="shared" si="17"/>
        <v>2.0630656934306568</v>
      </c>
      <c r="AV16" s="203">
        <f t="shared" si="17"/>
        <v>2.155886736214605</v>
      </c>
      <c r="AW16" s="203">
        <f t="shared" si="17"/>
        <v>2.0228529839883551</v>
      </c>
      <c r="AX16" s="203">
        <f t="shared" si="17"/>
        <v>1.8322990126939351</v>
      </c>
      <c r="AY16" s="203">
        <f t="shared" si="17"/>
        <v>1.6033012379642366</v>
      </c>
      <c r="AZ16" s="203">
        <f t="shared" si="17"/>
        <v>1.3759999999999999</v>
      </c>
      <c r="BA16" s="203">
        <f t="shared" si="17"/>
        <v>1.5572802197802198</v>
      </c>
      <c r="BB16" s="203">
        <f t="shared" si="17"/>
        <v>1.3752604166666667</v>
      </c>
      <c r="BC16" s="203">
        <f t="shared" si="17"/>
        <v>1.2824937027707808</v>
      </c>
      <c r="BD16" s="203">
        <f t="shared" si="17"/>
        <v>1.392573623559539</v>
      </c>
      <c r="BE16" s="203">
        <f t="shared" si="17"/>
        <v>1.32568093385214</v>
      </c>
      <c r="BF16" s="147">
        <v>139590</v>
      </c>
      <c r="BG16" s="138">
        <v>74200</v>
      </c>
      <c r="BH16" s="138">
        <v>116854</v>
      </c>
      <c r="BI16" s="138">
        <v>134582</v>
      </c>
      <c r="BJ16" s="138">
        <v>123963</v>
      </c>
      <c r="BK16" s="138">
        <v>98398</v>
      </c>
      <c r="BL16" s="138">
        <v>101329</v>
      </c>
      <c r="BM16" s="138">
        <v>110409</v>
      </c>
      <c r="BN16" s="138">
        <v>110030</v>
      </c>
      <c r="BO16" s="138">
        <v>124690</v>
      </c>
      <c r="BP16" s="138">
        <v>126328</v>
      </c>
      <c r="BQ16" s="138">
        <v>123014</v>
      </c>
      <c r="BR16" s="138">
        <v>111797</v>
      </c>
      <c r="BS16" s="138">
        <v>145745</v>
      </c>
      <c r="BT16" s="138">
        <v>155333</v>
      </c>
      <c r="BU16" s="138">
        <v>135004</v>
      </c>
      <c r="BV16" s="138">
        <v>122501</v>
      </c>
      <c r="BW16" s="142">
        <v>123417</v>
      </c>
      <c r="BX16" s="138">
        <v>87.7</v>
      </c>
      <c r="BY16" s="138">
        <v>75.8</v>
      </c>
      <c r="BZ16" s="138">
        <v>74.400000000000006</v>
      </c>
      <c r="CA16" s="138">
        <v>76.400000000000006</v>
      </c>
      <c r="CB16" s="138">
        <v>74.8</v>
      </c>
      <c r="CC16" s="138">
        <v>72.900000000000006</v>
      </c>
      <c r="CD16" s="138">
        <v>69.599999999999994</v>
      </c>
      <c r="CE16" s="138">
        <v>68.5</v>
      </c>
      <c r="CF16" s="138">
        <v>67.099999999999994</v>
      </c>
      <c r="CG16" s="138">
        <v>68.7</v>
      </c>
      <c r="CH16" s="138">
        <v>70.900000000000006</v>
      </c>
      <c r="CI16" s="138">
        <v>72.7</v>
      </c>
      <c r="CJ16" s="138">
        <v>72.5</v>
      </c>
      <c r="CK16" s="138">
        <v>72.8</v>
      </c>
      <c r="CL16" s="138">
        <v>76.8</v>
      </c>
      <c r="CM16" s="138">
        <v>79.400000000000006</v>
      </c>
      <c r="CN16" s="138">
        <v>78.099999999999994</v>
      </c>
      <c r="CO16" s="142">
        <v>77.099999999999994</v>
      </c>
      <c r="CP16" s="32"/>
      <c r="CQ16" s="32"/>
      <c r="CR16" s="32"/>
      <c r="CT16" s="31"/>
      <c r="CU16" s="31"/>
      <c r="CV16" s="31"/>
      <c r="CW16" s="31"/>
    </row>
    <row r="17" spans="1:101" s="16" customFormat="1" ht="15.75" customHeight="1" x14ac:dyDescent="0.3">
      <c r="A17"/>
      <c r="B17" s="128" t="s">
        <v>111</v>
      </c>
      <c r="C17" s="113" t="s">
        <v>7</v>
      </c>
      <c r="D17" s="137">
        <v>256.98</v>
      </c>
      <c r="E17" s="138">
        <v>203.32</v>
      </c>
      <c r="F17" s="138">
        <v>235.92</v>
      </c>
      <c r="G17" s="138">
        <v>214.46</v>
      </c>
      <c r="H17" s="138">
        <v>211.79</v>
      </c>
      <c r="I17" s="138">
        <v>220.53</v>
      </c>
      <c r="J17" s="138">
        <v>176.83</v>
      </c>
      <c r="K17" s="138">
        <v>181.16</v>
      </c>
      <c r="L17" s="138">
        <v>149.84</v>
      </c>
      <c r="M17" s="138">
        <v>179.05</v>
      </c>
      <c r="N17" s="138">
        <v>183.25</v>
      </c>
      <c r="O17" s="138">
        <v>169.42</v>
      </c>
      <c r="P17" s="138">
        <v>133.33000000000001</v>
      </c>
      <c r="Q17" s="138">
        <v>144.93</v>
      </c>
      <c r="R17" s="138">
        <v>123.68</v>
      </c>
      <c r="S17" s="138">
        <v>142.13999999999999</v>
      </c>
      <c r="T17" s="138">
        <v>128.94999999999999</v>
      </c>
      <c r="U17" s="142">
        <v>196.66</v>
      </c>
      <c r="V17" s="149">
        <f t="shared" si="4"/>
        <v>3.0116373097071341</v>
      </c>
      <c r="W17" s="149">
        <f t="shared" si="5"/>
        <v>4.092263102809758</v>
      </c>
      <c r="X17" s="149">
        <f t="shared" si="6"/>
        <v>2.6928432827302817</v>
      </c>
      <c r="Y17" s="149">
        <f t="shared" si="7"/>
        <v>2.0365411277610015</v>
      </c>
      <c r="Z17" s="149">
        <f t="shared" si="8"/>
        <v>2.5764893371126871</v>
      </c>
      <c r="AA17" s="149">
        <f t="shared" si="9"/>
        <v>2.6045824967520965</v>
      </c>
      <c r="AB17" s="149">
        <f t="shared" si="10"/>
        <v>1.9800461335184647</v>
      </c>
      <c r="AC17" s="149">
        <f t="shared" si="10"/>
        <v>1.4581572614074485</v>
      </c>
      <c r="AD17" s="149">
        <f t="shared" si="10"/>
        <v>1.1003245751883564</v>
      </c>
      <c r="AE17" s="149">
        <f t="shared" si="10"/>
        <v>1.2872034507548527</v>
      </c>
      <c r="AF17" s="149">
        <f t="shared" si="10"/>
        <v>1.219999334243201</v>
      </c>
      <c r="AG17" s="149">
        <f t="shared" si="10"/>
        <v>1.1995270428139537</v>
      </c>
      <c r="AH17" s="149">
        <f t="shared" si="10"/>
        <v>1.132939626970302</v>
      </c>
      <c r="AI17" s="149">
        <f t="shared" si="10"/>
        <v>0.88677998458093177</v>
      </c>
      <c r="AJ17" s="149">
        <f t="shared" si="10"/>
        <v>0.89850418812794675</v>
      </c>
      <c r="AK17" s="149">
        <f t="shared" si="10"/>
        <v>0.86400992024897882</v>
      </c>
      <c r="AL17" s="149">
        <f t="shared" si="10"/>
        <v>0.86369725385130602</v>
      </c>
      <c r="AM17" s="149">
        <f t="shared" si="10"/>
        <v>1.5281209691205495</v>
      </c>
      <c r="AN17" s="202">
        <f t="shared" si="11"/>
        <v>3.2243412797992477</v>
      </c>
      <c r="AO17" s="203">
        <f t="shared" si="12"/>
        <v>3.1818466353677621</v>
      </c>
      <c r="AP17" s="203">
        <f t="shared" si="13"/>
        <v>3.7270142180094785</v>
      </c>
      <c r="AQ17" s="203">
        <f t="shared" si="14"/>
        <v>3.1491923641703377</v>
      </c>
      <c r="AR17" s="203">
        <f t="shared" si="15"/>
        <v>3.2989096573208725</v>
      </c>
      <c r="AS17" s="203">
        <f t="shared" si="16"/>
        <v>3.4137770897832822</v>
      </c>
      <c r="AT17" s="203">
        <f t="shared" si="17"/>
        <v>2.6711480362537765</v>
      </c>
      <c r="AU17" s="203">
        <f t="shared" si="17"/>
        <v>2.7283132530120482</v>
      </c>
      <c r="AV17" s="203">
        <f t="shared" si="17"/>
        <v>2.1874452554744526</v>
      </c>
      <c r="AW17" s="203">
        <f t="shared" si="17"/>
        <v>2.4033557046979865</v>
      </c>
      <c r="AX17" s="203">
        <f t="shared" si="17"/>
        <v>2.2849127182044886</v>
      </c>
      <c r="AY17" s="203">
        <f t="shared" si="17"/>
        <v>2.1860645161290324</v>
      </c>
      <c r="AZ17" s="203">
        <f t="shared" si="17"/>
        <v>1.7969002695417791</v>
      </c>
      <c r="BA17" s="203">
        <f t="shared" si="17"/>
        <v>1.9221485411140584</v>
      </c>
      <c r="BB17" s="203">
        <f t="shared" si="17"/>
        <v>1.5979328165374678</v>
      </c>
      <c r="BC17" s="203">
        <f t="shared" si="17"/>
        <v>1.7834378920953575</v>
      </c>
      <c r="BD17" s="203">
        <f t="shared" si="17"/>
        <v>1.5998759305210917</v>
      </c>
      <c r="BE17" s="203">
        <f t="shared" si="17"/>
        <v>2.6326639892904953</v>
      </c>
      <c r="BF17" s="147">
        <v>85329</v>
      </c>
      <c r="BG17" s="138">
        <v>49684</v>
      </c>
      <c r="BH17" s="138">
        <v>87610</v>
      </c>
      <c r="BI17" s="138">
        <v>105306</v>
      </c>
      <c r="BJ17" s="138">
        <v>82201</v>
      </c>
      <c r="BK17" s="138">
        <v>84670</v>
      </c>
      <c r="BL17" s="138">
        <v>89306</v>
      </c>
      <c r="BM17" s="138">
        <v>124239</v>
      </c>
      <c r="BN17" s="138">
        <v>136178</v>
      </c>
      <c r="BO17" s="138">
        <v>139100</v>
      </c>
      <c r="BP17" s="138">
        <v>150205</v>
      </c>
      <c r="BQ17" s="138">
        <v>141239</v>
      </c>
      <c r="BR17" s="138">
        <v>117685</v>
      </c>
      <c r="BS17" s="138">
        <v>163434</v>
      </c>
      <c r="BT17" s="138">
        <v>137651</v>
      </c>
      <c r="BU17" s="138">
        <v>164512</v>
      </c>
      <c r="BV17" s="138">
        <v>149300</v>
      </c>
      <c r="BW17" s="142">
        <v>128694</v>
      </c>
      <c r="BX17" s="138">
        <v>79.7</v>
      </c>
      <c r="BY17" s="138">
        <v>63.9</v>
      </c>
      <c r="BZ17" s="138">
        <v>63.3</v>
      </c>
      <c r="CA17" s="138">
        <v>68.099999999999994</v>
      </c>
      <c r="CB17" s="138">
        <v>64.2</v>
      </c>
      <c r="CC17" s="138">
        <v>64.599999999999994</v>
      </c>
      <c r="CD17" s="138">
        <v>66.2</v>
      </c>
      <c r="CE17" s="138">
        <v>66.400000000000006</v>
      </c>
      <c r="CF17" s="138">
        <v>68.5</v>
      </c>
      <c r="CG17" s="138">
        <v>74.5</v>
      </c>
      <c r="CH17" s="138">
        <v>80.2</v>
      </c>
      <c r="CI17" s="138">
        <v>77.5</v>
      </c>
      <c r="CJ17" s="138">
        <v>74.2</v>
      </c>
      <c r="CK17" s="138">
        <v>75.400000000000006</v>
      </c>
      <c r="CL17" s="138">
        <v>77.400000000000006</v>
      </c>
      <c r="CM17" s="138">
        <v>79.7</v>
      </c>
      <c r="CN17" s="138">
        <v>80.599999999999994</v>
      </c>
      <c r="CO17" s="142">
        <v>74.7</v>
      </c>
      <c r="CP17" s="32"/>
      <c r="CQ17" s="32"/>
      <c r="CR17" s="32"/>
      <c r="CT17" s="31"/>
      <c r="CU17" s="31"/>
      <c r="CV17" s="31"/>
      <c r="CW17" s="31"/>
    </row>
    <row r="18" spans="1:101" s="16" customFormat="1" ht="15.75" customHeight="1" x14ac:dyDescent="0.3">
      <c r="A18"/>
      <c r="B18" s="128" t="s">
        <v>112</v>
      </c>
      <c r="C18" s="113" t="s">
        <v>8</v>
      </c>
      <c r="D18" s="137">
        <v>32.28</v>
      </c>
      <c r="E18" s="138">
        <v>25.91</v>
      </c>
      <c r="F18" s="138">
        <v>27.33</v>
      </c>
      <c r="G18" s="138">
        <v>24.63</v>
      </c>
      <c r="H18" s="138">
        <v>18.329999999999998</v>
      </c>
      <c r="I18" s="138">
        <v>18.04</v>
      </c>
      <c r="J18" s="138">
        <v>16.84</v>
      </c>
      <c r="K18" s="138">
        <v>16.8</v>
      </c>
      <c r="L18" s="138">
        <v>18.96</v>
      </c>
      <c r="M18" s="138">
        <v>16.3</v>
      </c>
      <c r="N18" s="138">
        <v>15.4</v>
      </c>
      <c r="O18" s="138">
        <v>15.83</v>
      </c>
      <c r="P18" s="138">
        <v>19.7</v>
      </c>
      <c r="Q18" s="138">
        <v>12.77</v>
      </c>
      <c r="R18" s="138">
        <v>10.72</v>
      </c>
      <c r="S18" s="138">
        <v>9.4700000000000006</v>
      </c>
      <c r="T18" s="138">
        <v>11.64</v>
      </c>
      <c r="U18" s="142">
        <v>11.15</v>
      </c>
      <c r="V18" s="149">
        <f t="shared" si="4"/>
        <v>1.4767372706894186</v>
      </c>
      <c r="W18" s="149">
        <f t="shared" si="5"/>
        <v>1.0942647183039107</v>
      </c>
      <c r="X18" s="149">
        <f t="shared" si="6"/>
        <v>1.3408232350488152</v>
      </c>
      <c r="Y18" s="149">
        <f t="shared" si="7"/>
        <v>1.1775111153607114</v>
      </c>
      <c r="Z18" s="149">
        <f t="shared" si="8"/>
        <v>0.99793118466898956</v>
      </c>
      <c r="AA18" s="149">
        <f t="shared" si="9"/>
        <v>0.6276092401892569</v>
      </c>
      <c r="AB18" s="149">
        <f t="shared" si="10"/>
        <v>0.57657410894648542</v>
      </c>
      <c r="AC18" s="149">
        <f t="shared" si="10"/>
        <v>0.58141546980446446</v>
      </c>
      <c r="AD18" s="149">
        <f t="shared" si="10"/>
        <v>0.68765414188306984</v>
      </c>
      <c r="AE18" s="149">
        <f t="shared" si="10"/>
        <v>0.56536367104852414</v>
      </c>
      <c r="AF18" s="149">
        <f t="shared" si="10"/>
        <v>0.58062813407231462</v>
      </c>
      <c r="AG18" s="149">
        <f t="shared" si="10"/>
        <v>0.57792705633237196</v>
      </c>
      <c r="AH18" s="149">
        <f t="shared" si="10"/>
        <v>0.84184436562540066</v>
      </c>
      <c r="AI18" s="149">
        <f t="shared" si="10"/>
        <v>0.40125687352710132</v>
      </c>
      <c r="AJ18" s="149">
        <f t="shared" si="10"/>
        <v>0.43921825705740158</v>
      </c>
      <c r="AK18" s="149">
        <f t="shared" si="10"/>
        <v>0.26700124055486635</v>
      </c>
      <c r="AL18" s="149">
        <f t="shared" si="10"/>
        <v>0.2765568200717527</v>
      </c>
      <c r="AM18" s="149">
        <f t="shared" si="10"/>
        <v>0.23643419071651223</v>
      </c>
      <c r="AN18" s="202">
        <f t="shared" si="11"/>
        <v>2.1236842105263158</v>
      </c>
      <c r="AO18" s="203">
        <f t="shared" si="12"/>
        <v>1.660897435897436</v>
      </c>
      <c r="AP18" s="203">
        <f t="shared" si="13"/>
        <v>1.8466216216216216</v>
      </c>
      <c r="AQ18" s="203">
        <f t="shared" si="14"/>
        <v>1.6869863013698629</v>
      </c>
      <c r="AR18" s="203">
        <f t="shared" si="15"/>
        <v>1.2469387755102042</v>
      </c>
      <c r="AS18" s="203">
        <f t="shared" si="16"/>
        <v>1.210738255033557</v>
      </c>
      <c r="AT18" s="203">
        <f t="shared" si="17"/>
        <v>1.1226666666666667</v>
      </c>
      <c r="AU18" s="203">
        <f t="shared" si="17"/>
        <v>1.0838709677419356</v>
      </c>
      <c r="AV18" s="203">
        <f t="shared" si="17"/>
        <v>1.2810810810810811</v>
      </c>
      <c r="AW18" s="203">
        <f t="shared" si="17"/>
        <v>1.0584415584415585</v>
      </c>
      <c r="AX18" s="203">
        <f t="shared" si="17"/>
        <v>1.0694444444444444</v>
      </c>
      <c r="AY18" s="203">
        <f t="shared" si="17"/>
        <v>1.0768707482993198</v>
      </c>
      <c r="AZ18" s="203">
        <f t="shared" si="17"/>
        <v>1.2875816993464053</v>
      </c>
      <c r="BA18" s="203">
        <f t="shared" si="17"/>
        <v>0.82922077922077919</v>
      </c>
      <c r="BB18" s="203">
        <f t="shared" si="17"/>
        <v>0.67</v>
      </c>
      <c r="BC18" s="203">
        <f t="shared" si="17"/>
        <v>0.55058139534883721</v>
      </c>
      <c r="BD18" s="203">
        <f t="shared" si="17"/>
        <v>0.63260869565217392</v>
      </c>
      <c r="BE18" s="203">
        <f t="shared" si="17"/>
        <v>0.56887755102040816</v>
      </c>
      <c r="BF18" s="147">
        <v>21859</v>
      </c>
      <c r="BG18" s="138">
        <v>23678</v>
      </c>
      <c r="BH18" s="138">
        <v>20383</v>
      </c>
      <c r="BI18" s="138">
        <v>20917</v>
      </c>
      <c r="BJ18" s="138">
        <v>18368</v>
      </c>
      <c r="BK18" s="138">
        <v>28744</v>
      </c>
      <c r="BL18" s="138">
        <v>29207</v>
      </c>
      <c r="BM18" s="138">
        <v>28895</v>
      </c>
      <c r="BN18" s="138">
        <v>27572</v>
      </c>
      <c r="BO18" s="138">
        <v>28831</v>
      </c>
      <c r="BP18" s="138">
        <v>26523</v>
      </c>
      <c r="BQ18" s="138">
        <v>27391</v>
      </c>
      <c r="BR18" s="138">
        <v>23401</v>
      </c>
      <c r="BS18" s="138">
        <v>31825</v>
      </c>
      <c r="BT18" s="138">
        <v>24407</v>
      </c>
      <c r="BU18" s="138">
        <v>35468</v>
      </c>
      <c r="BV18" s="138">
        <v>42089</v>
      </c>
      <c r="BW18" s="142">
        <v>47159</v>
      </c>
      <c r="BX18" s="138">
        <v>15.2</v>
      </c>
      <c r="BY18" s="138">
        <v>15.6</v>
      </c>
      <c r="BZ18" s="138">
        <v>14.8</v>
      </c>
      <c r="CA18" s="138">
        <v>14.6</v>
      </c>
      <c r="CB18" s="138">
        <v>14.7</v>
      </c>
      <c r="CC18" s="138">
        <v>14.9</v>
      </c>
      <c r="CD18" s="138">
        <v>15</v>
      </c>
      <c r="CE18" s="138">
        <v>15.5</v>
      </c>
      <c r="CF18" s="138">
        <v>14.8</v>
      </c>
      <c r="CG18" s="138">
        <v>15.4</v>
      </c>
      <c r="CH18" s="138">
        <v>14.4</v>
      </c>
      <c r="CI18" s="138">
        <v>14.7</v>
      </c>
      <c r="CJ18" s="138">
        <v>15.3</v>
      </c>
      <c r="CK18" s="138">
        <v>15.4</v>
      </c>
      <c r="CL18" s="138">
        <v>16</v>
      </c>
      <c r="CM18" s="138">
        <v>17.2</v>
      </c>
      <c r="CN18" s="138">
        <v>18.399999999999999</v>
      </c>
      <c r="CO18" s="142">
        <v>19.600000000000001</v>
      </c>
      <c r="CP18" s="32"/>
      <c r="CQ18" s="32"/>
      <c r="CR18" s="32"/>
      <c r="CT18" s="31"/>
      <c r="CU18" s="31"/>
      <c r="CV18" s="31"/>
      <c r="CW18" s="31"/>
    </row>
    <row r="19" spans="1:101" s="16" customFormat="1" ht="15.75" customHeight="1" x14ac:dyDescent="0.3">
      <c r="A19"/>
      <c r="B19" s="128" t="s">
        <v>113</v>
      </c>
      <c r="C19" s="113" t="s">
        <v>39</v>
      </c>
      <c r="D19" s="137">
        <v>151.30000000000001</v>
      </c>
      <c r="E19" s="138">
        <v>136.04</v>
      </c>
      <c r="F19" s="138">
        <v>149.16999999999999</v>
      </c>
      <c r="G19" s="138">
        <v>145.53</v>
      </c>
      <c r="H19" s="138">
        <v>144.25</v>
      </c>
      <c r="I19" s="138">
        <v>144.08000000000001</v>
      </c>
      <c r="J19" s="138">
        <v>131.85</v>
      </c>
      <c r="K19" s="138">
        <v>122.47</v>
      </c>
      <c r="L19" s="138">
        <v>120.99</v>
      </c>
      <c r="M19" s="138">
        <v>115</v>
      </c>
      <c r="N19" s="138">
        <v>109.14</v>
      </c>
      <c r="O19" s="138">
        <v>109</v>
      </c>
      <c r="P19" s="138">
        <v>107.39</v>
      </c>
      <c r="Q19" s="138">
        <v>113.75</v>
      </c>
      <c r="R19" s="138">
        <v>102.93</v>
      </c>
      <c r="S19" s="138">
        <v>101.7</v>
      </c>
      <c r="T19" s="138">
        <v>120.75</v>
      </c>
      <c r="U19" s="142">
        <v>113.99</v>
      </c>
      <c r="V19" s="149">
        <f t="shared" si="4"/>
        <v>2.6790615316511732</v>
      </c>
      <c r="W19" s="149">
        <f t="shared" si="5"/>
        <v>2.7365626005793371</v>
      </c>
      <c r="X19" s="149">
        <f t="shared" si="6"/>
        <v>2.9147289851107896</v>
      </c>
      <c r="Y19" s="149">
        <f t="shared" si="7"/>
        <v>2.8016710303403665</v>
      </c>
      <c r="Z19" s="149">
        <f t="shared" si="8"/>
        <v>3.0760208977502934</v>
      </c>
      <c r="AA19" s="149">
        <f t="shared" si="9"/>
        <v>3.3991554014202467</v>
      </c>
      <c r="AB19" s="149">
        <f t="shared" si="10"/>
        <v>2.9801324503311259</v>
      </c>
      <c r="AC19" s="149">
        <f t="shared" si="10"/>
        <v>2.8550447594181274</v>
      </c>
      <c r="AD19" s="149">
        <f t="shared" si="10"/>
        <v>2.5883535854869075</v>
      </c>
      <c r="AE19" s="149">
        <f t="shared" si="10"/>
        <v>2.7477122309033999</v>
      </c>
      <c r="AF19" s="149">
        <f t="shared" si="10"/>
        <v>2.5882799345459722</v>
      </c>
      <c r="AG19" s="149">
        <f t="shared" si="10"/>
        <v>2.5864319104003037</v>
      </c>
      <c r="AH19" s="149">
        <f t="shared" si="10"/>
        <v>2.5080573590546034</v>
      </c>
      <c r="AI19" s="149">
        <f t="shared" si="10"/>
        <v>2.4047608980592785</v>
      </c>
      <c r="AJ19" s="149">
        <f t="shared" si="10"/>
        <v>2.3492490984616787</v>
      </c>
      <c r="AK19" s="149">
        <f t="shared" si="10"/>
        <v>2.3772235338117387</v>
      </c>
      <c r="AL19" s="149">
        <f t="shared" si="10"/>
        <v>2.9008312112621919</v>
      </c>
      <c r="AM19" s="149">
        <f t="shared" si="10"/>
        <v>2.6095416876516642</v>
      </c>
      <c r="AN19" s="202">
        <f t="shared" si="11"/>
        <v>2.9096153846153845</v>
      </c>
      <c r="AO19" s="203">
        <f t="shared" si="12"/>
        <v>2.7991769547325105</v>
      </c>
      <c r="AP19" s="203">
        <f t="shared" si="13"/>
        <v>3.1805970149253731</v>
      </c>
      <c r="AQ19" s="203">
        <f t="shared" si="14"/>
        <v>3.0255717255717256</v>
      </c>
      <c r="AR19" s="203">
        <f t="shared" si="15"/>
        <v>2.998960498960499</v>
      </c>
      <c r="AS19" s="203">
        <f t="shared" si="16"/>
        <v>3.1876106194690266</v>
      </c>
      <c r="AT19" s="203">
        <f t="shared" si="17"/>
        <v>2.9430803571428572</v>
      </c>
      <c r="AU19" s="203">
        <f t="shared" si="17"/>
        <v>2.7770975056689342</v>
      </c>
      <c r="AV19" s="203">
        <f t="shared" si="17"/>
        <v>2.7942263279445729</v>
      </c>
      <c r="AW19" s="203">
        <f t="shared" si="17"/>
        <v>2.6744186046511627</v>
      </c>
      <c r="AX19" s="203">
        <f t="shared" si="17"/>
        <v>2.526388888888889</v>
      </c>
      <c r="AY19" s="203">
        <f t="shared" si="17"/>
        <v>2.5407925407925407</v>
      </c>
      <c r="AZ19" s="203">
        <f t="shared" si="17"/>
        <v>2.5268235294117649</v>
      </c>
      <c r="BA19" s="203">
        <f t="shared" si="17"/>
        <v>2.6639344262295084</v>
      </c>
      <c r="BB19" s="203">
        <f t="shared" si="17"/>
        <v>2.3393181818181819</v>
      </c>
      <c r="BC19" s="203">
        <f t="shared" si="17"/>
        <v>2.3009049773755654</v>
      </c>
      <c r="BD19" s="203">
        <f t="shared" si="17"/>
        <v>2.7758620689655173</v>
      </c>
      <c r="BE19" s="203">
        <f t="shared" si="17"/>
        <v>2.5673423423423425</v>
      </c>
      <c r="BF19" s="147">
        <v>56475</v>
      </c>
      <c r="BG19" s="138">
        <v>49712</v>
      </c>
      <c r="BH19" s="138">
        <v>51178</v>
      </c>
      <c r="BI19" s="138">
        <v>51944</v>
      </c>
      <c r="BJ19" s="138">
        <v>46895</v>
      </c>
      <c r="BK19" s="138">
        <v>42387</v>
      </c>
      <c r="BL19" s="138">
        <v>44243</v>
      </c>
      <c r="BM19" s="138">
        <v>42896</v>
      </c>
      <c r="BN19" s="138">
        <v>46744</v>
      </c>
      <c r="BO19" s="138">
        <v>41853</v>
      </c>
      <c r="BP19" s="138">
        <v>42167</v>
      </c>
      <c r="BQ19" s="138">
        <v>42143</v>
      </c>
      <c r="BR19" s="138">
        <v>42818</v>
      </c>
      <c r="BS19" s="138">
        <v>47302</v>
      </c>
      <c r="BT19" s="138">
        <v>43814</v>
      </c>
      <c r="BU19" s="138">
        <v>42781</v>
      </c>
      <c r="BV19" s="138">
        <v>41626</v>
      </c>
      <c r="BW19" s="142">
        <v>43682</v>
      </c>
      <c r="BX19" s="138">
        <v>52</v>
      </c>
      <c r="BY19" s="138">
        <v>48.6</v>
      </c>
      <c r="BZ19" s="138">
        <v>46.9</v>
      </c>
      <c r="CA19" s="138">
        <v>48.1</v>
      </c>
      <c r="CB19" s="138">
        <v>48.1</v>
      </c>
      <c r="CC19" s="138">
        <v>45.2</v>
      </c>
      <c r="CD19" s="138">
        <v>44.8</v>
      </c>
      <c r="CE19" s="138">
        <v>44.1</v>
      </c>
      <c r="CF19" s="138">
        <v>43.3</v>
      </c>
      <c r="CG19" s="138">
        <v>43</v>
      </c>
      <c r="CH19" s="138">
        <v>43.2</v>
      </c>
      <c r="CI19" s="138">
        <v>42.9</v>
      </c>
      <c r="CJ19" s="138">
        <v>42.5</v>
      </c>
      <c r="CK19" s="138">
        <v>42.7</v>
      </c>
      <c r="CL19" s="138">
        <v>44</v>
      </c>
      <c r="CM19" s="138">
        <v>44.2</v>
      </c>
      <c r="CN19" s="138">
        <v>43.5</v>
      </c>
      <c r="CO19" s="142">
        <v>44.4</v>
      </c>
      <c r="CP19" s="32"/>
      <c r="CQ19" s="32"/>
      <c r="CR19" s="32"/>
      <c r="CT19" s="31"/>
      <c r="CU19" s="31"/>
      <c r="CV19" s="31"/>
      <c r="CW19" s="31"/>
    </row>
    <row r="20" spans="1:101" s="16" customFormat="1" ht="15.75" customHeight="1" x14ac:dyDescent="0.3">
      <c r="A20"/>
      <c r="B20" s="128" t="s">
        <v>114</v>
      </c>
      <c r="C20" s="113" t="s">
        <v>40</v>
      </c>
      <c r="D20" s="137">
        <v>10368.66</v>
      </c>
      <c r="E20" s="138">
        <v>10608.22</v>
      </c>
      <c r="F20" s="138">
        <v>13062.98</v>
      </c>
      <c r="G20" s="138">
        <v>10804.05</v>
      </c>
      <c r="H20" s="138">
        <v>10083.799999999999</v>
      </c>
      <c r="I20" s="138">
        <v>9597.98</v>
      </c>
      <c r="J20" s="138">
        <v>8493.98</v>
      </c>
      <c r="K20" s="138">
        <v>8211.0300000000007</v>
      </c>
      <c r="L20" s="138">
        <v>8706.24</v>
      </c>
      <c r="M20" s="138">
        <v>8263.44</v>
      </c>
      <c r="N20" s="138">
        <v>8363.0300000000007</v>
      </c>
      <c r="O20" s="138">
        <v>7190.58</v>
      </c>
      <c r="P20" s="138">
        <v>6748.49</v>
      </c>
      <c r="Q20" s="138">
        <v>7390.76</v>
      </c>
      <c r="R20" s="138">
        <v>7023.14</v>
      </c>
      <c r="S20" s="138">
        <v>6584.13</v>
      </c>
      <c r="T20" s="138">
        <v>6522.68</v>
      </c>
      <c r="U20" s="142">
        <v>6538.81</v>
      </c>
      <c r="V20" s="149">
        <f t="shared" si="4"/>
        <v>54.937372838250255</v>
      </c>
      <c r="W20" s="149">
        <f t="shared" si="5"/>
        <v>57.404098507026553</v>
      </c>
      <c r="X20" s="149">
        <f t="shared" si="6"/>
        <v>70.635520588314819</v>
      </c>
      <c r="Y20" s="149">
        <f t="shared" si="7"/>
        <v>56.912245768738444</v>
      </c>
      <c r="Z20" s="149">
        <f t="shared" si="8"/>
        <v>46.926495567396515</v>
      </c>
      <c r="AA20" s="149">
        <f t="shared" si="9"/>
        <v>47.409840600255869</v>
      </c>
      <c r="AB20" s="149">
        <f t="shared" si="10"/>
        <v>40.775866621221361</v>
      </c>
      <c r="AC20" s="149">
        <f t="shared" si="10"/>
        <v>37.731565089124473</v>
      </c>
      <c r="AD20" s="149">
        <f t="shared" si="10"/>
        <v>42.744277844875839</v>
      </c>
      <c r="AE20" s="149">
        <f t="shared" si="10"/>
        <v>42.138478954829637</v>
      </c>
      <c r="AF20" s="149">
        <f t="shared" si="10"/>
        <v>47.573439064348783</v>
      </c>
      <c r="AG20" s="149">
        <f t="shared" si="10"/>
        <v>35.18860353130016</v>
      </c>
      <c r="AH20" s="149">
        <f t="shared" si="10"/>
        <v>26.857951334442383</v>
      </c>
      <c r="AI20" s="149">
        <f t="shared" si="10"/>
        <v>34.445319600121174</v>
      </c>
      <c r="AJ20" s="149">
        <f t="shared" si="10"/>
        <v>38.453249817948873</v>
      </c>
      <c r="AK20" s="149">
        <f t="shared" si="10"/>
        <v>32.323791195573733</v>
      </c>
      <c r="AL20" s="149">
        <f t="shared" si="10"/>
        <v>33.538388762057544</v>
      </c>
      <c r="AM20" s="149">
        <f t="shared" si="10"/>
        <v>34.526181839302595</v>
      </c>
      <c r="AN20" s="202">
        <f t="shared" si="11"/>
        <v>211.17433808553972</v>
      </c>
      <c r="AO20" s="203">
        <f t="shared" si="12"/>
        <v>211.31912350597611</v>
      </c>
      <c r="AP20" s="203">
        <f t="shared" si="13"/>
        <v>261.7831663326653</v>
      </c>
      <c r="AQ20" s="203">
        <f t="shared" si="14"/>
        <v>213.09763313609469</v>
      </c>
      <c r="AR20" s="203">
        <f t="shared" si="15"/>
        <v>196.1828793774319</v>
      </c>
      <c r="AS20" s="203">
        <f t="shared" si="16"/>
        <v>182.12485768500949</v>
      </c>
      <c r="AT20" s="203">
        <f t="shared" si="17"/>
        <v>159.06329588014981</v>
      </c>
      <c r="AU20" s="203">
        <f t="shared" si="17"/>
        <v>152.90558659217879</v>
      </c>
      <c r="AV20" s="203">
        <f t="shared" si="17"/>
        <v>161.52578849721706</v>
      </c>
      <c r="AW20" s="203">
        <f t="shared" si="17"/>
        <v>150.24436363636366</v>
      </c>
      <c r="AX20" s="203">
        <f t="shared" si="17"/>
        <v>149.60697674418606</v>
      </c>
      <c r="AY20" s="203">
        <f t="shared" si="17"/>
        <v>126.37223198594025</v>
      </c>
      <c r="AZ20" s="203">
        <f t="shared" si="17"/>
        <v>114.96575809199318</v>
      </c>
      <c r="BA20" s="203">
        <f t="shared" si="17"/>
        <v>123.59130434782608</v>
      </c>
      <c r="BB20" s="203">
        <f t="shared" si="17"/>
        <v>116.46998341625208</v>
      </c>
      <c r="BC20" s="203">
        <f t="shared" si="17"/>
        <v>105.01004784688995</v>
      </c>
      <c r="BD20" s="203">
        <f t="shared" si="17"/>
        <v>99.128875379939217</v>
      </c>
      <c r="BE20" s="203">
        <f t="shared" si="17"/>
        <v>96.727958579881658</v>
      </c>
      <c r="BF20" s="147">
        <v>188736</v>
      </c>
      <c r="BG20" s="138">
        <v>184799</v>
      </c>
      <c r="BH20" s="138">
        <v>184935</v>
      </c>
      <c r="BI20" s="138">
        <v>189837</v>
      </c>
      <c r="BJ20" s="138">
        <v>214885</v>
      </c>
      <c r="BK20" s="138">
        <v>202447</v>
      </c>
      <c r="BL20" s="138">
        <v>208309</v>
      </c>
      <c r="BM20" s="138">
        <v>217617</v>
      </c>
      <c r="BN20" s="138">
        <v>203682</v>
      </c>
      <c r="BO20" s="138">
        <v>196102</v>
      </c>
      <c r="BP20" s="138">
        <v>175792</v>
      </c>
      <c r="BQ20" s="138">
        <v>204344</v>
      </c>
      <c r="BR20" s="138">
        <v>251266</v>
      </c>
      <c r="BS20" s="138">
        <v>214565</v>
      </c>
      <c r="BT20" s="138">
        <v>182641</v>
      </c>
      <c r="BU20" s="138">
        <v>203693</v>
      </c>
      <c r="BV20" s="138">
        <v>194484</v>
      </c>
      <c r="BW20" s="142">
        <v>189387</v>
      </c>
      <c r="BX20" s="138">
        <v>49.1</v>
      </c>
      <c r="BY20" s="138">
        <v>50.2</v>
      </c>
      <c r="BZ20" s="138">
        <v>49.9</v>
      </c>
      <c r="CA20" s="138">
        <v>50.7</v>
      </c>
      <c r="CB20" s="138">
        <v>51.4</v>
      </c>
      <c r="CC20" s="138">
        <v>52.7</v>
      </c>
      <c r="CD20" s="138">
        <v>53.4</v>
      </c>
      <c r="CE20" s="138">
        <v>53.7</v>
      </c>
      <c r="CF20" s="138">
        <v>53.9</v>
      </c>
      <c r="CG20" s="138">
        <v>55</v>
      </c>
      <c r="CH20" s="138">
        <v>55.9</v>
      </c>
      <c r="CI20" s="138">
        <v>56.9</v>
      </c>
      <c r="CJ20" s="138">
        <v>58.7</v>
      </c>
      <c r="CK20" s="138">
        <v>59.8</v>
      </c>
      <c r="CL20" s="138">
        <v>60.3</v>
      </c>
      <c r="CM20" s="138">
        <v>62.7</v>
      </c>
      <c r="CN20" s="138">
        <v>65.8</v>
      </c>
      <c r="CO20" s="142">
        <v>67.599999999999994</v>
      </c>
      <c r="CP20" s="32"/>
      <c r="CQ20" s="32"/>
      <c r="CR20" s="32"/>
      <c r="CT20" s="31"/>
      <c r="CU20" s="31"/>
      <c r="CV20" s="31"/>
      <c r="CW20" s="31"/>
    </row>
    <row r="21" spans="1:101" s="16" customFormat="1" ht="15.75" customHeight="1" x14ac:dyDescent="0.3">
      <c r="A21"/>
      <c r="B21" s="128" t="s">
        <v>115</v>
      </c>
      <c r="C21" s="113" t="s">
        <v>9</v>
      </c>
      <c r="D21" s="137">
        <v>1846.49</v>
      </c>
      <c r="E21" s="138">
        <v>1844.05</v>
      </c>
      <c r="F21" s="138">
        <v>1958.07</v>
      </c>
      <c r="G21" s="138">
        <v>1979.91</v>
      </c>
      <c r="H21" s="138">
        <v>1919.08</v>
      </c>
      <c r="I21" s="138">
        <v>1889.57</v>
      </c>
      <c r="J21" s="138">
        <v>1817.63</v>
      </c>
      <c r="K21" s="138">
        <v>1866.92</v>
      </c>
      <c r="L21" s="138">
        <v>1867.53</v>
      </c>
      <c r="M21" s="138">
        <v>1770.84</v>
      </c>
      <c r="N21" s="138">
        <v>1750.33</v>
      </c>
      <c r="O21" s="138">
        <v>1819.03</v>
      </c>
      <c r="P21" s="138">
        <v>1818.86</v>
      </c>
      <c r="Q21" s="138">
        <v>1898.73</v>
      </c>
      <c r="R21" s="138">
        <v>1707.55</v>
      </c>
      <c r="S21" s="138">
        <v>1629.26</v>
      </c>
      <c r="T21" s="138">
        <v>2187.11</v>
      </c>
      <c r="U21" s="142">
        <v>2063.67</v>
      </c>
      <c r="V21" s="149">
        <f t="shared" si="4"/>
        <v>5.9832474644373157</v>
      </c>
      <c r="W21" s="149">
        <f t="shared" si="5"/>
        <v>5.8787055721859334</v>
      </c>
      <c r="X21" s="149">
        <f t="shared" si="6"/>
        <v>6.3133203718212858</v>
      </c>
      <c r="Y21" s="149">
        <f t="shared" si="7"/>
        <v>6.1732325200717124</v>
      </c>
      <c r="Z21" s="149">
        <f t="shared" si="8"/>
        <v>6.0052508550632577</v>
      </c>
      <c r="AA21" s="149">
        <f t="shared" si="9"/>
        <v>6.1605096455107704</v>
      </c>
      <c r="AB21" s="149">
        <f t="shared" ref="AB21:AB41" si="18">(J21*1000)/BL21</f>
        <v>5.7489009077395075</v>
      </c>
      <c r="AC21" s="149">
        <f t="shared" ref="AC21:AC41" si="19">(K21*1000)/BM21</f>
        <v>5.5364212486692148</v>
      </c>
      <c r="AD21" s="149">
        <f t="shared" ref="AD21:AD41" si="20">(L21*1000)/BN21</f>
        <v>5.6506202723146748</v>
      </c>
      <c r="AE21" s="149">
        <f t="shared" ref="AE21:AE41" si="21">(M21*1000)/BO21</f>
        <v>5.1362192734391998</v>
      </c>
      <c r="AF21" s="149">
        <f t="shared" ref="AF21:AF41" si="22">(N21*1000)/BP21</f>
        <v>4.870795209154255</v>
      </c>
      <c r="AG21" s="149">
        <f t="shared" ref="AG21:AG41" si="23">(O21*1000)/BQ21</f>
        <v>4.9011566970143585</v>
      </c>
      <c r="AH21" s="149">
        <f t="shared" ref="AH21:AH41" si="24">(P21*1000)/BR21</f>
        <v>4.9549012076287928</v>
      </c>
      <c r="AI21" s="149">
        <f t="shared" ref="AI21:AI41" si="25">(Q21*1000)/BS21</f>
        <v>5.0981924217038275</v>
      </c>
      <c r="AJ21" s="149">
        <f t="shared" ref="AJ21:AJ41" si="26">(R21*1000)/BT21</f>
        <v>4.441782487793585</v>
      </c>
      <c r="AK21" s="149">
        <f t="shared" ref="AK21:AK41" si="27">(S21*1000)/BU21</f>
        <v>4.2608734311948675</v>
      </c>
      <c r="AL21" s="149">
        <f t="shared" ref="AL21:AL41" si="28">(T21*1000)/BV21</f>
        <v>5.9654257277753384</v>
      </c>
      <c r="AM21" s="149">
        <f t="shared" ref="AM21:AM41" si="29">(U21*1000)/BW21</f>
        <v>5.8058281380117487</v>
      </c>
      <c r="AN21" s="202">
        <f t="shared" si="11"/>
        <v>6.3041652441106182</v>
      </c>
      <c r="AO21" s="203">
        <f t="shared" si="12"/>
        <v>6.2915387239849885</v>
      </c>
      <c r="AP21" s="203">
        <f t="shared" si="13"/>
        <v>6.5729103726082574</v>
      </c>
      <c r="AQ21" s="203">
        <f t="shared" si="14"/>
        <v>6.3458653846153847</v>
      </c>
      <c r="AR21" s="203">
        <f t="shared" si="15"/>
        <v>6.0577020202020204</v>
      </c>
      <c r="AS21" s="203">
        <f t="shared" si="16"/>
        <v>5.928992783181676</v>
      </c>
      <c r="AT21" s="203">
        <f t="shared" si="17"/>
        <v>5.5995995070856441</v>
      </c>
      <c r="AU21" s="203">
        <f t="shared" si="17"/>
        <v>5.609735576923077</v>
      </c>
      <c r="AV21" s="203">
        <f t="shared" si="17"/>
        <v>5.5219692489651093</v>
      </c>
      <c r="AW21" s="203">
        <f t="shared" si="17"/>
        <v>4.8796913750344446</v>
      </c>
      <c r="AX21" s="203">
        <f t="shared" si="17"/>
        <v>4.6638156141753262</v>
      </c>
      <c r="AY21" s="203">
        <f t="shared" si="17"/>
        <v>4.8391327480712958</v>
      </c>
      <c r="AZ21" s="203">
        <f t="shared" si="17"/>
        <v>4.8671661760770668</v>
      </c>
      <c r="BA21" s="203">
        <f t="shared" si="17"/>
        <v>4.9822356336919444</v>
      </c>
      <c r="BB21" s="203">
        <f t="shared" si="17"/>
        <v>4.3283903675538653</v>
      </c>
      <c r="BC21" s="203">
        <f t="shared" si="17"/>
        <v>4.1247088607594939</v>
      </c>
      <c r="BD21" s="203">
        <f t="shared" si="17"/>
        <v>5.7875363852871127</v>
      </c>
      <c r="BE21" s="203">
        <f t="shared" si="17"/>
        <v>5.5519774011299434</v>
      </c>
      <c r="BF21" s="147">
        <v>308610</v>
      </c>
      <c r="BG21" s="138">
        <v>313683</v>
      </c>
      <c r="BH21" s="138">
        <v>310149</v>
      </c>
      <c r="BI21" s="138">
        <v>320725</v>
      </c>
      <c r="BJ21" s="138">
        <v>319567</v>
      </c>
      <c r="BK21" s="138">
        <v>306723</v>
      </c>
      <c r="BL21" s="138">
        <v>316170</v>
      </c>
      <c r="BM21" s="138">
        <v>337207</v>
      </c>
      <c r="BN21" s="138">
        <v>330500</v>
      </c>
      <c r="BO21" s="138">
        <v>344775</v>
      </c>
      <c r="BP21" s="138">
        <v>359352</v>
      </c>
      <c r="BQ21" s="138">
        <v>371143</v>
      </c>
      <c r="BR21" s="138">
        <v>367083</v>
      </c>
      <c r="BS21" s="138">
        <v>372432</v>
      </c>
      <c r="BT21" s="138">
        <v>384429</v>
      </c>
      <c r="BU21" s="138">
        <v>382377</v>
      </c>
      <c r="BV21" s="138">
        <v>366631</v>
      </c>
      <c r="BW21" s="142">
        <v>355448</v>
      </c>
      <c r="BX21" s="138">
        <v>292.89999999999998</v>
      </c>
      <c r="BY21" s="138">
        <v>293.10000000000002</v>
      </c>
      <c r="BZ21" s="138">
        <v>297.89999999999998</v>
      </c>
      <c r="CA21" s="138">
        <v>312</v>
      </c>
      <c r="CB21" s="138">
        <v>316.8</v>
      </c>
      <c r="CC21" s="138">
        <v>318.7</v>
      </c>
      <c r="CD21" s="138">
        <v>324.60000000000002</v>
      </c>
      <c r="CE21" s="138">
        <v>332.8</v>
      </c>
      <c r="CF21" s="138">
        <v>338.2</v>
      </c>
      <c r="CG21" s="138">
        <v>362.9</v>
      </c>
      <c r="CH21" s="138">
        <v>375.3</v>
      </c>
      <c r="CI21" s="138">
        <v>375.9</v>
      </c>
      <c r="CJ21" s="138">
        <v>373.7</v>
      </c>
      <c r="CK21" s="138">
        <v>381.1</v>
      </c>
      <c r="CL21" s="138">
        <v>394.5</v>
      </c>
      <c r="CM21" s="138">
        <v>395</v>
      </c>
      <c r="CN21" s="138">
        <v>377.9</v>
      </c>
      <c r="CO21" s="142">
        <v>371.7</v>
      </c>
      <c r="CP21" s="32"/>
      <c r="CQ21" s="32"/>
      <c r="CR21" s="32"/>
      <c r="CT21" s="31"/>
      <c r="CU21" s="31"/>
      <c r="CV21" s="31"/>
      <c r="CW21" s="31"/>
    </row>
    <row r="22" spans="1:101" s="16" customFormat="1" ht="15.75" customHeight="1" x14ac:dyDescent="0.3">
      <c r="A22"/>
      <c r="B22" s="128" t="s">
        <v>116</v>
      </c>
      <c r="C22" s="113" t="s">
        <v>10</v>
      </c>
      <c r="D22" s="137">
        <v>2129.41</v>
      </c>
      <c r="E22" s="138">
        <v>1936.94</v>
      </c>
      <c r="F22" s="138">
        <v>2014.48</v>
      </c>
      <c r="G22" s="138">
        <v>2077.3200000000002</v>
      </c>
      <c r="H22" s="138">
        <v>1884.53</v>
      </c>
      <c r="I22" s="138">
        <v>1869.79</v>
      </c>
      <c r="J22" s="138">
        <v>1736.53</v>
      </c>
      <c r="K22" s="138">
        <v>1677.22</v>
      </c>
      <c r="L22" s="138">
        <v>1667.84</v>
      </c>
      <c r="M22" s="138">
        <v>1636.31</v>
      </c>
      <c r="N22" s="138">
        <v>1618.98</v>
      </c>
      <c r="O22" s="138">
        <v>1657.62</v>
      </c>
      <c r="P22" s="138">
        <v>1492.97</v>
      </c>
      <c r="Q22" s="138">
        <v>1463.04</v>
      </c>
      <c r="R22" s="138">
        <v>1346.44</v>
      </c>
      <c r="S22" s="138">
        <v>1364.69</v>
      </c>
      <c r="T22" s="138">
        <v>1544.13</v>
      </c>
      <c r="U22" s="142">
        <v>1471.53</v>
      </c>
      <c r="V22" s="149">
        <f t="shared" si="4"/>
        <v>4.9872123361141432</v>
      </c>
      <c r="W22" s="149">
        <f t="shared" si="5"/>
        <v>4.5349272797085574</v>
      </c>
      <c r="X22" s="149">
        <f t="shared" si="6"/>
        <v>4.5420171761878239</v>
      </c>
      <c r="Y22" s="149">
        <f t="shared" si="7"/>
        <v>4.5177103064914963</v>
      </c>
      <c r="Z22" s="149">
        <f t="shared" si="8"/>
        <v>4.0908193013265377</v>
      </c>
      <c r="AA22" s="149">
        <f t="shared" si="9"/>
        <v>3.8035325970874281</v>
      </c>
      <c r="AB22" s="149">
        <f t="shared" si="18"/>
        <v>3.3308142467771358</v>
      </c>
      <c r="AC22" s="149">
        <f t="shared" si="19"/>
        <v>3.1222507041362069</v>
      </c>
      <c r="AD22" s="149">
        <f t="shared" si="20"/>
        <v>2.9968824401419525</v>
      </c>
      <c r="AE22" s="149">
        <f t="shared" si="21"/>
        <v>2.8192652346731495</v>
      </c>
      <c r="AF22" s="149">
        <f t="shared" si="22"/>
        <v>2.896528774211093</v>
      </c>
      <c r="AG22" s="149">
        <f t="shared" si="23"/>
        <v>2.8220332490615183</v>
      </c>
      <c r="AH22" s="149">
        <f t="shared" si="24"/>
        <v>2.4818800827199161</v>
      </c>
      <c r="AI22" s="149">
        <f t="shared" si="25"/>
        <v>2.278633604799484</v>
      </c>
      <c r="AJ22" s="149">
        <f t="shared" si="26"/>
        <v>2.4695397629209546</v>
      </c>
      <c r="AK22" s="149">
        <f t="shared" si="27"/>
        <v>2.4482081862280776</v>
      </c>
      <c r="AL22" s="149">
        <f t="shared" si="28"/>
        <v>2.6596884430419863</v>
      </c>
      <c r="AM22" s="149">
        <f t="shared" si="29"/>
        <v>2.4249740039517289</v>
      </c>
      <c r="AN22" s="202">
        <f t="shared" si="11"/>
        <v>3.8093202146690519</v>
      </c>
      <c r="AO22" s="203">
        <f t="shared" si="12"/>
        <v>3.4379481718139866</v>
      </c>
      <c r="AP22" s="203">
        <f t="shared" si="13"/>
        <v>3.539764540502548</v>
      </c>
      <c r="AQ22" s="203">
        <f t="shared" si="14"/>
        <v>3.593357550596783</v>
      </c>
      <c r="AR22" s="203">
        <f t="shared" si="15"/>
        <v>3.2609967122339505</v>
      </c>
      <c r="AS22" s="203">
        <f t="shared" si="16"/>
        <v>3.2237758620689654</v>
      </c>
      <c r="AT22" s="203">
        <f t="shared" ref="AT22:AT41" si="30">(J22*1000)/(CD22*1000)</f>
        <v>2.9477677813613989</v>
      </c>
      <c r="AU22" s="203">
        <f t="shared" ref="AU22:AU41" si="31">(K22*1000)/(CE22*1000)</f>
        <v>2.8398577717575346</v>
      </c>
      <c r="AV22" s="203">
        <f t="shared" ref="AV22:AV41" si="32">(L22*1000)/(CF22*1000)</f>
        <v>2.8144448194397569</v>
      </c>
      <c r="AW22" s="203">
        <f t="shared" ref="AW22:AW41" si="33">(M22*1000)/(CG22*1000)</f>
        <v>2.7109178263750828</v>
      </c>
      <c r="AX22" s="203">
        <f t="shared" ref="AX22:AX41" si="34">(N22*1000)/(CH22*1000)</f>
        <v>2.6415075868820361</v>
      </c>
      <c r="AY22" s="203">
        <f t="shared" ref="AY22:AY41" si="35">(O22*1000)/(CI22*1000)</f>
        <v>2.6997068403908795</v>
      </c>
      <c r="AZ22" s="203">
        <f t="shared" ref="AZ22:AZ41" si="36">(P22*1000)/(CJ22*1000)</f>
        <v>2.4824908546724309</v>
      </c>
      <c r="BA22" s="203">
        <f t="shared" ref="BA22:BA41" si="37">(Q22*1000)/(CK22*1000)</f>
        <v>2.4023645320197042</v>
      </c>
      <c r="BB22" s="203">
        <f t="shared" ref="BB22:BB41" si="38">(R22*1000)/(CL22*1000)</f>
        <v>2.1549935979513446</v>
      </c>
      <c r="BC22" s="203">
        <f t="shared" ref="BC22:BC41" si="39">(S22*1000)/(CM22*1000)</f>
        <v>2.1800159744408947</v>
      </c>
      <c r="BD22" s="203">
        <f t="shared" ref="BD22:BE41" si="40">(T22*1000)/(CN22*1000)</f>
        <v>2.4885253827558422</v>
      </c>
      <c r="BE22" s="203">
        <f t="shared" si="40"/>
        <v>2.3869099756690999</v>
      </c>
      <c r="BF22" s="147">
        <v>426974</v>
      </c>
      <c r="BG22" s="138">
        <v>427116</v>
      </c>
      <c r="BH22" s="138">
        <v>443521</v>
      </c>
      <c r="BI22" s="138">
        <v>459817</v>
      </c>
      <c r="BJ22" s="138">
        <v>460673</v>
      </c>
      <c r="BK22" s="138">
        <v>491593</v>
      </c>
      <c r="BL22" s="138">
        <v>521353</v>
      </c>
      <c r="BM22" s="138">
        <v>537183</v>
      </c>
      <c r="BN22" s="138">
        <v>556525</v>
      </c>
      <c r="BO22" s="138">
        <v>580403</v>
      </c>
      <c r="BP22" s="138">
        <v>558938</v>
      </c>
      <c r="BQ22" s="138">
        <v>587385</v>
      </c>
      <c r="BR22" s="138">
        <v>601548</v>
      </c>
      <c r="BS22" s="138">
        <v>642069</v>
      </c>
      <c r="BT22" s="138">
        <v>545219</v>
      </c>
      <c r="BU22" s="138">
        <v>557424</v>
      </c>
      <c r="BV22" s="138">
        <v>580568</v>
      </c>
      <c r="BW22" s="142">
        <v>606823</v>
      </c>
      <c r="BX22" s="138">
        <v>559</v>
      </c>
      <c r="BY22" s="138">
        <v>563.4</v>
      </c>
      <c r="BZ22" s="138">
        <v>569.1</v>
      </c>
      <c r="CA22" s="138">
        <v>578.1</v>
      </c>
      <c r="CB22" s="138">
        <v>577.9</v>
      </c>
      <c r="CC22" s="138">
        <v>580</v>
      </c>
      <c r="CD22" s="138">
        <v>589.1</v>
      </c>
      <c r="CE22" s="138">
        <v>590.6</v>
      </c>
      <c r="CF22" s="138">
        <v>592.6</v>
      </c>
      <c r="CG22" s="138">
        <v>603.6</v>
      </c>
      <c r="CH22" s="138">
        <v>612.9</v>
      </c>
      <c r="CI22" s="138">
        <v>614</v>
      </c>
      <c r="CJ22" s="138">
        <v>601.4</v>
      </c>
      <c r="CK22" s="138">
        <v>609</v>
      </c>
      <c r="CL22" s="138">
        <v>624.79999999999995</v>
      </c>
      <c r="CM22" s="138">
        <v>626</v>
      </c>
      <c r="CN22" s="138">
        <v>620.5</v>
      </c>
      <c r="CO22" s="142">
        <v>616.5</v>
      </c>
      <c r="CP22" s="32"/>
      <c r="CQ22" s="32"/>
      <c r="CR22" s="32"/>
      <c r="CT22" s="31"/>
      <c r="CU22" s="31"/>
      <c r="CV22" s="31"/>
      <c r="CW22" s="31"/>
    </row>
    <row r="23" spans="1:101" s="16" customFormat="1" ht="15.75" customHeight="1" x14ac:dyDescent="0.3">
      <c r="A23"/>
      <c r="B23" s="128" t="s">
        <v>117</v>
      </c>
      <c r="C23" s="113" t="s">
        <v>41</v>
      </c>
      <c r="D23" s="137">
        <v>11010.55</v>
      </c>
      <c r="E23" s="138">
        <v>9824.83</v>
      </c>
      <c r="F23" s="138">
        <v>9955.7099999999991</v>
      </c>
      <c r="G23" s="138">
        <v>8690.86</v>
      </c>
      <c r="H23" s="138">
        <v>7540.13</v>
      </c>
      <c r="I23" s="138">
        <v>7653.13</v>
      </c>
      <c r="J23" s="138">
        <v>7680.85</v>
      </c>
      <c r="K23" s="138">
        <v>8352.48</v>
      </c>
      <c r="L23" s="138">
        <v>8990.3700000000008</v>
      </c>
      <c r="M23" s="138">
        <v>8481.7999999999993</v>
      </c>
      <c r="N23" s="138">
        <v>8411.2199999999993</v>
      </c>
      <c r="O23" s="138">
        <v>8273.61</v>
      </c>
      <c r="P23" s="138">
        <v>6045.25</v>
      </c>
      <c r="Q23" s="138">
        <v>6347.06</v>
      </c>
      <c r="R23" s="138">
        <v>7522.32</v>
      </c>
      <c r="S23" s="138">
        <v>7839.18</v>
      </c>
      <c r="T23" s="138">
        <v>8546.31</v>
      </c>
      <c r="U23" s="142">
        <v>8461.4699999999993</v>
      </c>
      <c r="V23" s="149">
        <f t="shared" si="4"/>
        <v>53.739097755369983</v>
      </c>
      <c r="W23" s="149">
        <f t="shared" si="5"/>
        <v>53.887243448404469</v>
      </c>
      <c r="X23" s="149">
        <f t="shared" si="6"/>
        <v>51.407127808988761</v>
      </c>
      <c r="Y23" s="149">
        <f t="shared" si="7"/>
        <v>40.713469250084323</v>
      </c>
      <c r="Z23" s="149">
        <f t="shared" si="8"/>
        <v>36.379702984628153</v>
      </c>
      <c r="AA23" s="149">
        <f t="shared" si="9"/>
        <v>36.020153623133837</v>
      </c>
      <c r="AB23" s="149">
        <f t="shared" si="18"/>
        <v>35.628273101311329</v>
      </c>
      <c r="AC23" s="149">
        <f t="shared" si="19"/>
        <v>39.697155485848718</v>
      </c>
      <c r="AD23" s="149">
        <f t="shared" si="20"/>
        <v>42.487570888468809</v>
      </c>
      <c r="AE23" s="149">
        <f t="shared" si="21"/>
        <v>39.015078335587262</v>
      </c>
      <c r="AF23" s="149">
        <f t="shared" si="22"/>
        <v>37.065589085524927</v>
      </c>
      <c r="AG23" s="149">
        <f t="shared" si="23"/>
        <v>35.443948455198182</v>
      </c>
      <c r="AH23" s="149">
        <f t="shared" si="24"/>
        <v>33.241595090675141</v>
      </c>
      <c r="AI23" s="149">
        <f t="shared" si="25"/>
        <v>33.421938106546889</v>
      </c>
      <c r="AJ23" s="149">
        <f t="shared" si="26"/>
        <v>34.850725523989546</v>
      </c>
      <c r="AK23" s="149">
        <f t="shared" si="27"/>
        <v>36.920664076298131</v>
      </c>
      <c r="AL23" s="149">
        <f t="shared" si="28"/>
        <v>40.140670427271743</v>
      </c>
      <c r="AM23" s="149">
        <f t="shared" si="29"/>
        <v>40.393312869670659</v>
      </c>
      <c r="AN23" s="202">
        <f t="shared" si="11"/>
        <v>45.877291666666665</v>
      </c>
      <c r="AO23" s="203">
        <f t="shared" si="12"/>
        <v>42.476567228707303</v>
      </c>
      <c r="AP23" s="203">
        <f t="shared" si="13"/>
        <v>42.838683304647162</v>
      </c>
      <c r="AQ23" s="203">
        <f t="shared" si="14"/>
        <v>36.825677966101694</v>
      </c>
      <c r="AR23" s="203">
        <f t="shared" si="15"/>
        <v>32.486557518311074</v>
      </c>
      <c r="AS23" s="203">
        <f t="shared" si="16"/>
        <v>33.016091458153582</v>
      </c>
      <c r="AT23" s="203">
        <f t="shared" si="30"/>
        <v>33.614223194748362</v>
      </c>
      <c r="AU23" s="203">
        <f t="shared" si="31"/>
        <v>37.089165186500885</v>
      </c>
      <c r="AV23" s="203">
        <f t="shared" si="32"/>
        <v>39.225000000000001</v>
      </c>
      <c r="AW23" s="203">
        <f t="shared" si="33"/>
        <v>36.216054654141757</v>
      </c>
      <c r="AX23" s="203">
        <f t="shared" si="34"/>
        <v>35.017568692756036</v>
      </c>
      <c r="AY23" s="203">
        <f t="shared" si="35"/>
        <v>33.936054142739955</v>
      </c>
      <c r="AZ23" s="203">
        <f t="shared" si="36"/>
        <v>25.83440170940171</v>
      </c>
      <c r="BA23" s="203">
        <f t="shared" si="37"/>
        <v>27.112601452370782</v>
      </c>
      <c r="BB23" s="203">
        <f t="shared" si="38"/>
        <v>31.382227784730915</v>
      </c>
      <c r="BC23" s="203">
        <f t="shared" si="39"/>
        <v>32.6768653605669</v>
      </c>
      <c r="BD23" s="203">
        <f t="shared" si="40"/>
        <v>35.818566638725898</v>
      </c>
      <c r="BE23" s="203">
        <f t="shared" si="40"/>
        <v>35.197462562396005</v>
      </c>
      <c r="BF23" s="147">
        <v>204889</v>
      </c>
      <c r="BG23" s="138">
        <v>182322</v>
      </c>
      <c r="BH23" s="138">
        <v>193664</v>
      </c>
      <c r="BI23" s="138">
        <v>213464</v>
      </c>
      <c r="BJ23" s="138">
        <v>207262</v>
      </c>
      <c r="BK23" s="138">
        <v>212468</v>
      </c>
      <c r="BL23" s="138">
        <v>215583</v>
      </c>
      <c r="BM23" s="138">
        <v>210405</v>
      </c>
      <c r="BN23" s="138">
        <v>211600</v>
      </c>
      <c r="BO23" s="138">
        <v>217398</v>
      </c>
      <c r="BP23" s="138">
        <v>226928</v>
      </c>
      <c r="BQ23" s="138">
        <v>233428</v>
      </c>
      <c r="BR23" s="138">
        <v>181858</v>
      </c>
      <c r="BS23" s="138">
        <v>189907</v>
      </c>
      <c r="BT23" s="138">
        <v>215844</v>
      </c>
      <c r="BU23" s="138">
        <v>212325</v>
      </c>
      <c r="BV23" s="138">
        <v>212909</v>
      </c>
      <c r="BW23" s="142">
        <v>209477</v>
      </c>
      <c r="BX23" s="138">
        <v>240</v>
      </c>
      <c r="BY23" s="138">
        <v>231.3</v>
      </c>
      <c r="BZ23" s="138">
        <v>232.4</v>
      </c>
      <c r="CA23" s="138">
        <v>236</v>
      </c>
      <c r="CB23" s="138">
        <v>232.1</v>
      </c>
      <c r="CC23" s="138">
        <v>231.8</v>
      </c>
      <c r="CD23" s="138">
        <v>228.5</v>
      </c>
      <c r="CE23" s="138">
        <v>225.2</v>
      </c>
      <c r="CF23" s="138">
        <v>229.2</v>
      </c>
      <c r="CG23" s="138">
        <v>234.2</v>
      </c>
      <c r="CH23" s="138">
        <v>240.2</v>
      </c>
      <c r="CI23" s="138">
        <v>243.8</v>
      </c>
      <c r="CJ23" s="138">
        <v>234</v>
      </c>
      <c r="CK23" s="138">
        <v>234.1</v>
      </c>
      <c r="CL23" s="138">
        <v>239.7</v>
      </c>
      <c r="CM23" s="138">
        <v>239.9</v>
      </c>
      <c r="CN23" s="138">
        <v>238.6</v>
      </c>
      <c r="CO23" s="142">
        <v>240.4</v>
      </c>
      <c r="CP23" s="32"/>
      <c r="CQ23" s="32"/>
      <c r="CR23" s="32"/>
      <c r="CT23" s="31"/>
      <c r="CU23" s="31"/>
      <c r="CV23" s="31"/>
      <c r="CW23" s="31"/>
    </row>
    <row r="24" spans="1:101" s="16" customFormat="1" ht="15.75" customHeight="1" x14ac:dyDescent="0.3">
      <c r="A24"/>
      <c r="B24" s="128" t="s">
        <v>118</v>
      </c>
      <c r="C24" s="113" t="s">
        <v>11</v>
      </c>
      <c r="D24" s="137">
        <v>88.77</v>
      </c>
      <c r="E24" s="138">
        <v>89.06</v>
      </c>
      <c r="F24" s="138">
        <v>93.68</v>
      </c>
      <c r="G24" s="138">
        <v>88.84</v>
      </c>
      <c r="H24" s="138">
        <v>82.91</v>
      </c>
      <c r="I24" s="138">
        <v>82.96</v>
      </c>
      <c r="J24" s="138">
        <v>80.739999999999995</v>
      </c>
      <c r="K24" s="138">
        <v>80.19</v>
      </c>
      <c r="L24" s="138">
        <v>78.8</v>
      </c>
      <c r="M24" s="138">
        <v>78.55</v>
      </c>
      <c r="N24" s="138">
        <v>75.34</v>
      </c>
      <c r="O24" s="138">
        <v>72.28</v>
      </c>
      <c r="P24" s="138">
        <v>66.45</v>
      </c>
      <c r="Q24" s="138">
        <v>67.400000000000006</v>
      </c>
      <c r="R24" s="138">
        <v>60.24</v>
      </c>
      <c r="S24" s="138">
        <v>58.89</v>
      </c>
      <c r="T24" s="138">
        <v>71.94</v>
      </c>
      <c r="U24" s="142">
        <v>68.81</v>
      </c>
      <c r="V24" s="149">
        <f t="shared" si="4"/>
        <v>1.2313262036536141</v>
      </c>
      <c r="W24" s="149">
        <f t="shared" si="5"/>
        <v>1.2581583929025513</v>
      </c>
      <c r="X24" s="149">
        <f t="shared" si="6"/>
        <v>1.2837273038711887</v>
      </c>
      <c r="Y24" s="149">
        <f t="shared" si="7"/>
        <v>1.1841386204598467</v>
      </c>
      <c r="Z24" s="149">
        <f t="shared" si="8"/>
        <v>1.0876438100985188</v>
      </c>
      <c r="AA24" s="149">
        <f t="shared" si="9"/>
        <v>1.0420408727217916</v>
      </c>
      <c r="AB24" s="149">
        <f t="shared" si="18"/>
        <v>0.97654785374762632</v>
      </c>
      <c r="AC24" s="149">
        <f t="shared" si="19"/>
        <v>0.91305535946075189</v>
      </c>
      <c r="AD24" s="149">
        <f t="shared" si="20"/>
        <v>0.85513678933032367</v>
      </c>
      <c r="AE24" s="149">
        <f t="shared" si="21"/>
        <v>0.84805234064605284</v>
      </c>
      <c r="AF24" s="149">
        <f t="shared" si="22"/>
        <v>0.79530459933918152</v>
      </c>
      <c r="AG24" s="149">
        <f t="shared" si="23"/>
        <v>0.76527263102170462</v>
      </c>
      <c r="AH24" s="149">
        <f t="shared" si="24"/>
        <v>1.0982200406564531</v>
      </c>
      <c r="AI24" s="149">
        <f t="shared" si="25"/>
        <v>0.9633663507854151</v>
      </c>
      <c r="AJ24" s="149">
        <f t="shared" si="26"/>
        <v>0.61938986396866036</v>
      </c>
      <c r="AK24" s="149">
        <f t="shared" si="27"/>
        <v>0.5784758649142453</v>
      </c>
      <c r="AL24" s="149">
        <f t="shared" si="28"/>
        <v>0.69689718974319237</v>
      </c>
      <c r="AM24" s="149">
        <f t="shared" si="29"/>
        <v>0.66132303049524743</v>
      </c>
      <c r="AN24" s="202">
        <f t="shared" si="11"/>
        <v>0.66594148537134279</v>
      </c>
      <c r="AO24" s="203">
        <f t="shared" si="12"/>
        <v>0.65054784514243968</v>
      </c>
      <c r="AP24" s="203">
        <f t="shared" si="13"/>
        <v>0.66298655343241331</v>
      </c>
      <c r="AQ24" s="203">
        <f t="shared" si="14"/>
        <v>0.60353260869565217</v>
      </c>
      <c r="AR24" s="203">
        <f t="shared" si="15"/>
        <v>0.5373298768632534</v>
      </c>
      <c r="AS24" s="203">
        <f t="shared" si="16"/>
        <v>0.50709046454767726</v>
      </c>
      <c r="AT24" s="203">
        <f t="shared" si="30"/>
        <v>0.47550058892815078</v>
      </c>
      <c r="AU24" s="203">
        <f t="shared" si="31"/>
        <v>0.45305084745762714</v>
      </c>
      <c r="AV24" s="203">
        <f t="shared" si="32"/>
        <v>0.415392725355825</v>
      </c>
      <c r="AW24" s="203">
        <f t="shared" si="33"/>
        <v>0.40699481865284975</v>
      </c>
      <c r="AX24" s="203">
        <f t="shared" si="34"/>
        <v>0.3885507993811243</v>
      </c>
      <c r="AY24" s="203">
        <f t="shared" si="35"/>
        <v>0.37567567567567567</v>
      </c>
      <c r="AZ24" s="203">
        <f t="shared" si="36"/>
        <v>0.39790419161676649</v>
      </c>
      <c r="BA24" s="203">
        <f t="shared" si="37"/>
        <v>0.4168212739641311</v>
      </c>
      <c r="BB24" s="203">
        <f t="shared" si="38"/>
        <v>0.30750382848392038</v>
      </c>
      <c r="BC24" s="203">
        <f t="shared" si="39"/>
        <v>0.28895976447497546</v>
      </c>
      <c r="BD24" s="203">
        <f t="shared" si="40"/>
        <v>0.35543478260869565</v>
      </c>
      <c r="BE24" s="203">
        <f t="shared" si="40"/>
        <v>0.33598632812500001</v>
      </c>
      <c r="BF24" s="147">
        <v>72093</v>
      </c>
      <c r="BG24" s="138">
        <v>70786</v>
      </c>
      <c r="BH24" s="138">
        <v>72975</v>
      </c>
      <c r="BI24" s="138">
        <v>75025</v>
      </c>
      <c r="BJ24" s="138">
        <v>76229</v>
      </c>
      <c r="BK24" s="138">
        <v>79613</v>
      </c>
      <c r="BL24" s="138">
        <v>82679</v>
      </c>
      <c r="BM24" s="138">
        <v>87826</v>
      </c>
      <c r="BN24" s="138">
        <v>92149</v>
      </c>
      <c r="BO24" s="138">
        <v>92624</v>
      </c>
      <c r="BP24" s="138">
        <v>94731</v>
      </c>
      <c r="BQ24" s="138">
        <v>94450</v>
      </c>
      <c r="BR24" s="138">
        <v>60507</v>
      </c>
      <c r="BS24" s="138">
        <v>69963</v>
      </c>
      <c r="BT24" s="138">
        <v>97257</v>
      </c>
      <c r="BU24" s="138">
        <v>101802</v>
      </c>
      <c r="BV24" s="138">
        <v>103229</v>
      </c>
      <c r="BW24" s="142">
        <v>104049</v>
      </c>
      <c r="BX24" s="138">
        <v>133.30000000000001</v>
      </c>
      <c r="BY24" s="138">
        <v>136.9</v>
      </c>
      <c r="BZ24" s="138">
        <v>141.30000000000001</v>
      </c>
      <c r="CA24" s="138">
        <v>147.19999999999999</v>
      </c>
      <c r="CB24" s="138">
        <v>154.30000000000001</v>
      </c>
      <c r="CC24" s="138">
        <v>163.6</v>
      </c>
      <c r="CD24" s="138">
        <v>169.8</v>
      </c>
      <c r="CE24" s="138">
        <v>177</v>
      </c>
      <c r="CF24" s="138">
        <v>189.7</v>
      </c>
      <c r="CG24" s="138">
        <v>193</v>
      </c>
      <c r="CH24" s="138">
        <v>193.9</v>
      </c>
      <c r="CI24" s="138">
        <v>192.4</v>
      </c>
      <c r="CJ24" s="138">
        <v>167</v>
      </c>
      <c r="CK24" s="138">
        <v>161.69999999999999</v>
      </c>
      <c r="CL24" s="138">
        <v>195.9</v>
      </c>
      <c r="CM24" s="138">
        <v>203.8</v>
      </c>
      <c r="CN24" s="138">
        <v>202.4</v>
      </c>
      <c r="CO24" s="142">
        <v>204.8</v>
      </c>
      <c r="CP24" s="32"/>
      <c r="CQ24" s="32"/>
      <c r="CR24" s="32"/>
      <c r="CT24" s="31"/>
      <c r="CU24" s="31"/>
      <c r="CV24" s="31"/>
      <c r="CW24" s="31"/>
    </row>
    <row r="25" spans="1:101" s="16" customFormat="1" ht="15.75" customHeight="1" x14ac:dyDescent="0.3">
      <c r="A25"/>
      <c r="B25" s="128" t="s">
        <v>119</v>
      </c>
      <c r="C25" s="113" t="s">
        <v>42</v>
      </c>
      <c r="D25" s="137">
        <v>42.69</v>
      </c>
      <c r="E25" s="138">
        <v>41.01</v>
      </c>
      <c r="F25" s="138">
        <v>41.5</v>
      </c>
      <c r="G25" s="138">
        <v>39.619999999999997</v>
      </c>
      <c r="H25" s="138">
        <v>36.17</v>
      </c>
      <c r="I25" s="138">
        <v>33.92</v>
      </c>
      <c r="J25" s="138">
        <v>32.33</v>
      </c>
      <c r="K25" s="138">
        <v>28.2</v>
      </c>
      <c r="L25" s="138">
        <v>25.56</v>
      </c>
      <c r="M25" s="138">
        <v>24.27</v>
      </c>
      <c r="N25" s="138">
        <v>23.03</v>
      </c>
      <c r="O25" s="138">
        <v>21.86</v>
      </c>
      <c r="P25" s="138">
        <v>20.48</v>
      </c>
      <c r="Q25" s="138">
        <v>20</v>
      </c>
      <c r="R25" s="138">
        <v>17.899999999999999</v>
      </c>
      <c r="S25" s="138">
        <v>19.059999999999999</v>
      </c>
      <c r="T25" s="138">
        <v>19.309999999999999</v>
      </c>
      <c r="U25" s="142">
        <v>18.62</v>
      </c>
      <c r="V25" s="149">
        <f t="shared" si="4"/>
        <v>1.2219836839845428</v>
      </c>
      <c r="W25" s="149">
        <f t="shared" si="5"/>
        <v>1.2569729663458591</v>
      </c>
      <c r="X25" s="149">
        <f t="shared" si="6"/>
        <v>1.1370486054030358</v>
      </c>
      <c r="Y25" s="149">
        <f t="shared" si="7"/>
        <v>1.074091143221189</v>
      </c>
      <c r="Z25" s="149">
        <f t="shared" si="8"/>
        <v>0.92705556694689362</v>
      </c>
      <c r="AA25" s="149">
        <f t="shared" si="9"/>
        <v>0.87063655030800824</v>
      </c>
      <c r="AB25" s="149">
        <f t="shared" si="18"/>
        <v>0.78629277427827904</v>
      </c>
      <c r="AC25" s="149">
        <f t="shared" si="19"/>
        <v>0.65878615147409236</v>
      </c>
      <c r="AD25" s="149">
        <f t="shared" si="20"/>
        <v>0.56753336145835642</v>
      </c>
      <c r="AE25" s="149">
        <f t="shared" si="21"/>
        <v>0.47100605496040987</v>
      </c>
      <c r="AF25" s="149">
        <f t="shared" si="22"/>
        <v>0.41423098368617012</v>
      </c>
      <c r="AG25" s="149">
        <f t="shared" si="23"/>
        <v>0.3507927338083317</v>
      </c>
      <c r="AH25" s="149">
        <f t="shared" si="24"/>
        <v>0.32861062529082363</v>
      </c>
      <c r="AI25" s="149">
        <f t="shared" si="25"/>
        <v>0.26087863925701765</v>
      </c>
      <c r="AJ25" s="149">
        <f t="shared" si="26"/>
        <v>0.23974070502517947</v>
      </c>
      <c r="AK25" s="149">
        <f t="shared" si="27"/>
        <v>0.28355500014876966</v>
      </c>
      <c r="AL25" s="149">
        <f t="shared" si="28"/>
        <v>0.25264287209545738</v>
      </c>
      <c r="AM25" s="149">
        <f t="shared" si="29"/>
        <v>0.19281949320161132</v>
      </c>
      <c r="AN25" s="202">
        <f t="shared" si="11"/>
        <v>0.9044491525423729</v>
      </c>
      <c r="AO25" s="203">
        <f t="shared" si="12"/>
        <v>0.87441364605543714</v>
      </c>
      <c r="AP25" s="203">
        <f t="shared" si="13"/>
        <v>0.91814159292035402</v>
      </c>
      <c r="AQ25" s="203">
        <f t="shared" si="14"/>
        <v>0.88635346756152122</v>
      </c>
      <c r="AR25" s="203">
        <f t="shared" si="15"/>
        <v>0.80736607142857142</v>
      </c>
      <c r="AS25" s="203">
        <f t="shared" si="16"/>
        <v>0.74549450549450547</v>
      </c>
      <c r="AT25" s="203">
        <f t="shared" si="30"/>
        <v>0.71211453744493391</v>
      </c>
      <c r="AU25" s="203">
        <f t="shared" si="31"/>
        <v>0.60256410256410253</v>
      </c>
      <c r="AV25" s="203">
        <f t="shared" si="32"/>
        <v>0.55686274509803924</v>
      </c>
      <c r="AW25" s="203">
        <f t="shared" si="33"/>
        <v>0.50774058577405856</v>
      </c>
      <c r="AX25" s="203">
        <f t="shared" si="34"/>
        <v>0.48895966029723992</v>
      </c>
      <c r="AY25" s="203">
        <f t="shared" si="35"/>
        <v>0.44521384928716906</v>
      </c>
      <c r="AZ25" s="203">
        <f t="shared" si="36"/>
        <v>0.41290322580645161</v>
      </c>
      <c r="BA25" s="203">
        <f t="shared" si="37"/>
        <v>0.38535645472061658</v>
      </c>
      <c r="BB25" s="203">
        <f t="shared" si="38"/>
        <v>0.32844036697247708</v>
      </c>
      <c r="BC25" s="203">
        <f t="shared" si="39"/>
        <v>0.34096601073345262</v>
      </c>
      <c r="BD25" s="203">
        <f t="shared" si="40"/>
        <v>0.35959031657355678</v>
      </c>
      <c r="BE25" s="203">
        <f t="shared" si="40"/>
        <v>0.34738805970149256</v>
      </c>
      <c r="BF25" s="147">
        <v>34935</v>
      </c>
      <c r="BG25" s="138">
        <v>32626</v>
      </c>
      <c r="BH25" s="138">
        <v>36498</v>
      </c>
      <c r="BI25" s="138">
        <v>36887</v>
      </c>
      <c r="BJ25" s="138">
        <v>39016</v>
      </c>
      <c r="BK25" s="138">
        <v>38960</v>
      </c>
      <c r="BL25" s="138">
        <v>41117</v>
      </c>
      <c r="BM25" s="138">
        <v>42806</v>
      </c>
      <c r="BN25" s="138">
        <v>45037</v>
      </c>
      <c r="BO25" s="138">
        <v>51528</v>
      </c>
      <c r="BP25" s="138">
        <v>55597</v>
      </c>
      <c r="BQ25" s="138">
        <v>62316</v>
      </c>
      <c r="BR25" s="138">
        <v>62323</v>
      </c>
      <c r="BS25" s="138">
        <v>76664</v>
      </c>
      <c r="BT25" s="138">
        <v>74664</v>
      </c>
      <c r="BU25" s="138">
        <v>67218</v>
      </c>
      <c r="BV25" s="138">
        <v>76432</v>
      </c>
      <c r="BW25" s="142">
        <v>96567</v>
      </c>
      <c r="BX25" s="138">
        <v>47.2</v>
      </c>
      <c r="BY25" s="138">
        <v>46.9</v>
      </c>
      <c r="BZ25" s="138">
        <v>45.2</v>
      </c>
      <c r="CA25" s="138">
        <v>44.7</v>
      </c>
      <c r="CB25" s="138">
        <v>44.8</v>
      </c>
      <c r="CC25" s="138">
        <v>45.5</v>
      </c>
      <c r="CD25" s="138">
        <v>45.4</v>
      </c>
      <c r="CE25" s="138">
        <v>46.8</v>
      </c>
      <c r="CF25" s="138">
        <v>45.9</v>
      </c>
      <c r="CG25" s="138">
        <v>47.8</v>
      </c>
      <c r="CH25" s="138">
        <v>47.1</v>
      </c>
      <c r="CI25" s="138">
        <v>49.1</v>
      </c>
      <c r="CJ25" s="138">
        <v>49.6</v>
      </c>
      <c r="CK25" s="138">
        <v>51.9</v>
      </c>
      <c r="CL25" s="138">
        <v>54.5</v>
      </c>
      <c r="CM25" s="138">
        <v>55.9</v>
      </c>
      <c r="CN25" s="138">
        <v>53.7</v>
      </c>
      <c r="CO25" s="142">
        <v>53.6</v>
      </c>
      <c r="CP25" s="32"/>
      <c r="CQ25" s="32"/>
      <c r="CR25" s="32"/>
      <c r="CT25" s="31"/>
      <c r="CU25" s="31"/>
      <c r="CV25" s="31"/>
      <c r="CW25" s="31"/>
    </row>
    <row r="26" spans="1:101" s="16" customFormat="1" ht="15.75" customHeight="1" x14ac:dyDescent="0.3">
      <c r="A26"/>
      <c r="B26" s="128" t="s">
        <v>120</v>
      </c>
      <c r="C26" s="113" t="s">
        <v>12</v>
      </c>
      <c r="D26" s="137">
        <v>41.9</v>
      </c>
      <c r="E26" s="138">
        <v>34.86</v>
      </c>
      <c r="F26" s="138">
        <v>34.270000000000003</v>
      </c>
      <c r="G26" s="138">
        <v>34.61</v>
      </c>
      <c r="H26" s="138">
        <v>27.34</v>
      </c>
      <c r="I26" s="138">
        <v>26.23</v>
      </c>
      <c r="J26" s="138">
        <v>25.3</v>
      </c>
      <c r="K26" s="138">
        <v>15.82</v>
      </c>
      <c r="L26" s="138">
        <v>15.02</v>
      </c>
      <c r="M26" s="138">
        <v>14.36</v>
      </c>
      <c r="N26" s="138">
        <v>14.08</v>
      </c>
      <c r="O26" s="138">
        <v>13.21</v>
      </c>
      <c r="P26" s="138">
        <v>12.99</v>
      </c>
      <c r="Q26" s="138">
        <v>13.85</v>
      </c>
      <c r="R26" s="138">
        <v>12.05</v>
      </c>
      <c r="S26" s="138">
        <v>10.27</v>
      </c>
      <c r="T26" s="138">
        <v>13.17</v>
      </c>
      <c r="U26" s="142">
        <v>12.5</v>
      </c>
      <c r="V26" s="149">
        <f t="shared" si="4"/>
        <v>1.1482912658609443</v>
      </c>
      <c r="W26" s="149">
        <f t="shared" si="5"/>
        <v>0.894855734675018</v>
      </c>
      <c r="X26" s="149">
        <f t="shared" si="6"/>
        <v>0.84460874922982132</v>
      </c>
      <c r="Y26" s="149">
        <f t="shared" si="7"/>
        <v>0.89042681828706682</v>
      </c>
      <c r="Z26" s="149">
        <f t="shared" si="8"/>
        <v>0.67471187779176234</v>
      </c>
      <c r="AA26" s="149">
        <f t="shared" si="9"/>
        <v>0.64877566163739797</v>
      </c>
      <c r="AB26" s="149">
        <f t="shared" si="18"/>
        <v>0.58219808541973495</v>
      </c>
      <c r="AC26" s="149">
        <f t="shared" si="19"/>
        <v>0.33518369422433153</v>
      </c>
      <c r="AD26" s="149">
        <f t="shared" si="20"/>
        <v>0.30172760144636401</v>
      </c>
      <c r="AE26" s="149">
        <f t="shared" si="21"/>
        <v>0.27635579846811131</v>
      </c>
      <c r="AF26" s="149">
        <f t="shared" si="22"/>
        <v>0.2746191804333834</v>
      </c>
      <c r="AG26" s="149">
        <f t="shared" si="23"/>
        <v>0.22216989858557998</v>
      </c>
      <c r="AH26" s="149">
        <f t="shared" si="24"/>
        <v>0.21208855799373041</v>
      </c>
      <c r="AI26" s="149">
        <f t="shared" si="25"/>
        <v>0.22228285292418309</v>
      </c>
      <c r="AJ26" s="149">
        <f t="shared" si="26"/>
        <v>0.25911192344909151</v>
      </c>
      <c r="AK26" s="149">
        <f t="shared" si="27"/>
        <v>0.1933467628066344</v>
      </c>
      <c r="AL26" s="149">
        <f t="shared" si="28"/>
        <v>0.24080304249250348</v>
      </c>
      <c r="AM26" s="149">
        <f t="shared" si="29"/>
        <v>0.22608475465282424</v>
      </c>
      <c r="AN26" s="202">
        <f t="shared" si="11"/>
        <v>1.624031007751938</v>
      </c>
      <c r="AO26" s="203">
        <f t="shared" si="12"/>
        <v>1.3670588235294117</v>
      </c>
      <c r="AP26" s="203">
        <f t="shared" si="13"/>
        <v>1.4582978723404256</v>
      </c>
      <c r="AQ26" s="203">
        <f t="shared" si="14"/>
        <v>1.5660633484162896</v>
      </c>
      <c r="AR26" s="203">
        <f t="shared" si="15"/>
        <v>1.2205357142857143</v>
      </c>
      <c r="AS26" s="203">
        <f t="shared" si="16"/>
        <v>1.1606194690265488</v>
      </c>
      <c r="AT26" s="203">
        <f t="shared" si="30"/>
        <v>1.1048034934497817</v>
      </c>
      <c r="AU26" s="203">
        <f t="shared" si="31"/>
        <v>0.65916666666666668</v>
      </c>
      <c r="AV26" s="203">
        <f t="shared" si="32"/>
        <v>0.63109243697478989</v>
      </c>
      <c r="AW26" s="203">
        <f t="shared" si="33"/>
        <v>0.6084745762711864</v>
      </c>
      <c r="AX26" s="203">
        <f t="shared" si="34"/>
        <v>0.60689655172413792</v>
      </c>
      <c r="AY26" s="203">
        <f t="shared" si="35"/>
        <v>0.59237668161434975</v>
      </c>
      <c r="AZ26" s="203">
        <f t="shared" si="36"/>
        <v>0.59045454545454545</v>
      </c>
      <c r="BA26" s="203">
        <f t="shared" si="37"/>
        <v>0.64418604651162792</v>
      </c>
      <c r="BB26" s="203">
        <f t="shared" si="38"/>
        <v>0.56839622641509435</v>
      </c>
      <c r="BC26" s="203">
        <f t="shared" si="39"/>
        <v>0.47767441860465115</v>
      </c>
      <c r="BD26" s="203">
        <f t="shared" si="40"/>
        <v>0.6154205607476636</v>
      </c>
      <c r="BE26" s="203">
        <f t="shared" si="40"/>
        <v>0.59523809523809523</v>
      </c>
      <c r="BF26" s="147">
        <v>36489</v>
      </c>
      <c r="BG26" s="138">
        <v>38956</v>
      </c>
      <c r="BH26" s="138">
        <v>40575</v>
      </c>
      <c r="BI26" s="138">
        <v>38869</v>
      </c>
      <c r="BJ26" s="138">
        <v>40521</v>
      </c>
      <c r="BK26" s="138">
        <v>40430</v>
      </c>
      <c r="BL26" s="138">
        <v>43456</v>
      </c>
      <c r="BM26" s="138">
        <v>47198</v>
      </c>
      <c r="BN26" s="138">
        <v>49780</v>
      </c>
      <c r="BO26" s="138">
        <v>51962</v>
      </c>
      <c r="BP26" s="138">
        <v>51271</v>
      </c>
      <c r="BQ26" s="138">
        <v>59459</v>
      </c>
      <c r="BR26" s="138">
        <v>61248</v>
      </c>
      <c r="BS26" s="138">
        <v>62308</v>
      </c>
      <c r="BT26" s="138">
        <v>46505</v>
      </c>
      <c r="BU26" s="138">
        <v>53117</v>
      </c>
      <c r="BV26" s="138">
        <v>54692</v>
      </c>
      <c r="BW26" s="142">
        <v>55289</v>
      </c>
      <c r="BX26" s="138">
        <v>25.8</v>
      </c>
      <c r="BY26" s="138">
        <v>25.5</v>
      </c>
      <c r="BZ26" s="138">
        <v>23.5</v>
      </c>
      <c r="CA26" s="138">
        <v>22.1</v>
      </c>
      <c r="CB26" s="138">
        <v>22.4</v>
      </c>
      <c r="CC26" s="138">
        <v>22.6</v>
      </c>
      <c r="CD26" s="138">
        <v>22.9</v>
      </c>
      <c r="CE26" s="138">
        <v>24</v>
      </c>
      <c r="CF26" s="138">
        <v>23.8</v>
      </c>
      <c r="CG26" s="138">
        <v>23.6</v>
      </c>
      <c r="CH26" s="138">
        <v>23.2</v>
      </c>
      <c r="CI26" s="138">
        <v>22.3</v>
      </c>
      <c r="CJ26" s="138">
        <v>22</v>
      </c>
      <c r="CK26" s="138">
        <v>21.5</v>
      </c>
      <c r="CL26" s="138">
        <v>21.2</v>
      </c>
      <c r="CM26" s="138">
        <v>21.5</v>
      </c>
      <c r="CN26" s="138">
        <v>21.4</v>
      </c>
      <c r="CO26" s="142">
        <v>21</v>
      </c>
      <c r="CP26" s="32"/>
      <c r="CQ26" s="32"/>
      <c r="CR26" s="32"/>
      <c r="CT26" s="31"/>
      <c r="CU26" s="31"/>
      <c r="CV26" s="31"/>
      <c r="CW26" s="31"/>
    </row>
    <row r="27" spans="1:101" s="16" customFormat="1" ht="15.75" customHeight="1" x14ac:dyDescent="0.3">
      <c r="A27"/>
      <c r="B27" s="128" t="s">
        <v>121</v>
      </c>
      <c r="C27" s="113" t="s">
        <v>13</v>
      </c>
      <c r="D27" s="137">
        <v>93.3</v>
      </c>
      <c r="E27" s="138">
        <v>94.27</v>
      </c>
      <c r="F27" s="138">
        <v>84.98</v>
      </c>
      <c r="G27" s="138">
        <v>90.47</v>
      </c>
      <c r="H27" s="138">
        <v>82.02</v>
      </c>
      <c r="I27" s="138">
        <v>79.33</v>
      </c>
      <c r="J27" s="138">
        <v>74.37</v>
      </c>
      <c r="K27" s="138">
        <v>72.31</v>
      </c>
      <c r="L27" s="138">
        <v>68.22</v>
      </c>
      <c r="M27" s="138">
        <v>67.42</v>
      </c>
      <c r="N27" s="138">
        <v>65.510000000000005</v>
      </c>
      <c r="O27" s="138">
        <v>62.04</v>
      </c>
      <c r="P27" s="138">
        <v>54.65</v>
      </c>
      <c r="Q27" s="138">
        <v>50.41</v>
      </c>
      <c r="R27" s="138">
        <v>41.8</v>
      </c>
      <c r="S27" s="138">
        <v>37.54</v>
      </c>
      <c r="T27" s="138">
        <v>40.98</v>
      </c>
      <c r="U27" s="142">
        <v>39.549999999999997</v>
      </c>
      <c r="V27" s="149">
        <f t="shared" si="4"/>
        <v>0.83017457690459662</v>
      </c>
      <c r="W27" s="149">
        <f t="shared" si="5"/>
        <v>0.79763425757486017</v>
      </c>
      <c r="X27" s="149">
        <f t="shared" si="6"/>
        <v>0.63301228332849147</v>
      </c>
      <c r="Y27" s="149">
        <f t="shared" si="7"/>
        <v>0.6059246261109511</v>
      </c>
      <c r="Z27" s="149">
        <f t="shared" si="8"/>
        <v>0.55050305051983006</v>
      </c>
      <c r="AA27" s="149">
        <f t="shared" si="9"/>
        <v>0.48453198961673538</v>
      </c>
      <c r="AB27" s="149">
        <f t="shared" si="18"/>
        <v>0.42713639992418717</v>
      </c>
      <c r="AC27" s="149">
        <f t="shared" si="19"/>
        <v>0.34453513248235873</v>
      </c>
      <c r="AD27" s="149">
        <f t="shared" si="20"/>
        <v>0.35531435059557603</v>
      </c>
      <c r="AE27" s="149">
        <f t="shared" si="21"/>
        <v>0.4097982008266472</v>
      </c>
      <c r="AF27" s="149">
        <f t="shared" si="22"/>
        <v>0.31875708578852363</v>
      </c>
      <c r="AG27" s="149">
        <f t="shared" si="23"/>
        <v>0.2651168753472074</v>
      </c>
      <c r="AH27" s="149">
        <f t="shared" si="24"/>
        <v>0.20935408613972517</v>
      </c>
      <c r="AI27" s="149">
        <f t="shared" si="25"/>
        <v>0.1739931797158675</v>
      </c>
      <c r="AJ27" s="149">
        <f t="shared" si="26"/>
        <v>0.14270692504130991</v>
      </c>
      <c r="AK27" s="149">
        <f t="shared" si="27"/>
        <v>0.13344044589156986</v>
      </c>
      <c r="AL27" s="149">
        <f t="shared" si="28"/>
        <v>0.11997330023186641</v>
      </c>
      <c r="AM27" s="149">
        <f t="shared" si="29"/>
        <v>0.11069842167281969</v>
      </c>
      <c r="AN27" s="202">
        <f t="shared" si="11"/>
        <v>0.81985940246045697</v>
      </c>
      <c r="AO27" s="203">
        <f t="shared" si="12"/>
        <v>0.86012773722627733</v>
      </c>
      <c r="AP27" s="203">
        <f t="shared" si="13"/>
        <v>0.77536496350364958</v>
      </c>
      <c r="AQ27" s="203">
        <f t="shared" si="14"/>
        <v>0.79849955869373346</v>
      </c>
      <c r="AR27" s="203">
        <f t="shared" si="15"/>
        <v>0.70343053173241854</v>
      </c>
      <c r="AS27" s="203">
        <f t="shared" si="16"/>
        <v>0.67861420017108642</v>
      </c>
      <c r="AT27" s="203">
        <f t="shared" si="30"/>
        <v>0.61717842323651451</v>
      </c>
      <c r="AU27" s="203">
        <f t="shared" si="31"/>
        <v>0.57940705128205128</v>
      </c>
      <c r="AV27" s="203">
        <f t="shared" si="32"/>
        <v>0.54795180722891568</v>
      </c>
      <c r="AW27" s="203">
        <f t="shared" si="33"/>
        <v>0.51426392067124338</v>
      </c>
      <c r="AX27" s="203">
        <f t="shared" si="34"/>
        <v>0.47643636363636371</v>
      </c>
      <c r="AY27" s="203">
        <f t="shared" si="35"/>
        <v>0.43384615384615383</v>
      </c>
      <c r="AZ27" s="203">
        <f t="shared" si="36"/>
        <v>0.37431506849315066</v>
      </c>
      <c r="BA27" s="203">
        <f t="shared" si="37"/>
        <v>0.33230059327620304</v>
      </c>
      <c r="BB27" s="203">
        <f t="shared" si="38"/>
        <v>0.25518925518925517</v>
      </c>
      <c r="BC27" s="203">
        <f t="shared" si="39"/>
        <v>0.21991798476859989</v>
      </c>
      <c r="BD27" s="203">
        <f t="shared" si="40"/>
        <v>0.24219858156028368</v>
      </c>
      <c r="BE27" s="203">
        <f t="shared" si="40"/>
        <v>0.23513674197384066</v>
      </c>
      <c r="BF27" s="147">
        <v>112386</v>
      </c>
      <c r="BG27" s="138">
        <v>118187</v>
      </c>
      <c r="BH27" s="138">
        <v>134247</v>
      </c>
      <c r="BI27" s="138">
        <v>149309</v>
      </c>
      <c r="BJ27" s="138">
        <v>148991</v>
      </c>
      <c r="BK27" s="138">
        <v>163725</v>
      </c>
      <c r="BL27" s="138">
        <v>174113</v>
      </c>
      <c r="BM27" s="138">
        <v>209877</v>
      </c>
      <c r="BN27" s="138">
        <v>191999</v>
      </c>
      <c r="BO27" s="138">
        <v>164520</v>
      </c>
      <c r="BP27" s="138">
        <v>205517</v>
      </c>
      <c r="BQ27" s="138">
        <v>234010</v>
      </c>
      <c r="BR27" s="138">
        <v>261041</v>
      </c>
      <c r="BS27" s="138">
        <v>289724</v>
      </c>
      <c r="BT27" s="138">
        <v>292908</v>
      </c>
      <c r="BU27" s="138">
        <v>281324</v>
      </c>
      <c r="BV27" s="138">
        <v>341576</v>
      </c>
      <c r="BW27" s="142">
        <v>357277</v>
      </c>
      <c r="BX27" s="138">
        <v>113.8</v>
      </c>
      <c r="BY27" s="138">
        <v>109.6</v>
      </c>
      <c r="BZ27" s="138">
        <v>109.6</v>
      </c>
      <c r="CA27" s="138">
        <v>113.3</v>
      </c>
      <c r="CB27" s="138">
        <v>116.6</v>
      </c>
      <c r="CC27" s="138">
        <v>116.9</v>
      </c>
      <c r="CD27" s="138">
        <v>120.5</v>
      </c>
      <c r="CE27" s="138">
        <v>124.8</v>
      </c>
      <c r="CF27" s="138">
        <v>124.5</v>
      </c>
      <c r="CG27" s="138">
        <v>131.1</v>
      </c>
      <c r="CH27" s="138">
        <v>137.5</v>
      </c>
      <c r="CI27" s="138">
        <v>143</v>
      </c>
      <c r="CJ27" s="138">
        <v>146</v>
      </c>
      <c r="CK27" s="138">
        <v>151.69999999999999</v>
      </c>
      <c r="CL27" s="138">
        <v>163.80000000000001</v>
      </c>
      <c r="CM27" s="138">
        <v>170.7</v>
      </c>
      <c r="CN27" s="138">
        <v>169.2</v>
      </c>
      <c r="CO27" s="142">
        <v>168.2</v>
      </c>
      <c r="CP27" s="32"/>
      <c r="CQ27" s="32"/>
      <c r="CR27" s="32"/>
      <c r="CT27" s="31"/>
      <c r="CU27" s="31"/>
      <c r="CV27" s="31"/>
      <c r="CW27" s="31"/>
    </row>
    <row r="28" spans="1:101" s="16" customFormat="1" ht="15.75" customHeight="1" x14ac:dyDescent="0.3">
      <c r="A28"/>
      <c r="B28" s="128" t="s">
        <v>122</v>
      </c>
      <c r="C28" s="113" t="s">
        <v>43</v>
      </c>
      <c r="D28" s="137">
        <v>77.739999999999995</v>
      </c>
      <c r="E28" s="138">
        <v>80.23</v>
      </c>
      <c r="F28" s="138">
        <v>93.99</v>
      </c>
      <c r="G28" s="138">
        <v>84.76</v>
      </c>
      <c r="H28" s="138">
        <v>91.05</v>
      </c>
      <c r="I28" s="138">
        <v>87.54</v>
      </c>
      <c r="J28" s="138">
        <v>84.09</v>
      </c>
      <c r="K28" s="138">
        <v>86.38</v>
      </c>
      <c r="L28" s="138">
        <v>85.31</v>
      </c>
      <c r="M28" s="138">
        <v>88.61</v>
      </c>
      <c r="N28" s="138">
        <v>82.2</v>
      </c>
      <c r="O28" s="138">
        <v>80.739999999999995</v>
      </c>
      <c r="P28" s="138">
        <v>76.47</v>
      </c>
      <c r="Q28" s="138">
        <v>102.72</v>
      </c>
      <c r="R28" s="138">
        <v>96.29</v>
      </c>
      <c r="S28" s="138">
        <v>91.7</v>
      </c>
      <c r="T28" s="138">
        <v>95.31</v>
      </c>
      <c r="U28" s="142">
        <v>91.86</v>
      </c>
      <c r="V28" s="149">
        <f t="shared" si="4"/>
        <v>0.47540422201022481</v>
      </c>
      <c r="W28" s="149">
        <f t="shared" si="5"/>
        <v>0.47909376455554098</v>
      </c>
      <c r="X28" s="149">
        <f t="shared" si="6"/>
        <v>0.5541209762999646</v>
      </c>
      <c r="Y28" s="149">
        <f t="shared" si="7"/>
        <v>0.46527968381182411</v>
      </c>
      <c r="Z28" s="149">
        <f t="shared" si="8"/>
        <v>0.50097939959503479</v>
      </c>
      <c r="AA28" s="149">
        <f t="shared" si="9"/>
        <v>0.46072471777058499</v>
      </c>
      <c r="AB28" s="149">
        <f t="shared" si="18"/>
        <v>0.43091697328099537</v>
      </c>
      <c r="AC28" s="149">
        <f t="shared" si="19"/>
        <v>0.4096032472366718</v>
      </c>
      <c r="AD28" s="149">
        <f t="shared" si="20"/>
        <v>0.38979078044969179</v>
      </c>
      <c r="AE28" s="149">
        <f t="shared" si="21"/>
        <v>0.39765919157739793</v>
      </c>
      <c r="AF28" s="149">
        <f t="shared" si="22"/>
        <v>0.35560862286018352</v>
      </c>
      <c r="AG28" s="149">
        <f t="shared" si="23"/>
        <v>0.34750048419376356</v>
      </c>
      <c r="AH28" s="149">
        <f t="shared" si="24"/>
        <v>0.30766197817760471</v>
      </c>
      <c r="AI28" s="149">
        <f t="shared" si="25"/>
        <v>0.3992801141244563</v>
      </c>
      <c r="AJ28" s="149">
        <f t="shared" si="26"/>
        <v>0.36109923572516106</v>
      </c>
      <c r="AK28" s="149">
        <f t="shared" si="27"/>
        <v>0.34367609745859584</v>
      </c>
      <c r="AL28" s="149">
        <f t="shared" si="28"/>
        <v>0.34867258579628391</v>
      </c>
      <c r="AM28" s="149">
        <f t="shared" si="29"/>
        <v>0.3367227993519204</v>
      </c>
      <c r="AN28" s="202">
        <f t="shared" si="11"/>
        <v>0.86763392857142863</v>
      </c>
      <c r="AO28" s="203">
        <f t="shared" si="12"/>
        <v>0.91691428571428568</v>
      </c>
      <c r="AP28" s="203">
        <f t="shared" si="13"/>
        <v>1.0766323024054982</v>
      </c>
      <c r="AQ28" s="203">
        <f t="shared" si="14"/>
        <v>0.95343082114735656</v>
      </c>
      <c r="AR28" s="203">
        <f t="shared" si="15"/>
        <v>1.0161830357142858</v>
      </c>
      <c r="AS28" s="203">
        <f t="shared" si="16"/>
        <v>0.97810055865921786</v>
      </c>
      <c r="AT28" s="203">
        <f t="shared" si="30"/>
        <v>0.93745819397993313</v>
      </c>
      <c r="AU28" s="203">
        <f t="shared" si="31"/>
        <v>0.97274774774774775</v>
      </c>
      <c r="AV28" s="203">
        <f t="shared" si="32"/>
        <v>0.97832568807339448</v>
      </c>
      <c r="AW28" s="203">
        <f t="shared" si="33"/>
        <v>1.0375878220140515</v>
      </c>
      <c r="AX28" s="203">
        <f t="shared" si="34"/>
        <v>0.94482758620689655</v>
      </c>
      <c r="AY28" s="203">
        <f t="shared" si="35"/>
        <v>0.88336980306345736</v>
      </c>
      <c r="AZ28" s="203">
        <f t="shared" si="36"/>
        <v>0.77713414634146338</v>
      </c>
      <c r="BA28" s="203">
        <f t="shared" si="37"/>
        <v>1.0120197044334975</v>
      </c>
      <c r="BB28" s="203">
        <f t="shared" si="38"/>
        <v>0.91270142180094782</v>
      </c>
      <c r="BC28" s="203">
        <f t="shared" si="39"/>
        <v>0.84438305709023942</v>
      </c>
      <c r="BD28" s="203">
        <f t="shared" si="40"/>
        <v>0.85556552962298027</v>
      </c>
      <c r="BE28" s="203">
        <f t="shared" si="40"/>
        <v>0.81653333333333333</v>
      </c>
      <c r="BF28" s="147">
        <v>163524</v>
      </c>
      <c r="BG28" s="138">
        <v>167462</v>
      </c>
      <c r="BH28" s="138">
        <v>169620</v>
      </c>
      <c r="BI28" s="138">
        <v>182170</v>
      </c>
      <c r="BJ28" s="138">
        <v>181744</v>
      </c>
      <c r="BK28" s="138">
        <v>190005</v>
      </c>
      <c r="BL28" s="138">
        <v>195142</v>
      </c>
      <c r="BM28" s="138">
        <v>210887</v>
      </c>
      <c r="BN28" s="138">
        <v>218861</v>
      </c>
      <c r="BO28" s="138">
        <v>222829</v>
      </c>
      <c r="BP28" s="138">
        <v>231153</v>
      </c>
      <c r="BQ28" s="138">
        <v>232345</v>
      </c>
      <c r="BR28" s="138">
        <v>248552</v>
      </c>
      <c r="BS28" s="138">
        <v>257263</v>
      </c>
      <c r="BT28" s="138">
        <v>266658</v>
      </c>
      <c r="BU28" s="138">
        <v>266821</v>
      </c>
      <c r="BV28" s="138">
        <v>273351</v>
      </c>
      <c r="BW28" s="142">
        <v>272806</v>
      </c>
      <c r="BX28" s="138">
        <v>89.6</v>
      </c>
      <c r="BY28" s="138">
        <v>87.5</v>
      </c>
      <c r="BZ28" s="138">
        <v>87.3</v>
      </c>
      <c r="CA28" s="138">
        <v>88.9</v>
      </c>
      <c r="CB28" s="138">
        <v>89.6</v>
      </c>
      <c r="CC28" s="138">
        <v>89.5</v>
      </c>
      <c r="CD28" s="138">
        <v>89.7</v>
      </c>
      <c r="CE28" s="138">
        <v>88.8</v>
      </c>
      <c r="CF28" s="138">
        <v>87.2</v>
      </c>
      <c r="CG28" s="138">
        <v>85.4</v>
      </c>
      <c r="CH28" s="138">
        <v>87</v>
      </c>
      <c r="CI28" s="138">
        <v>91.4</v>
      </c>
      <c r="CJ28" s="138">
        <v>98.4</v>
      </c>
      <c r="CK28" s="138">
        <v>101.5</v>
      </c>
      <c r="CL28" s="138">
        <v>105.5</v>
      </c>
      <c r="CM28" s="138">
        <v>108.6</v>
      </c>
      <c r="CN28" s="138">
        <v>111.4</v>
      </c>
      <c r="CO28" s="142">
        <v>112.5</v>
      </c>
      <c r="CP28" s="32"/>
      <c r="CQ28" s="32"/>
      <c r="CR28" s="32"/>
      <c r="CT28" s="31"/>
      <c r="CU28" s="31"/>
      <c r="CV28" s="31"/>
      <c r="CW28" s="31"/>
    </row>
    <row r="29" spans="1:101" s="16" customFormat="1" ht="15.75" customHeight="1" x14ac:dyDescent="0.3">
      <c r="A29"/>
      <c r="B29" s="128" t="s">
        <v>123</v>
      </c>
      <c r="C29" s="113" t="s">
        <v>14</v>
      </c>
      <c r="D29" s="137">
        <v>289.98</v>
      </c>
      <c r="E29" s="138">
        <v>279.83999999999997</v>
      </c>
      <c r="F29" s="138">
        <v>321.45999999999998</v>
      </c>
      <c r="G29" s="138">
        <v>268.08</v>
      </c>
      <c r="H29" s="138">
        <v>237.27</v>
      </c>
      <c r="I29" s="138">
        <v>213.57</v>
      </c>
      <c r="J29" s="138">
        <v>222.58</v>
      </c>
      <c r="K29" s="138">
        <v>176.19</v>
      </c>
      <c r="L29" s="138">
        <v>182.61</v>
      </c>
      <c r="M29" s="138">
        <v>164.76</v>
      </c>
      <c r="N29" s="138">
        <v>160.63999999999999</v>
      </c>
      <c r="O29" s="138">
        <v>153.97</v>
      </c>
      <c r="P29" s="138">
        <v>173.83</v>
      </c>
      <c r="Q29" s="138">
        <v>166.56</v>
      </c>
      <c r="R29" s="138">
        <v>147.22999999999999</v>
      </c>
      <c r="S29" s="138">
        <v>134.91</v>
      </c>
      <c r="T29" s="138">
        <v>160.56</v>
      </c>
      <c r="U29" s="142">
        <v>154.37</v>
      </c>
      <c r="V29" s="149">
        <f t="shared" si="4"/>
        <v>0.69207472058539243</v>
      </c>
      <c r="W29" s="149">
        <f t="shared" si="5"/>
        <v>0.68301469565281059</v>
      </c>
      <c r="X29" s="149">
        <f t="shared" si="6"/>
        <v>0.81263366516843705</v>
      </c>
      <c r="Y29" s="149">
        <f t="shared" si="7"/>
        <v>0.66661859161654013</v>
      </c>
      <c r="Z29" s="149">
        <f t="shared" si="8"/>
        <v>0.56787204151040038</v>
      </c>
      <c r="AA29" s="149">
        <f t="shared" si="9"/>
        <v>0.50106514761913701</v>
      </c>
      <c r="AB29" s="149">
        <f t="shared" si="18"/>
        <v>0.50380262562245359</v>
      </c>
      <c r="AC29" s="149">
        <f t="shared" si="19"/>
        <v>0.40402488494268346</v>
      </c>
      <c r="AD29" s="149">
        <f t="shared" si="20"/>
        <v>0.41352089456926888</v>
      </c>
      <c r="AE29" s="149">
        <f t="shared" si="21"/>
        <v>0.36161713708792415</v>
      </c>
      <c r="AF29" s="149">
        <f t="shared" si="22"/>
        <v>0.34239626228781406</v>
      </c>
      <c r="AG29" s="149">
        <f t="shared" si="23"/>
        <v>0.31953131809522228</v>
      </c>
      <c r="AH29" s="149">
        <f t="shared" si="24"/>
        <v>0.36581157010879861</v>
      </c>
      <c r="AI29" s="149">
        <f t="shared" si="25"/>
        <v>0.34411872261212884</v>
      </c>
      <c r="AJ29" s="149">
        <f t="shared" si="26"/>
        <v>0.29861916776868219</v>
      </c>
      <c r="AK29" s="149">
        <f t="shared" si="27"/>
        <v>0.257877191506931</v>
      </c>
      <c r="AL29" s="149">
        <f t="shared" si="28"/>
        <v>0.29237167767734229</v>
      </c>
      <c r="AM29" s="149">
        <f t="shared" si="29"/>
        <v>0.27550475891325804</v>
      </c>
      <c r="AN29" s="202">
        <f t="shared" si="11"/>
        <v>4.1904624277456648</v>
      </c>
      <c r="AO29" s="203">
        <f t="shared" si="12"/>
        <v>4.0091690544412604</v>
      </c>
      <c r="AP29" s="203">
        <f t="shared" si="13"/>
        <v>4.6656023222060954</v>
      </c>
      <c r="AQ29" s="203">
        <f t="shared" si="14"/>
        <v>3.7389121338912132</v>
      </c>
      <c r="AR29" s="203">
        <f t="shared" si="15"/>
        <v>3.3045961002785513</v>
      </c>
      <c r="AS29" s="203">
        <f t="shared" si="16"/>
        <v>2.8744279946164197</v>
      </c>
      <c r="AT29" s="203">
        <f t="shared" si="30"/>
        <v>2.913350785340314</v>
      </c>
      <c r="AU29" s="203">
        <f t="shared" si="31"/>
        <v>2.2588461538461537</v>
      </c>
      <c r="AV29" s="203">
        <f t="shared" si="32"/>
        <v>2.2826249999999999</v>
      </c>
      <c r="AW29" s="203">
        <f t="shared" si="33"/>
        <v>1.9315357561547479</v>
      </c>
      <c r="AX29" s="203">
        <f t="shared" si="34"/>
        <v>1.867906976744186</v>
      </c>
      <c r="AY29" s="203">
        <f t="shared" si="35"/>
        <v>1.7718066743383198</v>
      </c>
      <c r="AZ29" s="203">
        <f t="shared" si="36"/>
        <v>1.9820980615735462</v>
      </c>
      <c r="BA29" s="203">
        <f t="shared" si="37"/>
        <v>1.8905788876276959</v>
      </c>
      <c r="BB29" s="203">
        <f t="shared" si="38"/>
        <v>1.6450279329608939</v>
      </c>
      <c r="BC29" s="203">
        <f t="shared" si="39"/>
        <v>1.5192567567567568</v>
      </c>
      <c r="BD29" s="203">
        <f t="shared" si="40"/>
        <v>1.8266211604095564</v>
      </c>
      <c r="BE29" s="203">
        <f t="shared" si="40"/>
        <v>1.7602052451539338</v>
      </c>
      <c r="BF29" s="147">
        <v>419001</v>
      </c>
      <c r="BG29" s="138">
        <v>409713</v>
      </c>
      <c r="BH29" s="138">
        <v>395578</v>
      </c>
      <c r="BI29" s="138">
        <v>402149</v>
      </c>
      <c r="BJ29" s="138">
        <v>417823</v>
      </c>
      <c r="BK29" s="138">
        <v>426232</v>
      </c>
      <c r="BL29" s="138">
        <v>441800</v>
      </c>
      <c r="BM29" s="138">
        <v>436087</v>
      </c>
      <c r="BN29" s="138">
        <v>441598</v>
      </c>
      <c r="BO29" s="138">
        <v>455620</v>
      </c>
      <c r="BP29" s="138">
        <v>469164</v>
      </c>
      <c r="BQ29" s="138">
        <v>481862</v>
      </c>
      <c r="BR29" s="138">
        <v>475190</v>
      </c>
      <c r="BS29" s="138">
        <v>484019</v>
      </c>
      <c r="BT29" s="138">
        <v>493036</v>
      </c>
      <c r="BU29" s="138">
        <v>523156</v>
      </c>
      <c r="BV29" s="138">
        <v>549164</v>
      </c>
      <c r="BW29" s="142">
        <v>560317</v>
      </c>
      <c r="BX29" s="138">
        <v>69.2</v>
      </c>
      <c r="BY29" s="138">
        <v>69.8</v>
      </c>
      <c r="BZ29" s="138">
        <v>68.900000000000006</v>
      </c>
      <c r="CA29" s="138">
        <v>71.7</v>
      </c>
      <c r="CB29" s="138">
        <v>71.8</v>
      </c>
      <c r="CC29" s="138">
        <v>74.3</v>
      </c>
      <c r="CD29" s="138">
        <v>76.400000000000006</v>
      </c>
      <c r="CE29" s="138">
        <v>78</v>
      </c>
      <c r="CF29" s="138">
        <v>80</v>
      </c>
      <c r="CG29" s="138">
        <v>85.3</v>
      </c>
      <c r="CH29" s="138">
        <v>86</v>
      </c>
      <c r="CI29" s="138">
        <v>86.9</v>
      </c>
      <c r="CJ29" s="138">
        <v>87.7</v>
      </c>
      <c r="CK29" s="138">
        <v>88.1</v>
      </c>
      <c r="CL29" s="138">
        <v>89.5</v>
      </c>
      <c r="CM29" s="138">
        <v>88.8</v>
      </c>
      <c r="CN29" s="138">
        <v>87.9</v>
      </c>
      <c r="CO29" s="142">
        <v>87.7</v>
      </c>
      <c r="CP29" s="32"/>
      <c r="CQ29" s="32"/>
      <c r="CR29" s="32"/>
      <c r="CT29" s="31"/>
      <c r="CU29" s="31"/>
      <c r="CV29" s="31"/>
      <c r="CW29" s="31"/>
    </row>
    <row r="30" spans="1:101" s="16" customFormat="1" ht="15.75" customHeight="1" x14ac:dyDescent="0.3">
      <c r="A30"/>
      <c r="B30" s="128" t="s">
        <v>124</v>
      </c>
      <c r="C30" s="113" t="s">
        <v>44</v>
      </c>
      <c r="D30" s="137">
        <v>468.56</v>
      </c>
      <c r="E30" s="138">
        <v>450</v>
      </c>
      <c r="F30" s="138">
        <v>441.37</v>
      </c>
      <c r="G30" s="138">
        <v>446.84</v>
      </c>
      <c r="H30" s="138">
        <v>412.07</v>
      </c>
      <c r="I30" s="138">
        <v>404.58</v>
      </c>
      <c r="J30" s="138">
        <v>391.05</v>
      </c>
      <c r="K30" s="138">
        <v>364.03</v>
      </c>
      <c r="L30" s="138">
        <v>342.21</v>
      </c>
      <c r="M30" s="138">
        <v>334.69</v>
      </c>
      <c r="N30" s="138">
        <v>322.74</v>
      </c>
      <c r="O30" s="138">
        <v>324.22000000000003</v>
      </c>
      <c r="P30" s="138">
        <v>298.75</v>
      </c>
      <c r="Q30" s="138">
        <v>248.74</v>
      </c>
      <c r="R30" s="138">
        <v>216.02</v>
      </c>
      <c r="S30" s="138">
        <v>207.75</v>
      </c>
      <c r="T30" s="138">
        <v>248.1</v>
      </c>
      <c r="U30" s="142">
        <v>237.71</v>
      </c>
      <c r="V30" s="149">
        <f t="shared" si="4"/>
        <v>2.7258342253455576</v>
      </c>
      <c r="W30" s="149">
        <f t="shared" si="5"/>
        <v>2.8886335479481073</v>
      </c>
      <c r="X30" s="149">
        <f t="shared" si="6"/>
        <v>2.5139976646825963</v>
      </c>
      <c r="Y30" s="149">
        <f t="shared" si="7"/>
        <v>2.421910145854449</v>
      </c>
      <c r="Z30" s="149">
        <f t="shared" si="8"/>
        <v>2.1559220232925593</v>
      </c>
      <c r="AA30" s="149">
        <f t="shared" si="9"/>
        <v>1.9644287774395128</v>
      </c>
      <c r="AB30" s="149">
        <f t="shared" si="18"/>
        <v>1.8231534190245744</v>
      </c>
      <c r="AC30" s="149">
        <f t="shared" si="19"/>
        <v>1.6314046401570321</v>
      </c>
      <c r="AD30" s="149">
        <f t="shared" si="20"/>
        <v>1.4549250025509337</v>
      </c>
      <c r="AE30" s="149">
        <f t="shared" si="21"/>
        <v>1.3453630418091995</v>
      </c>
      <c r="AF30" s="149">
        <f t="shared" si="22"/>
        <v>1.2703198431878833</v>
      </c>
      <c r="AG30" s="149">
        <f t="shared" si="23"/>
        <v>1.2216093201308194</v>
      </c>
      <c r="AH30" s="149">
        <f t="shared" si="24"/>
        <v>1.1127043837759321</v>
      </c>
      <c r="AI30" s="149">
        <f t="shared" si="25"/>
        <v>0.91123232870891047</v>
      </c>
      <c r="AJ30" s="149">
        <f t="shared" si="26"/>
        <v>0.70623389870404996</v>
      </c>
      <c r="AK30" s="149">
        <f t="shared" si="27"/>
        <v>0.63278608632085531</v>
      </c>
      <c r="AL30" s="149">
        <f t="shared" si="28"/>
        <v>0.72273362852481937</v>
      </c>
      <c r="AM30" s="149">
        <f t="shared" si="29"/>
        <v>0.65005100101455104</v>
      </c>
      <c r="AN30" s="202">
        <f t="shared" si="11"/>
        <v>2.5590387766247953</v>
      </c>
      <c r="AO30" s="203">
        <f t="shared" si="12"/>
        <v>2.4416711882799782</v>
      </c>
      <c r="AP30" s="203">
        <f t="shared" si="13"/>
        <v>2.3377648305084744</v>
      </c>
      <c r="AQ30" s="203">
        <f t="shared" si="14"/>
        <v>2.2716827656329435</v>
      </c>
      <c r="AR30" s="203">
        <f t="shared" si="15"/>
        <v>2.0061830574488804</v>
      </c>
      <c r="AS30" s="203">
        <f t="shared" si="16"/>
        <v>1.9320916905444125</v>
      </c>
      <c r="AT30" s="203">
        <f t="shared" si="30"/>
        <v>1.8273364485981309</v>
      </c>
      <c r="AU30" s="203">
        <f t="shared" si="31"/>
        <v>1.6637568555758684</v>
      </c>
      <c r="AV30" s="203">
        <f t="shared" si="32"/>
        <v>1.5352624495289366</v>
      </c>
      <c r="AW30" s="203">
        <f t="shared" si="33"/>
        <v>1.3893316728933167</v>
      </c>
      <c r="AX30" s="203">
        <f t="shared" si="34"/>
        <v>1.2971864951768488</v>
      </c>
      <c r="AY30" s="203">
        <f t="shared" si="35"/>
        <v>1.2630307752239969</v>
      </c>
      <c r="AZ30" s="203">
        <f t="shared" si="36"/>
        <v>1.1601941747572815</v>
      </c>
      <c r="BA30" s="203">
        <f t="shared" si="37"/>
        <v>0.96075704905368875</v>
      </c>
      <c r="BB30" s="203">
        <f t="shared" si="38"/>
        <v>0.79594694178334557</v>
      </c>
      <c r="BC30" s="203">
        <f t="shared" si="39"/>
        <v>0.74329159212880147</v>
      </c>
      <c r="BD30" s="203">
        <f t="shared" si="40"/>
        <v>0.85581234908589165</v>
      </c>
      <c r="BE30" s="203">
        <f t="shared" si="40"/>
        <v>0.80634328358208951</v>
      </c>
      <c r="BF30" s="147">
        <v>171896</v>
      </c>
      <c r="BG30" s="138">
        <v>155783</v>
      </c>
      <c r="BH30" s="138">
        <v>175565</v>
      </c>
      <c r="BI30" s="138">
        <v>184499</v>
      </c>
      <c r="BJ30" s="138">
        <v>191134</v>
      </c>
      <c r="BK30" s="138">
        <v>205953</v>
      </c>
      <c r="BL30" s="138">
        <v>214491</v>
      </c>
      <c r="BM30" s="138">
        <v>223139</v>
      </c>
      <c r="BN30" s="138">
        <v>235208</v>
      </c>
      <c r="BO30" s="138">
        <v>248773</v>
      </c>
      <c r="BP30" s="138">
        <v>254062</v>
      </c>
      <c r="BQ30" s="138">
        <v>265404</v>
      </c>
      <c r="BR30" s="138">
        <v>268490</v>
      </c>
      <c r="BS30" s="138">
        <v>272971</v>
      </c>
      <c r="BT30" s="138">
        <v>305876</v>
      </c>
      <c r="BU30" s="138">
        <v>328310</v>
      </c>
      <c r="BV30" s="138">
        <v>343280</v>
      </c>
      <c r="BW30" s="142">
        <v>365679</v>
      </c>
      <c r="BX30" s="138">
        <v>183.1</v>
      </c>
      <c r="BY30" s="138">
        <v>184.3</v>
      </c>
      <c r="BZ30" s="138">
        <v>188.8</v>
      </c>
      <c r="CA30" s="138">
        <v>196.7</v>
      </c>
      <c r="CB30" s="138">
        <v>205.4</v>
      </c>
      <c r="CC30" s="138">
        <v>209.4</v>
      </c>
      <c r="CD30" s="138">
        <v>214</v>
      </c>
      <c r="CE30" s="138">
        <v>218.8</v>
      </c>
      <c r="CF30" s="138">
        <v>222.9</v>
      </c>
      <c r="CG30" s="138">
        <v>240.9</v>
      </c>
      <c r="CH30" s="138">
        <v>248.8</v>
      </c>
      <c r="CI30" s="138">
        <v>256.7</v>
      </c>
      <c r="CJ30" s="138">
        <v>257.5</v>
      </c>
      <c r="CK30" s="138">
        <v>258.89999999999998</v>
      </c>
      <c r="CL30" s="138">
        <v>271.39999999999998</v>
      </c>
      <c r="CM30" s="138">
        <v>279.5</v>
      </c>
      <c r="CN30" s="138">
        <v>289.89999999999998</v>
      </c>
      <c r="CO30" s="142">
        <v>294.8</v>
      </c>
      <c r="CP30"/>
      <c r="CQ30"/>
      <c r="CR30"/>
      <c r="CT30" s="31"/>
      <c r="CU30" s="31"/>
      <c r="CV30" s="31"/>
      <c r="CW30" s="31"/>
    </row>
    <row r="31" spans="1:101" s="16" customFormat="1" ht="15.75" customHeight="1" x14ac:dyDescent="0.3">
      <c r="A31"/>
      <c r="B31" s="128" t="s">
        <v>351</v>
      </c>
      <c r="C31" s="113" t="s">
        <v>15</v>
      </c>
      <c r="D31" s="137">
        <v>91.23</v>
      </c>
      <c r="E31" s="138">
        <v>90.99</v>
      </c>
      <c r="F31" s="138">
        <v>87.58</v>
      </c>
      <c r="G31" s="138">
        <v>88.92</v>
      </c>
      <c r="H31" s="138">
        <v>82.25</v>
      </c>
      <c r="I31" s="138">
        <v>78.8</v>
      </c>
      <c r="J31" s="138">
        <v>76.59</v>
      </c>
      <c r="K31" s="138">
        <v>75.63</v>
      </c>
      <c r="L31" s="138">
        <v>71.400000000000006</v>
      </c>
      <c r="M31" s="138">
        <v>69.260000000000005</v>
      </c>
      <c r="N31" s="138">
        <v>67.16</v>
      </c>
      <c r="O31" s="138">
        <v>65.31</v>
      </c>
      <c r="P31" s="138">
        <v>59.81</v>
      </c>
      <c r="Q31" s="138">
        <v>57.67</v>
      </c>
      <c r="R31" s="138">
        <v>49.74</v>
      </c>
      <c r="S31" s="138">
        <v>47.44</v>
      </c>
      <c r="T31" s="138">
        <v>57</v>
      </c>
      <c r="U31" s="142">
        <v>54.67</v>
      </c>
      <c r="V31" s="149">
        <f t="shared" si="4"/>
        <v>2.4427664872680537</v>
      </c>
      <c r="W31" s="149">
        <f t="shared" si="5"/>
        <v>2.4285371126591402</v>
      </c>
      <c r="X31" s="149">
        <f t="shared" si="6"/>
        <v>2.2373227743006772</v>
      </c>
      <c r="Y31" s="149">
        <f t="shared" si="7"/>
        <v>2.2387834231330883</v>
      </c>
      <c r="Z31" s="149">
        <f t="shared" si="8"/>
        <v>2.1636765402220233</v>
      </c>
      <c r="AA31" s="149">
        <f t="shared" si="9"/>
        <v>2.0997095579418583</v>
      </c>
      <c r="AB31" s="149">
        <f t="shared" si="18"/>
        <v>1.9443034118602762</v>
      </c>
      <c r="AC31" s="149">
        <f t="shared" si="19"/>
        <v>1.8471570926143024</v>
      </c>
      <c r="AD31" s="149">
        <f t="shared" si="20"/>
        <v>1.6488084241640495</v>
      </c>
      <c r="AE31" s="149">
        <f t="shared" si="21"/>
        <v>1.4709880214085465</v>
      </c>
      <c r="AF31" s="149">
        <f t="shared" si="22"/>
        <v>1.3737241506269304</v>
      </c>
      <c r="AG31" s="149">
        <f t="shared" si="23"/>
        <v>1.2862882577697246</v>
      </c>
      <c r="AH31" s="149">
        <f t="shared" si="24"/>
        <v>1.1509448485548244</v>
      </c>
      <c r="AI31" s="149">
        <f t="shared" si="25"/>
        <v>1.0156029867568328</v>
      </c>
      <c r="AJ31" s="149">
        <f t="shared" si="26"/>
        <v>0.81143248666373025</v>
      </c>
      <c r="AK31" s="149">
        <f t="shared" si="27"/>
        <v>0.79634727724434295</v>
      </c>
      <c r="AL31" s="149">
        <f t="shared" si="28"/>
        <v>0.92209136793063284</v>
      </c>
      <c r="AM31" s="149">
        <f t="shared" si="29"/>
        <v>0.93625839156048773</v>
      </c>
      <c r="AN31" s="202">
        <f t="shared" si="11"/>
        <v>1.3949541284403668</v>
      </c>
      <c r="AO31" s="203">
        <f t="shared" si="12"/>
        <v>1.4465818759936406</v>
      </c>
      <c r="AP31" s="203">
        <f t="shared" si="13"/>
        <v>1.3663026521060844</v>
      </c>
      <c r="AQ31" s="203">
        <f t="shared" si="14"/>
        <v>1.4159235668789809</v>
      </c>
      <c r="AR31" s="203">
        <f t="shared" si="15"/>
        <v>1.3014240506329113</v>
      </c>
      <c r="AS31" s="203">
        <f t="shared" si="16"/>
        <v>1.2370486656200943</v>
      </c>
      <c r="AT31" s="203">
        <f t="shared" si="30"/>
        <v>1.1929906542056075</v>
      </c>
      <c r="AU31" s="203">
        <f t="shared" si="31"/>
        <v>1.1635384615384616</v>
      </c>
      <c r="AV31" s="203">
        <f t="shared" si="32"/>
        <v>1.1018518518518519</v>
      </c>
      <c r="AW31" s="203">
        <f t="shared" si="33"/>
        <v>1.0478063540090772</v>
      </c>
      <c r="AX31" s="203">
        <f t="shared" si="34"/>
        <v>1.0008941877794337</v>
      </c>
      <c r="AY31" s="203">
        <f t="shared" si="35"/>
        <v>0.97916041979010493</v>
      </c>
      <c r="AZ31" s="203">
        <f t="shared" si="36"/>
        <v>0.92442040185471408</v>
      </c>
      <c r="BA31" s="203">
        <f t="shared" si="37"/>
        <v>0.88723076923076927</v>
      </c>
      <c r="BB31" s="203">
        <f t="shared" si="38"/>
        <v>0.73254786450662734</v>
      </c>
      <c r="BC31" s="203">
        <f t="shared" si="39"/>
        <v>0.69560117302052782</v>
      </c>
      <c r="BD31" s="203">
        <f t="shared" si="40"/>
        <v>0.86102719033232633</v>
      </c>
      <c r="BE31" s="203">
        <f t="shared" si="40"/>
        <v>0.84107692307692306</v>
      </c>
      <c r="BF31" s="147">
        <v>37347</v>
      </c>
      <c r="BG31" s="138">
        <v>37467</v>
      </c>
      <c r="BH31" s="138">
        <v>39145</v>
      </c>
      <c r="BI31" s="138">
        <v>39718</v>
      </c>
      <c r="BJ31" s="138">
        <v>38014</v>
      </c>
      <c r="BK31" s="138">
        <v>37529</v>
      </c>
      <c r="BL31" s="138">
        <v>39392</v>
      </c>
      <c r="BM31" s="138">
        <v>40944</v>
      </c>
      <c r="BN31" s="138">
        <v>43304</v>
      </c>
      <c r="BO31" s="138">
        <v>47084</v>
      </c>
      <c r="BP31" s="138">
        <v>48889</v>
      </c>
      <c r="BQ31" s="138">
        <v>50774</v>
      </c>
      <c r="BR31" s="138">
        <v>51966</v>
      </c>
      <c r="BS31" s="138">
        <v>56784</v>
      </c>
      <c r="BT31" s="138">
        <v>61299</v>
      </c>
      <c r="BU31" s="138">
        <v>59572</v>
      </c>
      <c r="BV31" s="138">
        <v>61816</v>
      </c>
      <c r="BW31" s="142">
        <v>58392</v>
      </c>
      <c r="BX31" s="138">
        <v>65.400000000000006</v>
      </c>
      <c r="BY31" s="138">
        <v>62.9</v>
      </c>
      <c r="BZ31" s="138">
        <v>64.099999999999994</v>
      </c>
      <c r="CA31" s="138">
        <v>62.8</v>
      </c>
      <c r="CB31" s="138">
        <v>63.2</v>
      </c>
      <c r="CC31" s="138">
        <v>63.7</v>
      </c>
      <c r="CD31" s="138">
        <v>64.2</v>
      </c>
      <c r="CE31" s="138">
        <v>65</v>
      </c>
      <c r="CF31" s="138">
        <v>64.8</v>
      </c>
      <c r="CG31" s="138">
        <v>66.099999999999994</v>
      </c>
      <c r="CH31" s="138">
        <v>67.099999999999994</v>
      </c>
      <c r="CI31" s="138">
        <v>66.7</v>
      </c>
      <c r="CJ31" s="138">
        <v>64.7</v>
      </c>
      <c r="CK31" s="138">
        <v>65</v>
      </c>
      <c r="CL31" s="138">
        <v>67.900000000000006</v>
      </c>
      <c r="CM31" s="138">
        <v>68.2</v>
      </c>
      <c r="CN31" s="138">
        <v>66.2</v>
      </c>
      <c r="CO31" s="142">
        <v>65</v>
      </c>
      <c r="CP31" s="32"/>
      <c r="CQ31" s="32"/>
      <c r="CR31" s="32"/>
      <c r="CT31" s="31"/>
      <c r="CU31" s="31"/>
      <c r="CV31" s="31"/>
      <c r="CW31" s="31"/>
    </row>
    <row r="32" spans="1:101" s="16" customFormat="1" ht="15.75" customHeight="1" x14ac:dyDescent="0.3">
      <c r="A32"/>
      <c r="B32" s="128" t="s">
        <v>125</v>
      </c>
      <c r="C32" s="113" t="s">
        <v>45</v>
      </c>
      <c r="D32" s="137">
        <v>449.52</v>
      </c>
      <c r="E32" s="138">
        <v>465.35</v>
      </c>
      <c r="F32" s="138">
        <v>516.5</v>
      </c>
      <c r="G32" s="138">
        <v>536.77</v>
      </c>
      <c r="H32" s="138">
        <v>508.16</v>
      </c>
      <c r="I32" s="138">
        <v>543.94000000000005</v>
      </c>
      <c r="J32" s="138">
        <v>478.8</v>
      </c>
      <c r="K32" s="138">
        <v>489.79</v>
      </c>
      <c r="L32" s="138">
        <v>477.63</v>
      </c>
      <c r="M32" s="138">
        <v>470.24</v>
      </c>
      <c r="N32" s="138">
        <v>484.66</v>
      </c>
      <c r="O32" s="138">
        <v>498.9</v>
      </c>
      <c r="P32" s="138">
        <v>471.46</v>
      </c>
      <c r="Q32" s="138">
        <v>483.4</v>
      </c>
      <c r="R32" s="138">
        <v>449.82</v>
      </c>
      <c r="S32" s="138">
        <v>444.64</v>
      </c>
      <c r="T32" s="138">
        <v>559.04</v>
      </c>
      <c r="U32" s="142">
        <v>532.15</v>
      </c>
      <c r="V32" s="149">
        <f t="shared" si="4"/>
        <v>2.8607976783702771</v>
      </c>
      <c r="W32" s="149">
        <f t="shared" si="5"/>
        <v>3.1637308024393396</v>
      </c>
      <c r="X32" s="149">
        <f t="shared" si="6"/>
        <v>3.3093700343431238</v>
      </c>
      <c r="Y32" s="149">
        <f t="shared" si="7"/>
        <v>3.2042718052496166</v>
      </c>
      <c r="Z32" s="149">
        <f t="shared" si="8"/>
        <v>3.0925400747331393</v>
      </c>
      <c r="AA32" s="149">
        <f t="shared" si="9"/>
        <v>3.3297012732615081</v>
      </c>
      <c r="AB32" s="149">
        <f t="shared" si="18"/>
        <v>2.8225140889905447</v>
      </c>
      <c r="AC32" s="149">
        <f t="shared" si="19"/>
        <v>2.6742706757885655</v>
      </c>
      <c r="AD32" s="149">
        <f t="shared" si="20"/>
        <v>2.4804732129873908</v>
      </c>
      <c r="AE32" s="149">
        <f t="shared" si="21"/>
        <v>2.4038441877108681</v>
      </c>
      <c r="AF32" s="149">
        <f t="shared" si="22"/>
        <v>2.4162686582046247</v>
      </c>
      <c r="AG32" s="149">
        <f t="shared" si="23"/>
        <v>2.4957353890175638</v>
      </c>
      <c r="AH32" s="149">
        <f t="shared" si="24"/>
        <v>2.5753834724467946</v>
      </c>
      <c r="AI32" s="149">
        <f t="shared" si="25"/>
        <v>2.4638626679443005</v>
      </c>
      <c r="AJ32" s="149">
        <f t="shared" si="26"/>
        <v>2.0647583725029377</v>
      </c>
      <c r="AK32" s="149">
        <f t="shared" si="27"/>
        <v>1.9161552782182996</v>
      </c>
      <c r="AL32" s="149">
        <f t="shared" si="28"/>
        <v>2.5101927187168851</v>
      </c>
      <c r="AM32" s="149">
        <f t="shared" si="29"/>
        <v>2.4052303534059218</v>
      </c>
      <c r="AN32" s="202">
        <f t="shared" si="11"/>
        <v>2.1173810645313238</v>
      </c>
      <c r="AO32" s="203">
        <f t="shared" si="12"/>
        <v>2.3209476309226931</v>
      </c>
      <c r="AP32" s="203">
        <f t="shared" si="13"/>
        <v>2.4363207547169812</v>
      </c>
      <c r="AQ32" s="203">
        <f t="shared" si="14"/>
        <v>2.3398866608544027</v>
      </c>
      <c r="AR32" s="203">
        <f t="shared" si="15"/>
        <v>2.1651469961653174</v>
      </c>
      <c r="AS32" s="203">
        <f t="shared" si="16"/>
        <v>2.2873843566021868</v>
      </c>
      <c r="AT32" s="203">
        <f t="shared" si="30"/>
        <v>1.9719934102141681</v>
      </c>
      <c r="AU32" s="203">
        <f t="shared" si="31"/>
        <v>1.9199921599372796</v>
      </c>
      <c r="AV32" s="203">
        <f t="shared" si="32"/>
        <v>1.7828667413213886</v>
      </c>
      <c r="AW32" s="203">
        <f t="shared" si="33"/>
        <v>1.6988439306358381</v>
      </c>
      <c r="AX32" s="203">
        <f t="shared" si="34"/>
        <v>1.7041490857946555</v>
      </c>
      <c r="AY32" s="203">
        <f t="shared" si="35"/>
        <v>1.7431865828092243</v>
      </c>
      <c r="AZ32" s="203">
        <f t="shared" si="36"/>
        <v>1.7565573770491802</v>
      </c>
      <c r="BA32" s="203">
        <f t="shared" si="37"/>
        <v>1.7401007919366451</v>
      </c>
      <c r="BB32" s="203">
        <f t="shared" si="38"/>
        <v>1.4974034620505992</v>
      </c>
      <c r="BC32" s="203">
        <f t="shared" si="39"/>
        <v>1.4669745958429561</v>
      </c>
      <c r="BD32" s="203">
        <f t="shared" si="40"/>
        <v>1.8912043301759134</v>
      </c>
      <c r="BE32" s="203">
        <f t="shared" si="40"/>
        <v>1.8230558410414526</v>
      </c>
      <c r="BF32" s="147">
        <v>157131</v>
      </c>
      <c r="BG32" s="138">
        <v>147089</v>
      </c>
      <c r="BH32" s="138">
        <v>156072</v>
      </c>
      <c r="BI32" s="138">
        <v>167517</v>
      </c>
      <c r="BJ32" s="138">
        <v>164318</v>
      </c>
      <c r="BK32" s="138">
        <v>163360</v>
      </c>
      <c r="BL32" s="138">
        <v>169636</v>
      </c>
      <c r="BM32" s="138">
        <v>183149</v>
      </c>
      <c r="BN32" s="138">
        <v>192556</v>
      </c>
      <c r="BO32" s="138">
        <v>195620</v>
      </c>
      <c r="BP32" s="138">
        <v>200582</v>
      </c>
      <c r="BQ32" s="138">
        <v>199901</v>
      </c>
      <c r="BR32" s="138">
        <v>183064</v>
      </c>
      <c r="BS32" s="138">
        <v>196196</v>
      </c>
      <c r="BT32" s="138">
        <v>217856</v>
      </c>
      <c r="BU32" s="138">
        <v>232048</v>
      </c>
      <c r="BV32" s="138">
        <v>222708</v>
      </c>
      <c r="BW32" s="142">
        <v>221247</v>
      </c>
      <c r="BX32" s="138">
        <v>212.3</v>
      </c>
      <c r="BY32" s="138">
        <v>200.5</v>
      </c>
      <c r="BZ32" s="138">
        <v>212</v>
      </c>
      <c r="CA32" s="138">
        <v>229.4</v>
      </c>
      <c r="CB32" s="138">
        <v>234.7</v>
      </c>
      <c r="CC32" s="138">
        <v>237.8</v>
      </c>
      <c r="CD32" s="138">
        <v>242.8</v>
      </c>
      <c r="CE32" s="138">
        <v>255.1</v>
      </c>
      <c r="CF32" s="138">
        <v>267.89999999999998</v>
      </c>
      <c r="CG32" s="138">
        <v>276.8</v>
      </c>
      <c r="CH32" s="138">
        <v>284.39999999999998</v>
      </c>
      <c r="CI32" s="138">
        <v>286.2</v>
      </c>
      <c r="CJ32" s="138">
        <v>268.39999999999998</v>
      </c>
      <c r="CK32" s="138">
        <v>277.8</v>
      </c>
      <c r="CL32" s="138">
        <v>300.39999999999998</v>
      </c>
      <c r="CM32" s="138">
        <v>303.10000000000002</v>
      </c>
      <c r="CN32" s="138">
        <v>295.60000000000002</v>
      </c>
      <c r="CO32" s="142">
        <v>291.89999999999998</v>
      </c>
      <c r="CP32" s="32"/>
      <c r="CQ32" s="32"/>
      <c r="CR32" s="32"/>
      <c r="CT32" s="31"/>
      <c r="CU32" s="31"/>
      <c r="CV32" s="31"/>
      <c r="CW32" s="31"/>
    </row>
    <row r="33" spans="1:101" s="16" customFormat="1" ht="15.75" customHeight="1" x14ac:dyDescent="0.3">
      <c r="A33"/>
      <c r="B33" s="128" t="s">
        <v>126</v>
      </c>
      <c r="C33" s="113" t="s">
        <v>16</v>
      </c>
      <c r="D33" s="137">
        <v>70.67</v>
      </c>
      <c r="E33" s="138">
        <v>72</v>
      </c>
      <c r="F33" s="138">
        <v>74.010000000000005</v>
      </c>
      <c r="G33" s="138">
        <v>71.91</v>
      </c>
      <c r="H33" s="138">
        <v>68.39</v>
      </c>
      <c r="I33" s="138">
        <v>68.17</v>
      </c>
      <c r="J33" s="138">
        <v>66.900000000000006</v>
      </c>
      <c r="K33" s="138">
        <v>64.83</v>
      </c>
      <c r="L33" s="138">
        <v>60.89</v>
      </c>
      <c r="M33" s="138">
        <v>59.67</v>
      </c>
      <c r="N33" s="138">
        <v>59.03</v>
      </c>
      <c r="O33" s="138">
        <v>59.15</v>
      </c>
      <c r="P33" s="138">
        <v>54.93</v>
      </c>
      <c r="Q33" s="138">
        <v>54.59</v>
      </c>
      <c r="R33" s="138">
        <v>48.47</v>
      </c>
      <c r="S33" s="138">
        <v>46.8</v>
      </c>
      <c r="T33" s="138">
        <v>55.75</v>
      </c>
      <c r="U33" s="142">
        <v>53.54</v>
      </c>
      <c r="V33" s="149">
        <f t="shared" si="4"/>
        <v>1.7215171372195561</v>
      </c>
      <c r="W33" s="149">
        <f t="shared" si="5"/>
        <v>1.632801161103048</v>
      </c>
      <c r="X33" s="149">
        <f t="shared" si="6"/>
        <v>1.6530420798713481</v>
      </c>
      <c r="Y33" s="149">
        <f t="shared" si="7"/>
        <v>1.4772587205719216</v>
      </c>
      <c r="Z33" s="149">
        <f t="shared" si="8"/>
        <v>1.4348355152735817</v>
      </c>
      <c r="AA33" s="149">
        <f t="shared" si="9"/>
        <v>1.3687105971168132</v>
      </c>
      <c r="AB33" s="149">
        <f t="shared" si="18"/>
        <v>1.35195214614825</v>
      </c>
      <c r="AC33" s="149">
        <f t="shared" si="19"/>
        <v>1.2562736168975874</v>
      </c>
      <c r="AD33" s="149">
        <f t="shared" si="20"/>
        <v>1.162599763241303</v>
      </c>
      <c r="AE33" s="149">
        <f t="shared" si="21"/>
        <v>1.1227773073666385</v>
      </c>
      <c r="AF33" s="149">
        <f t="shared" si="22"/>
        <v>1.1052444344586119</v>
      </c>
      <c r="AG33" s="149">
        <f t="shared" si="23"/>
        <v>1.0781990521327014</v>
      </c>
      <c r="AH33" s="149">
        <f t="shared" si="24"/>
        <v>1.0013124794925079</v>
      </c>
      <c r="AI33" s="149">
        <f t="shared" si="25"/>
        <v>0.93779526206387109</v>
      </c>
      <c r="AJ33" s="149">
        <f t="shared" si="26"/>
        <v>0.8005615657775208</v>
      </c>
      <c r="AK33" s="149">
        <f t="shared" si="27"/>
        <v>0.80625710643282911</v>
      </c>
      <c r="AL33" s="149">
        <f t="shared" si="28"/>
        <v>0.92132009056204656</v>
      </c>
      <c r="AM33" s="149">
        <f t="shared" si="29"/>
        <v>0.88452007269122745</v>
      </c>
      <c r="AN33" s="202">
        <f t="shared" si="11"/>
        <v>1.2398245614035088</v>
      </c>
      <c r="AO33" s="203">
        <f t="shared" si="12"/>
        <v>1.1631663974151858</v>
      </c>
      <c r="AP33" s="203">
        <f t="shared" si="13"/>
        <v>1.1456656346749228</v>
      </c>
      <c r="AQ33" s="203">
        <f t="shared" si="14"/>
        <v>1.0229018492176387</v>
      </c>
      <c r="AR33" s="203">
        <f t="shared" si="15"/>
        <v>0.92169811320754713</v>
      </c>
      <c r="AS33" s="203">
        <f t="shared" si="16"/>
        <v>0.9017195767195767</v>
      </c>
      <c r="AT33" s="203">
        <f t="shared" si="30"/>
        <v>0.85769230769230764</v>
      </c>
      <c r="AU33" s="203">
        <f t="shared" si="31"/>
        <v>0.80135970333745365</v>
      </c>
      <c r="AV33" s="203">
        <f t="shared" si="32"/>
        <v>0.68492688413948255</v>
      </c>
      <c r="AW33" s="203">
        <f t="shared" si="33"/>
        <v>0.67653061224489797</v>
      </c>
      <c r="AX33" s="203">
        <f t="shared" si="34"/>
        <v>0.65516093229744732</v>
      </c>
      <c r="AY33" s="203">
        <f t="shared" si="35"/>
        <v>0.65576496674057649</v>
      </c>
      <c r="AZ33" s="203">
        <f t="shared" si="36"/>
        <v>0.59255663430420713</v>
      </c>
      <c r="BA33" s="203">
        <f t="shared" si="37"/>
        <v>0.56864583333333329</v>
      </c>
      <c r="BB33" s="203">
        <f t="shared" si="38"/>
        <v>0.49408766564729867</v>
      </c>
      <c r="BC33" s="203">
        <f t="shared" si="39"/>
        <v>0.47320525783619816</v>
      </c>
      <c r="BD33" s="203">
        <f t="shared" si="40"/>
        <v>0.56656504065040647</v>
      </c>
      <c r="BE33" s="203">
        <f t="shared" si="40"/>
        <v>0.55025693730729697</v>
      </c>
      <c r="BF33" s="147">
        <v>41051</v>
      </c>
      <c r="BG33" s="138">
        <v>44096</v>
      </c>
      <c r="BH33" s="138">
        <v>44772</v>
      </c>
      <c r="BI33" s="138">
        <v>48678</v>
      </c>
      <c r="BJ33" s="138">
        <v>47664</v>
      </c>
      <c r="BK33" s="138">
        <v>49806</v>
      </c>
      <c r="BL33" s="138">
        <v>49484</v>
      </c>
      <c r="BM33" s="138">
        <v>51605</v>
      </c>
      <c r="BN33" s="138">
        <v>52374</v>
      </c>
      <c r="BO33" s="138">
        <v>53145</v>
      </c>
      <c r="BP33" s="138">
        <v>53409</v>
      </c>
      <c r="BQ33" s="138">
        <v>54860</v>
      </c>
      <c r="BR33" s="138">
        <v>54858</v>
      </c>
      <c r="BS33" s="138">
        <v>58211</v>
      </c>
      <c r="BT33" s="138">
        <v>60545</v>
      </c>
      <c r="BU33" s="138">
        <v>58046</v>
      </c>
      <c r="BV33" s="138">
        <v>60511</v>
      </c>
      <c r="BW33" s="142">
        <v>60530</v>
      </c>
      <c r="BX33" s="138">
        <v>57</v>
      </c>
      <c r="BY33" s="138">
        <v>61.9</v>
      </c>
      <c r="BZ33" s="138">
        <v>64.599999999999994</v>
      </c>
      <c r="CA33" s="138">
        <v>70.3</v>
      </c>
      <c r="CB33" s="138">
        <v>74.2</v>
      </c>
      <c r="CC33" s="138">
        <v>75.599999999999994</v>
      </c>
      <c r="CD33" s="138">
        <v>78</v>
      </c>
      <c r="CE33" s="138">
        <v>80.900000000000006</v>
      </c>
      <c r="CF33" s="138">
        <v>88.9</v>
      </c>
      <c r="CG33" s="138">
        <v>88.2</v>
      </c>
      <c r="CH33" s="138">
        <v>90.1</v>
      </c>
      <c r="CI33" s="138">
        <v>90.2</v>
      </c>
      <c r="CJ33" s="138">
        <v>92.7</v>
      </c>
      <c r="CK33" s="138">
        <v>96</v>
      </c>
      <c r="CL33" s="138">
        <v>98.1</v>
      </c>
      <c r="CM33" s="138">
        <v>98.9</v>
      </c>
      <c r="CN33" s="138">
        <v>98.4</v>
      </c>
      <c r="CO33" s="142">
        <v>97.3</v>
      </c>
      <c r="CP33" s="32"/>
      <c r="CQ33" s="32"/>
      <c r="CR33" s="32"/>
      <c r="CT33" s="31"/>
      <c r="CU33" s="31"/>
      <c r="CV33" s="31"/>
      <c r="CW33" s="31"/>
    </row>
    <row r="34" spans="1:101" s="16" customFormat="1" ht="15.75" customHeight="1" x14ac:dyDescent="0.3">
      <c r="A34"/>
      <c r="B34" s="128" t="s">
        <v>127</v>
      </c>
      <c r="C34" s="113" t="s">
        <v>17</v>
      </c>
      <c r="D34" s="137">
        <v>163.69</v>
      </c>
      <c r="E34" s="138">
        <v>151.77000000000001</v>
      </c>
      <c r="F34" s="138">
        <v>162.52000000000001</v>
      </c>
      <c r="G34" s="138">
        <v>140.74</v>
      </c>
      <c r="H34" s="138">
        <v>137.24</v>
      </c>
      <c r="I34" s="138">
        <v>121.21</v>
      </c>
      <c r="J34" s="138">
        <v>126.33</v>
      </c>
      <c r="K34" s="138">
        <v>127.92</v>
      </c>
      <c r="L34" s="138">
        <v>115.74</v>
      </c>
      <c r="M34" s="138">
        <v>150.52000000000001</v>
      </c>
      <c r="N34" s="138">
        <v>122.64</v>
      </c>
      <c r="O34" s="138">
        <v>116.65</v>
      </c>
      <c r="P34" s="138">
        <v>110.35</v>
      </c>
      <c r="Q34" s="138">
        <v>105.82</v>
      </c>
      <c r="R34" s="138">
        <v>97.24</v>
      </c>
      <c r="S34" s="138">
        <v>92.71</v>
      </c>
      <c r="T34" s="138">
        <v>94.19</v>
      </c>
      <c r="U34" s="142">
        <v>92.93</v>
      </c>
      <c r="V34" s="149">
        <f t="shared" si="4"/>
        <v>2.8574171699891773</v>
      </c>
      <c r="W34" s="149">
        <f t="shared" si="5"/>
        <v>2.4249057327283183</v>
      </c>
      <c r="X34" s="149">
        <f t="shared" si="6"/>
        <v>2.5298879202988793</v>
      </c>
      <c r="Y34" s="149">
        <f t="shared" si="7"/>
        <v>2.1734900313498988</v>
      </c>
      <c r="Z34" s="149">
        <f t="shared" si="8"/>
        <v>2.4196903981099473</v>
      </c>
      <c r="AA34" s="149">
        <f t="shared" si="9"/>
        <v>2.1821553307168835</v>
      </c>
      <c r="AB34" s="149">
        <f t="shared" si="18"/>
        <v>2.1824306815237109</v>
      </c>
      <c r="AC34" s="149">
        <f t="shared" si="19"/>
        <v>2.1456247169526494</v>
      </c>
      <c r="AD34" s="149">
        <f t="shared" si="20"/>
        <v>1.7640603566529491</v>
      </c>
      <c r="AE34" s="149">
        <f t="shared" si="21"/>
        <v>2.1880133153082437</v>
      </c>
      <c r="AF34" s="149">
        <f t="shared" si="22"/>
        <v>1.7457402741597985</v>
      </c>
      <c r="AG34" s="149">
        <f t="shared" si="23"/>
        <v>1.6325873675665841</v>
      </c>
      <c r="AH34" s="149">
        <f t="shared" si="24"/>
        <v>1.5854201686708906</v>
      </c>
      <c r="AI34" s="149">
        <f t="shared" si="25"/>
        <v>1.3163656267104542</v>
      </c>
      <c r="AJ34" s="149">
        <f t="shared" si="26"/>
        <v>1.2630539824388216</v>
      </c>
      <c r="AK34" s="149">
        <f t="shared" si="27"/>
        <v>1.2186337526453461</v>
      </c>
      <c r="AL34" s="149">
        <f t="shared" si="28"/>
        <v>1.2384458615475642</v>
      </c>
      <c r="AM34" s="149">
        <f t="shared" si="29"/>
        <v>1.2322482264801433</v>
      </c>
      <c r="AN34" s="202">
        <f t="shared" si="11"/>
        <v>2.7236272878535774</v>
      </c>
      <c r="AO34" s="203">
        <f t="shared" si="12"/>
        <v>2.5003294892915982</v>
      </c>
      <c r="AP34" s="203">
        <f t="shared" si="13"/>
        <v>2.5634069400630914</v>
      </c>
      <c r="AQ34" s="203">
        <f t="shared" si="14"/>
        <v>2.1195783132530122</v>
      </c>
      <c r="AR34" s="203">
        <f t="shared" si="15"/>
        <v>2.3621342512908776</v>
      </c>
      <c r="AS34" s="203">
        <f t="shared" si="16"/>
        <v>2.033724832214765</v>
      </c>
      <c r="AT34" s="203">
        <f t="shared" si="30"/>
        <v>1.9863207547169812</v>
      </c>
      <c r="AU34" s="203">
        <f t="shared" si="31"/>
        <v>1.9559633027522934</v>
      </c>
      <c r="AV34" s="203">
        <f t="shared" si="32"/>
        <v>1.7378378378378379</v>
      </c>
      <c r="AW34" s="203">
        <f t="shared" si="33"/>
        <v>2.1941690962099125</v>
      </c>
      <c r="AX34" s="203">
        <f t="shared" si="34"/>
        <v>1.7080779944289695</v>
      </c>
      <c r="AY34" s="203">
        <f t="shared" si="35"/>
        <v>1.5914051841746248</v>
      </c>
      <c r="AZ34" s="203">
        <f t="shared" si="36"/>
        <v>1.4674202127659575</v>
      </c>
      <c r="BA34" s="203">
        <f t="shared" si="37"/>
        <v>1.3277289836888331</v>
      </c>
      <c r="BB34" s="203">
        <f t="shared" si="38"/>
        <v>1.1858536585365853</v>
      </c>
      <c r="BC34" s="203">
        <f t="shared" si="39"/>
        <v>1.1129651860744298</v>
      </c>
      <c r="BD34" s="203">
        <f t="shared" si="40"/>
        <v>1.1213095238095239</v>
      </c>
      <c r="BE34" s="203">
        <f t="shared" si="40"/>
        <v>1.1169471153846153</v>
      </c>
      <c r="BF34" s="147">
        <v>57286</v>
      </c>
      <c r="BG34" s="138">
        <v>62588</v>
      </c>
      <c r="BH34" s="138">
        <v>64240</v>
      </c>
      <c r="BI34" s="138">
        <v>64753</v>
      </c>
      <c r="BJ34" s="138">
        <v>56718</v>
      </c>
      <c r="BK34" s="138">
        <v>55546</v>
      </c>
      <c r="BL34" s="138">
        <v>57885</v>
      </c>
      <c r="BM34" s="138">
        <v>59619</v>
      </c>
      <c r="BN34" s="138">
        <v>65610</v>
      </c>
      <c r="BO34" s="138">
        <v>68793</v>
      </c>
      <c r="BP34" s="138">
        <v>70251</v>
      </c>
      <c r="BQ34" s="138">
        <v>71451</v>
      </c>
      <c r="BR34" s="138">
        <v>69603</v>
      </c>
      <c r="BS34" s="138">
        <v>80388</v>
      </c>
      <c r="BT34" s="138">
        <v>76988</v>
      </c>
      <c r="BU34" s="138">
        <v>76077</v>
      </c>
      <c r="BV34" s="138">
        <v>76055</v>
      </c>
      <c r="BW34" s="142">
        <v>75415</v>
      </c>
      <c r="BX34" s="138">
        <v>60.1</v>
      </c>
      <c r="BY34" s="138">
        <v>60.7</v>
      </c>
      <c r="BZ34" s="138">
        <v>63.4</v>
      </c>
      <c r="CA34" s="138">
        <v>66.400000000000006</v>
      </c>
      <c r="CB34" s="138">
        <v>58.1</v>
      </c>
      <c r="CC34" s="138">
        <v>59.6</v>
      </c>
      <c r="CD34" s="138">
        <v>63.6</v>
      </c>
      <c r="CE34" s="138">
        <v>65.400000000000006</v>
      </c>
      <c r="CF34" s="138">
        <v>66.599999999999994</v>
      </c>
      <c r="CG34" s="138">
        <v>68.599999999999994</v>
      </c>
      <c r="CH34" s="138">
        <v>71.8</v>
      </c>
      <c r="CI34" s="138">
        <v>73.3</v>
      </c>
      <c r="CJ34" s="138">
        <v>75.2</v>
      </c>
      <c r="CK34" s="138">
        <v>79.7</v>
      </c>
      <c r="CL34" s="138">
        <v>82</v>
      </c>
      <c r="CM34" s="138">
        <v>83.3</v>
      </c>
      <c r="CN34" s="138">
        <v>84</v>
      </c>
      <c r="CO34" s="142">
        <v>83.2</v>
      </c>
      <c r="CP34" s="32"/>
      <c r="CQ34" s="32"/>
      <c r="CR34" s="32"/>
      <c r="CT34" s="31"/>
      <c r="CU34" s="31"/>
      <c r="CV34" s="31"/>
      <c r="CW34" s="31"/>
    </row>
    <row r="35" spans="1:101" s="16" customFormat="1" ht="15.75" customHeight="1" x14ac:dyDescent="0.3">
      <c r="A35"/>
      <c r="B35" s="128" t="s">
        <v>128</v>
      </c>
      <c r="C35" s="113" t="s">
        <v>18</v>
      </c>
      <c r="D35" s="137">
        <v>29.26</v>
      </c>
      <c r="E35" s="138">
        <v>30.23</v>
      </c>
      <c r="F35" s="138">
        <v>32.19</v>
      </c>
      <c r="G35" s="138">
        <v>33.729999999999997</v>
      </c>
      <c r="H35" s="138">
        <v>32.39</v>
      </c>
      <c r="I35" s="138">
        <v>32.74</v>
      </c>
      <c r="J35" s="138">
        <v>32.520000000000003</v>
      </c>
      <c r="K35" s="138">
        <v>33.9</v>
      </c>
      <c r="L35" s="138">
        <v>34.700000000000003</v>
      </c>
      <c r="M35" s="138">
        <v>32.94</v>
      </c>
      <c r="N35" s="138">
        <v>31.35</v>
      </c>
      <c r="O35" s="138">
        <v>29.23</v>
      </c>
      <c r="P35" s="138">
        <v>27.32</v>
      </c>
      <c r="Q35" s="138">
        <v>27.08</v>
      </c>
      <c r="R35" s="138">
        <v>23.86</v>
      </c>
      <c r="S35" s="138">
        <v>23.73</v>
      </c>
      <c r="T35" s="138">
        <v>28.5</v>
      </c>
      <c r="U35" s="142">
        <v>27.46</v>
      </c>
      <c r="V35" s="149">
        <f t="shared" si="4"/>
        <v>0.64470640079321362</v>
      </c>
      <c r="W35" s="149">
        <f t="shared" si="5"/>
        <v>0.60702811244979915</v>
      </c>
      <c r="X35" s="149">
        <f t="shared" si="6"/>
        <v>0.56546102903718787</v>
      </c>
      <c r="Y35" s="149">
        <f t="shared" si="7"/>
        <v>0.54512250307065746</v>
      </c>
      <c r="Z35" s="149">
        <f t="shared" si="8"/>
        <v>0.50213940220761499</v>
      </c>
      <c r="AA35" s="149">
        <f t="shared" si="9"/>
        <v>0.47295735583034793</v>
      </c>
      <c r="AB35" s="149">
        <f t="shared" si="18"/>
        <v>0.44601099941025613</v>
      </c>
      <c r="AC35" s="149">
        <f t="shared" si="19"/>
        <v>0.43270151254068545</v>
      </c>
      <c r="AD35" s="149">
        <f t="shared" si="20"/>
        <v>0.39557683538531691</v>
      </c>
      <c r="AE35" s="149">
        <f t="shared" si="21"/>
        <v>0.40672190050500684</v>
      </c>
      <c r="AF35" s="149">
        <f t="shared" si="22"/>
        <v>0.40423968125024179</v>
      </c>
      <c r="AG35" s="149">
        <f t="shared" si="23"/>
        <v>0.39564158094206819</v>
      </c>
      <c r="AH35" s="149">
        <f t="shared" si="24"/>
        <v>0.38085147907547329</v>
      </c>
      <c r="AI35" s="149">
        <f t="shared" si="25"/>
        <v>0.37177885473441424</v>
      </c>
      <c r="AJ35" s="149">
        <f t="shared" si="26"/>
        <v>0.34234389348025712</v>
      </c>
      <c r="AK35" s="149">
        <f t="shared" si="27"/>
        <v>0.34868343716938993</v>
      </c>
      <c r="AL35" s="149">
        <f t="shared" si="28"/>
        <v>0.40560734362769513</v>
      </c>
      <c r="AM35" s="149">
        <f t="shared" si="29"/>
        <v>0.3871367949133665</v>
      </c>
      <c r="AN35" s="202">
        <f t="shared" si="11"/>
        <v>0.3466824644549763</v>
      </c>
      <c r="AO35" s="203">
        <f t="shared" si="12"/>
        <v>0.33440265486725662</v>
      </c>
      <c r="AP35" s="203">
        <f t="shared" si="13"/>
        <v>0.33426791277258561</v>
      </c>
      <c r="AQ35" s="203">
        <f t="shared" si="14"/>
        <v>0.31641651031894935</v>
      </c>
      <c r="AR35" s="203">
        <f t="shared" si="15"/>
        <v>0.29525979945305381</v>
      </c>
      <c r="AS35" s="203">
        <f t="shared" si="16"/>
        <v>0.2793515358361775</v>
      </c>
      <c r="AT35" s="203">
        <f t="shared" si="30"/>
        <v>0.25789056304520225</v>
      </c>
      <c r="AU35" s="203">
        <f t="shared" si="31"/>
        <v>0.25604229607250756</v>
      </c>
      <c r="AV35" s="203">
        <f t="shared" si="32"/>
        <v>0.23117921385742837</v>
      </c>
      <c r="AW35" s="203">
        <f t="shared" si="33"/>
        <v>0.23378282469836764</v>
      </c>
      <c r="AX35" s="203">
        <f t="shared" si="34"/>
        <v>0.22602739726027396</v>
      </c>
      <c r="AY35" s="203">
        <f t="shared" si="35"/>
        <v>0.22228136882129276</v>
      </c>
      <c r="AZ35" s="203">
        <f t="shared" si="36"/>
        <v>0.20634441087613292</v>
      </c>
      <c r="BA35" s="203">
        <f t="shared" si="37"/>
        <v>0.20453172205438067</v>
      </c>
      <c r="BB35" s="203">
        <f t="shared" si="38"/>
        <v>0.18034769463340891</v>
      </c>
      <c r="BC35" s="203">
        <f t="shared" si="39"/>
        <v>0.17936507936507937</v>
      </c>
      <c r="BD35" s="203">
        <f t="shared" si="40"/>
        <v>0.2131637995512341</v>
      </c>
      <c r="BE35" s="203">
        <f t="shared" si="40"/>
        <v>0.20386043058648851</v>
      </c>
      <c r="BF35" s="147">
        <v>45385</v>
      </c>
      <c r="BG35" s="138">
        <v>49800</v>
      </c>
      <c r="BH35" s="138">
        <v>56927</v>
      </c>
      <c r="BI35" s="138">
        <v>61876</v>
      </c>
      <c r="BJ35" s="138">
        <v>64504</v>
      </c>
      <c r="BK35" s="138">
        <v>69224</v>
      </c>
      <c r="BL35" s="138">
        <v>72913</v>
      </c>
      <c r="BM35" s="138">
        <v>78345</v>
      </c>
      <c r="BN35" s="138">
        <v>87720</v>
      </c>
      <c r="BO35" s="138">
        <v>80989</v>
      </c>
      <c r="BP35" s="138">
        <v>77553</v>
      </c>
      <c r="BQ35" s="138">
        <v>73880</v>
      </c>
      <c r="BR35" s="138">
        <v>71734</v>
      </c>
      <c r="BS35" s="138">
        <v>72839</v>
      </c>
      <c r="BT35" s="138">
        <v>69696</v>
      </c>
      <c r="BU35" s="138">
        <v>68056</v>
      </c>
      <c r="BV35" s="138">
        <v>70265</v>
      </c>
      <c r="BW35" s="142">
        <v>70931</v>
      </c>
      <c r="BX35" s="138">
        <v>84.4</v>
      </c>
      <c r="BY35" s="138">
        <v>90.4</v>
      </c>
      <c r="BZ35" s="138">
        <v>96.3</v>
      </c>
      <c r="CA35" s="138">
        <v>106.6</v>
      </c>
      <c r="CB35" s="138">
        <v>109.7</v>
      </c>
      <c r="CC35" s="138">
        <v>117.2</v>
      </c>
      <c r="CD35" s="138">
        <v>126.1</v>
      </c>
      <c r="CE35" s="138">
        <v>132.4</v>
      </c>
      <c r="CF35" s="138">
        <v>150.1</v>
      </c>
      <c r="CG35" s="138">
        <v>140.9</v>
      </c>
      <c r="CH35" s="138">
        <v>138.69999999999999</v>
      </c>
      <c r="CI35" s="138">
        <v>131.5</v>
      </c>
      <c r="CJ35" s="138">
        <v>132.4</v>
      </c>
      <c r="CK35" s="138">
        <v>132.4</v>
      </c>
      <c r="CL35" s="138">
        <v>132.30000000000001</v>
      </c>
      <c r="CM35" s="138">
        <v>132.30000000000001</v>
      </c>
      <c r="CN35" s="138">
        <v>133.69999999999999</v>
      </c>
      <c r="CO35" s="142">
        <v>134.69999999999999</v>
      </c>
      <c r="CP35" s="32"/>
      <c r="CQ35" s="32"/>
      <c r="CR35" s="32"/>
      <c r="CT35" s="31"/>
      <c r="CU35" s="31"/>
      <c r="CV35" s="31"/>
      <c r="CW35" s="31"/>
    </row>
    <row r="36" spans="1:101" s="16" customFormat="1" ht="15.75" customHeight="1" x14ac:dyDescent="0.3">
      <c r="A36"/>
      <c r="B36" s="128" t="s">
        <v>129</v>
      </c>
      <c r="C36" s="113" t="s">
        <v>19</v>
      </c>
      <c r="D36" s="137">
        <v>149.12</v>
      </c>
      <c r="E36" s="138">
        <v>148.93</v>
      </c>
      <c r="F36" s="138">
        <v>151.93</v>
      </c>
      <c r="G36" s="138">
        <v>158.97999999999999</v>
      </c>
      <c r="H36" s="138">
        <v>152.11000000000001</v>
      </c>
      <c r="I36" s="138">
        <v>148.81</v>
      </c>
      <c r="J36" s="138">
        <v>145.11000000000001</v>
      </c>
      <c r="K36" s="138">
        <v>143.69</v>
      </c>
      <c r="L36" s="138">
        <v>135.71</v>
      </c>
      <c r="M36" s="138">
        <v>134.65</v>
      </c>
      <c r="N36" s="138">
        <v>127.03</v>
      </c>
      <c r="O36" s="138">
        <v>128.69</v>
      </c>
      <c r="P36" s="138">
        <v>120.9</v>
      </c>
      <c r="Q36" s="138">
        <v>121.6</v>
      </c>
      <c r="R36" s="138">
        <v>114.04</v>
      </c>
      <c r="S36" s="138">
        <v>122.45</v>
      </c>
      <c r="T36" s="138">
        <v>139.6</v>
      </c>
      <c r="U36" s="142">
        <v>132.86000000000001</v>
      </c>
      <c r="V36" s="149">
        <f t="shared" si="4"/>
        <v>4.0835775118437985</v>
      </c>
      <c r="W36" s="149">
        <f t="shared" si="5"/>
        <v>4.26391433806688</v>
      </c>
      <c r="X36" s="149">
        <f t="shared" si="6"/>
        <v>4.2325050144862937</v>
      </c>
      <c r="Y36" s="149">
        <f t="shared" si="7"/>
        <v>4.2811363942372429</v>
      </c>
      <c r="Z36" s="149">
        <f t="shared" si="8"/>
        <v>4.240236389485128</v>
      </c>
      <c r="AA36" s="149">
        <f t="shared" si="9"/>
        <v>3.9595029667668893</v>
      </c>
      <c r="AB36" s="149">
        <f t="shared" si="18"/>
        <v>4.0461186705331249</v>
      </c>
      <c r="AC36" s="149">
        <f t="shared" si="19"/>
        <v>3.8372589862735671</v>
      </c>
      <c r="AD36" s="149">
        <f t="shared" si="20"/>
        <v>3.5439897631420885</v>
      </c>
      <c r="AE36" s="149">
        <f t="shared" si="21"/>
        <v>3.3897238375752083</v>
      </c>
      <c r="AF36" s="149">
        <f t="shared" si="22"/>
        <v>3.2298499872870581</v>
      </c>
      <c r="AG36" s="149">
        <f t="shared" si="23"/>
        <v>2.8890535201149423</v>
      </c>
      <c r="AH36" s="149">
        <f t="shared" si="24"/>
        <v>3.322067430549831</v>
      </c>
      <c r="AI36" s="149">
        <f t="shared" si="25"/>
        <v>3.3424040020890025</v>
      </c>
      <c r="AJ36" s="149">
        <f t="shared" si="26"/>
        <v>2.5762436181267789</v>
      </c>
      <c r="AK36" s="149">
        <f t="shared" si="27"/>
        <v>2.7143553821599573</v>
      </c>
      <c r="AL36" s="149">
        <f t="shared" si="28"/>
        <v>3.1679753097626286</v>
      </c>
      <c r="AM36" s="149">
        <f t="shared" si="29"/>
        <v>2.9230836926867902</v>
      </c>
      <c r="AN36" s="202">
        <f t="shared" si="11"/>
        <v>3.2068817204301077</v>
      </c>
      <c r="AO36" s="203">
        <f t="shared" si="12"/>
        <v>3.2235930735930736</v>
      </c>
      <c r="AP36" s="203">
        <f t="shared" si="13"/>
        <v>3.1652083333333332</v>
      </c>
      <c r="AQ36" s="203">
        <f t="shared" si="14"/>
        <v>3.3120833333333333</v>
      </c>
      <c r="AR36" s="203">
        <f t="shared" si="15"/>
        <v>3.0544176706827311</v>
      </c>
      <c r="AS36" s="203">
        <f t="shared" si="16"/>
        <v>2.9064453124999998</v>
      </c>
      <c r="AT36" s="203">
        <f t="shared" si="30"/>
        <v>2.722514071294559</v>
      </c>
      <c r="AU36" s="203">
        <f t="shared" si="31"/>
        <v>2.6268738574040218</v>
      </c>
      <c r="AV36" s="203">
        <f t="shared" si="32"/>
        <v>2.4233928571428573</v>
      </c>
      <c r="AW36" s="203">
        <f t="shared" si="33"/>
        <v>2.2706576728499157</v>
      </c>
      <c r="AX36" s="203">
        <f t="shared" si="34"/>
        <v>2.0962046204620464</v>
      </c>
      <c r="AY36" s="203">
        <f t="shared" si="35"/>
        <v>2.0857374392220422</v>
      </c>
      <c r="AZ36" s="203">
        <f t="shared" si="36"/>
        <v>2.080895008605852</v>
      </c>
      <c r="BA36" s="203">
        <f t="shared" si="37"/>
        <v>2.0505902192242833</v>
      </c>
      <c r="BB36" s="203">
        <f t="shared" si="38"/>
        <v>1.7148872180451127</v>
      </c>
      <c r="BC36" s="203">
        <f t="shared" si="39"/>
        <v>1.7669552669552671</v>
      </c>
      <c r="BD36" s="203">
        <f t="shared" si="40"/>
        <v>2.0650887573964498</v>
      </c>
      <c r="BE36" s="203">
        <f t="shared" si="40"/>
        <v>1.9800298062593145</v>
      </c>
      <c r="BF36" s="147">
        <v>36517</v>
      </c>
      <c r="BG36" s="138">
        <v>34928</v>
      </c>
      <c r="BH36" s="138">
        <v>35896</v>
      </c>
      <c r="BI36" s="138">
        <v>37135</v>
      </c>
      <c r="BJ36" s="138">
        <v>35873</v>
      </c>
      <c r="BK36" s="138">
        <v>37583</v>
      </c>
      <c r="BL36" s="138">
        <v>35864</v>
      </c>
      <c r="BM36" s="138">
        <v>37446</v>
      </c>
      <c r="BN36" s="138">
        <v>38293</v>
      </c>
      <c r="BO36" s="138">
        <v>39723</v>
      </c>
      <c r="BP36" s="138">
        <v>39330</v>
      </c>
      <c r="BQ36" s="138">
        <v>44544</v>
      </c>
      <c r="BR36" s="138">
        <v>36393</v>
      </c>
      <c r="BS36" s="138">
        <v>36381</v>
      </c>
      <c r="BT36" s="138">
        <v>44266</v>
      </c>
      <c r="BU36" s="138">
        <v>45112</v>
      </c>
      <c r="BV36" s="138">
        <v>44066</v>
      </c>
      <c r="BW36" s="142">
        <v>45452</v>
      </c>
      <c r="BX36" s="138">
        <v>46.5</v>
      </c>
      <c r="BY36" s="138">
        <v>46.2</v>
      </c>
      <c r="BZ36" s="138">
        <v>48</v>
      </c>
      <c r="CA36" s="138">
        <v>48</v>
      </c>
      <c r="CB36" s="138">
        <v>49.8</v>
      </c>
      <c r="CC36" s="138">
        <v>51.2</v>
      </c>
      <c r="CD36" s="138">
        <v>53.3</v>
      </c>
      <c r="CE36" s="138">
        <v>54.7</v>
      </c>
      <c r="CF36" s="138">
        <v>56</v>
      </c>
      <c r="CG36" s="138">
        <v>59.3</v>
      </c>
      <c r="CH36" s="138">
        <v>60.6</v>
      </c>
      <c r="CI36" s="138">
        <v>61.7</v>
      </c>
      <c r="CJ36" s="138">
        <v>58.1</v>
      </c>
      <c r="CK36" s="138">
        <v>59.3</v>
      </c>
      <c r="CL36" s="138">
        <v>66.5</v>
      </c>
      <c r="CM36" s="138">
        <v>69.3</v>
      </c>
      <c r="CN36" s="138">
        <v>67.599999999999994</v>
      </c>
      <c r="CO36" s="142">
        <v>67.099999999999994</v>
      </c>
      <c r="CP36" s="32"/>
      <c r="CQ36" s="32"/>
      <c r="CR36" s="32"/>
      <c r="CT36" s="31"/>
      <c r="CU36" s="31"/>
      <c r="CV36" s="31"/>
      <c r="CW36" s="31"/>
    </row>
    <row r="37" spans="1:101" s="16" customFormat="1" ht="15.75" customHeight="1" x14ac:dyDescent="0.3">
      <c r="A37"/>
      <c r="B37" s="128" t="s">
        <v>130</v>
      </c>
      <c r="C37" s="113" t="s">
        <v>20</v>
      </c>
      <c r="D37" s="137">
        <v>132.52000000000001</v>
      </c>
      <c r="E37" s="138">
        <v>127.95</v>
      </c>
      <c r="F37" s="138">
        <v>136.93</v>
      </c>
      <c r="G37" s="138">
        <v>141.80000000000001</v>
      </c>
      <c r="H37" s="138">
        <v>124.79</v>
      </c>
      <c r="I37" s="138">
        <v>120.09</v>
      </c>
      <c r="J37" s="138">
        <v>120.05</v>
      </c>
      <c r="K37" s="138">
        <v>100.87</v>
      </c>
      <c r="L37" s="138">
        <v>98.23</v>
      </c>
      <c r="M37" s="138">
        <v>95.18</v>
      </c>
      <c r="N37" s="138">
        <v>90.87</v>
      </c>
      <c r="O37" s="138">
        <v>88.73</v>
      </c>
      <c r="P37" s="138">
        <v>84.36</v>
      </c>
      <c r="Q37" s="138">
        <v>82.41</v>
      </c>
      <c r="R37" s="138">
        <v>73.64</v>
      </c>
      <c r="S37" s="138">
        <v>70.5</v>
      </c>
      <c r="T37" s="138">
        <v>84.66</v>
      </c>
      <c r="U37" s="142">
        <v>81.040000000000006</v>
      </c>
      <c r="V37" s="149">
        <f t="shared" si="4"/>
        <v>3.293567949100308</v>
      </c>
      <c r="W37" s="149">
        <f t="shared" si="5"/>
        <v>3.2830421060734354</v>
      </c>
      <c r="X37" s="149">
        <f t="shared" si="6"/>
        <v>3.34644899555208</v>
      </c>
      <c r="Y37" s="149">
        <f t="shared" si="7"/>
        <v>3.3555776421032704</v>
      </c>
      <c r="Z37" s="149">
        <f t="shared" si="8"/>
        <v>3.0539376437766141</v>
      </c>
      <c r="AA37" s="149">
        <f t="shared" si="9"/>
        <v>2.9770935594228769</v>
      </c>
      <c r="AB37" s="149">
        <f t="shared" si="18"/>
        <v>2.8959112290435414</v>
      </c>
      <c r="AC37" s="149">
        <f t="shared" si="19"/>
        <v>2.386495374642156</v>
      </c>
      <c r="AD37" s="149">
        <f t="shared" si="20"/>
        <v>2.1950837988826817</v>
      </c>
      <c r="AE37" s="149">
        <f t="shared" si="21"/>
        <v>2.0668838219326817</v>
      </c>
      <c r="AF37" s="149">
        <f t="shared" si="22"/>
        <v>1.9456994197374902</v>
      </c>
      <c r="AG37" s="149">
        <f t="shared" si="23"/>
        <v>1.9409808811305072</v>
      </c>
      <c r="AH37" s="149">
        <f t="shared" si="24"/>
        <v>1.9765698219306467</v>
      </c>
      <c r="AI37" s="149">
        <f t="shared" si="25"/>
        <v>1.8281239601588322</v>
      </c>
      <c r="AJ37" s="149">
        <f t="shared" si="26"/>
        <v>1.6078251566559683</v>
      </c>
      <c r="AK37" s="149">
        <f t="shared" si="27"/>
        <v>1.420254235580894</v>
      </c>
      <c r="AL37" s="149">
        <f t="shared" si="28"/>
        <v>1.7090600775193798</v>
      </c>
      <c r="AM37" s="149">
        <f t="shared" si="29"/>
        <v>1.7116546276348583</v>
      </c>
      <c r="AN37" s="202">
        <f t="shared" si="11"/>
        <v>2.1068362480127187</v>
      </c>
      <c r="AO37" s="203">
        <f t="shared" si="12"/>
        <v>1.9684615384615385</v>
      </c>
      <c r="AP37" s="203">
        <f t="shared" si="13"/>
        <v>2.0406855439642326</v>
      </c>
      <c r="AQ37" s="203">
        <f t="shared" si="14"/>
        <v>2.184899845916795</v>
      </c>
      <c r="AR37" s="203">
        <f t="shared" si="15"/>
        <v>1.8597615499254843</v>
      </c>
      <c r="AS37" s="203">
        <f t="shared" si="16"/>
        <v>1.720487106017192</v>
      </c>
      <c r="AT37" s="203">
        <f t="shared" si="30"/>
        <v>1.6604426002766253</v>
      </c>
      <c r="AU37" s="203">
        <f t="shared" si="31"/>
        <v>1.4267326732673267</v>
      </c>
      <c r="AV37" s="203">
        <f t="shared" si="32"/>
        <v>1.3757703081232493</v>
      </c>
      <c r="AW37" s="203">
        <f t="shared" si="33"/>
        <v>1.3405633802816901</v>
      </c>
      <c r="AX37" s="203">
        <f t="shared" si="34"/>
        <v>1.2762640449438203</v>
      </c>
      <c r="AY37" s="203">
        <f t="shared" si="35"/>
        <v>1.2514809590973202</v>
      </c>
      <c r="AZ37" s="203">
        <f t="shared" si="36"/>
        <v>1.1932107496463933</v>
      </c>
      <c r="BA37" s="203">
        <f t="shared" si="37"/>
        <v>1.1607042253521127</v>
      </c>
      <c r="BB37" s="203">
        <f t="shared" si="38"/>
        <v>1.0101508916323731</v>
      </c>
      <c r="BC37" s="203">
        <f t="shared" si="39"/>
        <v>0.95788043478260865</v>
      </c>
      <c r="BD37" s="203">
        <f t="shared" si="40"/>
        <v>1.2287373004354136</v>
      </c>
      <c r="BE37" s="203">
        <f t="shared" si="40"/>
        <v>1.2113602391629297</v>
      </c>
      <c r="BF37" s="147">
        <v>40236</v>
      </c>
      <c r="BG37" s="138">
        <v>38973</v>
      </c>
      <c r="BH37" s="138">
        <v>40918</v>
      </c>
      <c r="BI37" s="138">
        <v>42258</v>
      </c>
      <c r="BJ37" s="138">
        <v>40862</v>
      </c>
      <c r="BK37" s="138">
        <v>40338</v>
      </c>
      <c r="BL37" s="138">
        <v>41455</v>
      </c>
      <c r="BM37" s="138">
        <v>42267</v>
      </c>
      <c r="BN37" s="138">
        <v>44750</v>
      </c>
      <c r="BO37" s="138">
        <v>46050</v>
      </c>
      <c r="BP37" s="138">
        <v>46703</v>
      </c>
      <c r="BQ37" s="138">
        <v>45714</v>
      </c>
      <c r="BR37" s="138">
        <v>42680</v>
      </c>
      <c r="BS37" s="138">
        <v>45079</v>
      </c>
      <c r="BT37" s="138">
        <v>45801</v>
      </c>
      <c r="BU37" s="138">
        <v>49639</v>
      </c>
      <c r="BV37" s="138">
        <v>49536</v>
      </c>
      <c r="BW37" s="142">
        <v>47346</v>
      </c>
      <c r="BX37" s="138">
        <v>62.9</v>
      </c>
      <c r="BY37" s="138">
        <v>65</v>
      </c>
      <c r="BZ37" s="138">
        <v>67.099999999999994</v>
      </c>
      <c r="CA37" s="138">
        <v>64.900000000000006</v>
      </c>
      <c r="CB37" s="138">
        <v>67.099999999999994</v>
      </c>
      <c r="CC37" s="138">
        <v>69.8</v>
      </c>
      <c r="CD37" s="138">
        <v>72.3</v>
      </c>
      <c r="CE37" s="138">
        <v>70.7</v>
      </c>
      <c r="CF37" s="138">
        <v>71.400000000000006</v>
      </c>
      <c r="CG37" s="138">
        <v>71</v>
      </c>
      <c r="CH37" s="138">
        <v>71.2</v>
      </c>
      <c r="CI37" s="138">
        <v>70.900000000000006</v>
      </c>
      <c r="CJ37" s="138">
        <v>70.7</v>
      </c>
      <c r="CK37" s="138">
        <v>71</v>
      </c>
      <c r="CL37" s="138">
        <v>72.900000000000006</v>
      </c>
      <c r="CM37" s="138">
        <v>73.599999999999994</v>
      </c>
      <c r="CN37" s="138">
        <v>68.900000000000006</v>
      </c>
      <c r="CO37" s="142">
        <v>66.900000000000006</v>
      </c>
      <c r="CP37" s="32"/>
      <c r="CQ37" s="32"/>
      <c r="CR37" s="32"/>
      <c r="CT37" s="31"/>
      <c r="CU37" s="31"/>
      <c r="CV37" s="31"/>
      <c r="CW37" s="31"/>
    </row>
    <row r="38" spans="1:101" s="16" customFormat="1" ht="15.75" customHeight="1" x14ac:dyDescent="0.3">
      <c r="A38"/>
      <c r="B38" s="128" t="s">
        <v>131</v>
      </c>
      <c r="C38" s="113" t="s">
        <v>49</v>
      </c>
      <c r="D38" s="149">
        <v>22.48</v>
      </c>
      <c r="E38" s="138">
        <v>21.92</v>
      </c>
      <c r="F38" s="138">
        <v>23.07</v>
      </c>
      <c r="G38" s="138">
        <v>22.25</v>
      </c>
      <c r="H38" s="138">
        <v>21.65</v>
      </c>
      <c r="I38" s="138">
        <v>21.37</v>
      </c>
      <c r="J38" s="138">
        <v>21.1</v>
      </c>
      <c r="K38" s="138">
        <v>21.25</v>
      </c>
      <c r="L38" s="138">
        <v>19.54</v>
      </c>
      <c r="M38" s="138">
        <v>18.850000000000001</v>
      </c>
      <c r="N38" s="138">
        <v>18.059999999999999</v>
      </c>
      <c r="O38" s="138">
        <v>18.329999999999998</v>
      </c>
      <c r="P38" s="138">
        <v>16.55</v>
      </c>
      <c r="Q38" s="138">
        <v>15.82</v>
      </c>
      <c r="R38" s="138">
        <v>14.24</v>
      </c>
      <c r="S38" s="138">
        <v>14.24</v>
      </c>
      <c r="T38" s="138">
        <v>17.72</v>
      </c>
      <c r="U38" s="142">
        <v>16.850000000000001</v>
      </c>
      <c r="V38" s="149">
        <f t="shared" si="4"/>
        <v>0.35200350750825987</v>
      </c>
      <c r="W38" s="149">
        <f t="shared" si="5"/>
        <v>0.35036123010037723</v>
      </c>
      <c r="X38" s="149">
        <f t="shared" si="6"/>
        <v>0.36977079660201956</v>
      </c>
      <c r="Y38" s="149">
        <f t="shared" si="7"/>
        <v>0.35216840772396329</v>
      </c>
      <c r="Z38" s="149">
        <f t="shared" si="8"/>
        <v>0.33972508159678633</v>
      </c>
      <c r="AA38" s="149">
        <f t="shared" si="9"/>
        <v>0.33569487425187328</v>
      </c>
      <c r="AB38" s="149">
        <f t="shared" si="18"/>
        <v>0.32379344740274685</v>
      </c>
      <c r="AC38" s="149">
        <f t="shared" si="19"/>
        <v>0.32359749040628616</v>
      </c>
      <c r="AD38" s="149">
        <f t="shared" si="20"/>
        <v>0.29655036347907909</v>
      </c>
      <c r="AE38" s="149">
        <f t="shared" si="21"/>
        <v>0.27846717485079475</v>
      </c>
      <c r="AF38" s="149">
        <f t="shared" si="22"/>
        <v>0.2666942319619599</v>
      </c>
      <c r="AG38" s="149">
        <f t="shared" si="23"/>
        <v>0.26886294297113356</v>
      </c>
      <c r="AH38" s="149">
        <f t="shared" si="24"/>
        <v>0.25553925731490773</v>
      </c>
      <c r="AI38" s="149">
        <f t="shared" si="25"/>
        <v>0.23785181621361559</v>
      </c>
      <c r="AJ38" s="149">
        <f t="shared" si="26"/>
        <v>0.20515184694289171</v>
      </c>
      <c r="AK38" s="149">
        <f t="shared" si="27"/>
        <v>0.20224399943189889</v>
      </c>
      <c r="AL38" s="149">
        <f t="shared" si="28"/>
        <v>0.24924046359851468</v>
      </c>
      <c r="AM38" s="149">
        <f t="shared" si="29"/>
        <v>0.23112903447046074</v>
      </c>
      <c r="AN38" s="202">
        <f t="shared" si="11"/>
        <v>0.22638469284994964</v>
      </c>
      <c r="AO38" s="203">
        <f t="shared" si="12"/>
        <v>0.21876247504990021</v>
      </c>
      <c r="AP38" s="203">
        <f t="shared" si="13"/>
        <v>0.23093093093093092</v>
      </c>
      <c r="AQ38" s="203">
        <f t="shared" si="14"/>
        <v>0.22565922920892495</v>
      </c>
      <c r="AR38" s="203">
        <f t="shared" si="15"/>
        <v>0.21204701273261509</v>
      </c>
      <c r="AS38" s="203">
        <f t="shared" si="16"/>
        <v>0.20046904315196998</v>
      </c>
      <c r="AT38" s="203">
        <f t="shared" si="30"/>
        <v>0.19199272065514103</v>
      </c>
      <c r="AU38" s="203">
        <f t="shared" si="31"/>
        <v>0.18855368234250222</v>
      </c>
      <c r="AV38" s="203">
        <f t="shared" si="32"/>
        <v>0.17140350877192984</v>
      </c>
      <c r="AW38" s="203">
        <f t="shared" si="33"/>
        <v>0.15961049957662998</v>
      </c>
      <c r="AX38" s="203">
        <f t="shared" si="34"/>
        <v>0.15151006711409395</v>
      </c>
      <c r="AY38" s="203">
        <f t="shared" si="35"/>
        <v>0.15249584026622295</v>
      </c>
      <c r="AZ38" s="203">
        <f t="shared" si="36"/>
        <v>0.1402542372881356</v>
      </c>
      <c r="BA38" s="203">
        <f t="shared" si="37"/>
        <v>0.13486786018755328</v>
      </c>
      <c r="BB38" s="203">
        <f t="shared" si="38"/>
        <v>0.11739488870568837</v>
      </c>
      <c r="BC38" s="203">
        <f t="shared" si="39"/>
        <v>0.11662571662571662</v>
      </c>
      <c r="BD38" s="203">
        <f t="shared" si="40"/>
        <v>0.14453507340946167</v>
      </c>
      <c r="BE38" s="203">
        <f t="shared" si="40"/>
        <v>0.13665855636658555</v>
      </c>
      <c r="BF38" s="147">
        <v>63863</v>
      </c>
      <c r="BG38" s="138">
        <v>62564</v>
      </c>
      <c r="BH38" s="138">
        <v>62390</v>
      </c>
      <c r="BI38" s="138">
        <v>63180</v>
      </c>
      <c r="BJ38" s="138">
        <v>63728</v>
      </c>
      <c r="BK38" s="138">
        <v>63659</v>
      </c>
      <c r="BL38" s="138">
        <v>65165</v>
      </c>
      <c r="BM38" s="138">
        <v>65668</v>
      </c>
      <c r="BN38" s="138">
        <v>65891</v>
      </c>
      <c r="BO38" s="138">
        <v>67692</v>
      </c>
      <c r="BP38" s="138">
        <v>67718</v>
      </c>
      <c r="BQ38" s="138">
        <v>68176</v>
      </c>
      <c r="BR38" s="138">
        <v>64765</v>
      </c>
      <c r="BS38" s="138">
        <v>66512</v>
      </c>
      <c r="BT38" s="138">
        <v>69412</v>
      </c>
      <c r="BU38" s="149">
        <v>70410</v>
      </c>
      <c r="BV38" s="138">
        <v>71096</v>
      </c>
      <c r="BW38" s="142">
        <v>72903</v>
      </c>
      <c r="BX38" s="138">
        <v>99.3</v>
      </c>
      <c r="BY38" s="138">
        <v>100.2</v>
      </c>
      <c r="BZ38" s="138">
        <v>99.9</v>
      </c>
      <c r="CA38" s="138">
        <v>98.6</v>
      </c>
      <c r="CB38" s="138">
        <v>102.1</v>
      </c>
      <c r="CC38" s="138">
        <v>106.6</v>
      </c>
      <c r="CD38" s="138">
        <v>109.9</v>
      </c>
      <c r="CE38" s="138">
        <v>112.7</v>
      </c>
      <c r="CF38" s="138">
        <v>114</v>
      </c>
      <c r="CG38" s="138">
        <v>118.1</v>
      </c>
      <c r="CH38" s="138">
        <v>119.2</v>
      </c>
      <c r="CI38" s="138">
        <v>120.2</v>
      </c>
      <c r="CJ38" s="138">
        <v>118</v>
      </c>
      <c r="CK38" s="138">
        <v>117.3</v>
      </c>
      <c r="CL38" s="138">
        <v>121.3</v>
      </c>
      <c r="CM38" s="138">
        <v>122.1</v>
      </c>
      <c r="CN38" s="138">
        <v>122.6</v>
      </c>
      <c r="CO38" s="142">
        <v>123.3</v>
      </c>
      <c r="CP38" s="32"/>
      <c r="CQ38" s="32"/>
      <c r="CR38" s="32"/>
      <c r="CT38" s="31"/>
      <c r="CU38" s="31"/>
      <c r="CV38" s="31"/>
      <c r="CW38" s="31"/>
    </row>
    <row r="39" spans="1:101" s="16" customFormat="1" ht="15.75" customHeight="1" x14ac:dyDescent="0.3">
      <c r="A39"/>
      <c r="B39" s="128" t="s">
        <v>132</v>
      </c>
      <c r="C39" s="113" t="s">
        <v>46</v>
      </c>
      <c r="D39" s="149">
        <v>133.54</v>
      </c>
      <c r="E39" s="138">
        <v>109.98</v>
      </c>
      <c r="F39" s="138">
        <v>106.84</v>
      </c>
      <c r="G39" s="138">
        <v>98.94</v>
      </c>
      <c r="H39" s="138">
        <v>91.8</v>
      </c>
      <c r="I39" s="138">
        <v>83.02</v>
      </c>
      <c r="J39" s="138">
        <v>78.2</v>
      </c>
      <c r="K39" s="138">
        <v>100.53</v>
      </c>
      <c r="L39" s="138">
        <v>97.06</v>
      </c>
      <c r="M39" s="138">
        <v>97.28</v>
      </c>
      <c r="N39" s="138">
        <v>93.42</v>
      </c>
      <c r="O39" s="138">
        <v>102.32</v>
      </c>
      <c r="P39" s="138">
        <v>100.27</v>
      </c>
      <c r="Q39" s="138">
        <v>91.28</v>
      </c>
      <c r="R39" s="138">
        <v>81.650000000000006</v>
      </c>
      <c r="S39" s="138">
        <v>81.12</v>
      </c>
      <c r="T39" s="138">
        <v>94.97</v>
      </c>
      <c r="U39" s="142">
        <v>92.54</v>
      </c>
      <c r="V39" s="149">
        <f t="shared" si="4"/>
        <v>0.47882334380333608</v>
      </c>
      <c r="W39" s="149">
        <f t="shared" si="5"/>
        <v>0.38623625100088499</v>
      </c>
      <c r="X39" s="149">
        <f t="shared" si="6"/>
        <v>0.36138180170002332</v>
      </c>
      <c r="Y39" s="149">
        <f t="shared" si="7"/>
        <v>0.33650543156634538</v>
      </c>
      <c r="Z39" s="149">
        <f t="shared" si="8"/>
        <v>0.30416890320271961</v>
      </c>
      <c r="AA39" s="149">
        <f t="shared" si="9"/>
        <v>0.26990211090629501</v>
      </c>
      <c r="AB39" s="149">
        <f t="shared" si="18"/>
        <v>0.25263212304670463</v>
      </c>
      <c r="AC39" s="149">
        <f t="shared" si="19"/>
        <v>0.3207312404287902</v>
      </c>
      <c r="AD39" s="149">
        <f t="shared" si="20"/>
        <v>0.30369211514392991</v>
      </c>
      <c r="AE39" s="149">
        <f t="shared" si="21"/>
        <v>0.30114197444874735</v>
      </c>
      <c r="AF39" s="149">
        <f t="shared" si="22"/>
        <v>0.28553264583804533</v>
      </c>
      <c r="AG39" s="149">
        <f t="shared" si="23"/>
        <v>0.31295592251955212</v>
      </c>
      <c r="AH39" s="149">
        <f t="shared" si="24"/>
        <v>0.30059657643073417</v>
      </c>
      <c r="AI39" s="149">
        <f t="shared" si="25"/>
        <v>0.26369537521991465</v>
      </c>
      <c r="AJ39" s="149">
        <f t="shared" si="26"/>
        <v>0.2276376978064257</v>
      </c>
      <c r="AK39" s="149">
        <f t="shared" si="27"/>
        <v>0.2178501796619455</v>
      </c>
      <c r="AL39" s="149">
        <f t="shared" si="28"/>
        <v>0.24582928881123406</v>
      </c>
      <c r="AM39" s="149">
        <f t="shared" si="29"/>
        <v>0.23710209687006784</v>
      </c>
      <c r="AN39" s="202">
        <f t="shared" si="11"/>
        <v>0.55944700460829488</v>
      </c>
      <c r="AO39" s="203">
        <f t="shared" si="12"/>
        <v>0.46346396965865994</v>
      </c>
      <c r="AP39" s="203">
        <f t="shared" si="13"/>
        <v>0.44094098225340489</v>
      </c>
      <c r="AQ39" s="203">
        <f t="shared" si="14"/>
        <v>0.40716049382716052</v>
      </c>
      <c r="AR39" s="203">
        <f t="shared" si="15"/>
        <v>0.37090909090909091</v>
      </c>
      <c r="AS39" s="203">
        <f t="shared" si="16"/>
        <v>0.3278830963665087</v>
      </c>
      <c r="AT39" s="203">
        <f t="shared" si="30"/>
        <v>0.30511119781506046</v>
      </c>
      <c r="AU39" s="203">
        <f t="shared" si="31"/>
        <v>0.39040776699029128</v>
      </c>
      <c r="AV39" s="203">
        <f t="shared" si="32"/>
        <v>0.37216257668711655</v>
      </c>
      <c r="AW39" s="203">
        <f t="shared" si="33"/>
        <v>0.36848484848484847</v>
      </c>
      <c r="AX39" s="203">
        <f t="shared" si="34"/>
        <v>0.34871220604703246</v>
      </c>
      <c r="AY39" s="203">
        <f t="shared" si="35"/>
        <v>0.37728613569321534</v>
      </c>
      <c r="AZ39" s="203">
        <f t="shared" si="36"/>
        <v>0.36382438316400578</v>
      </c>
      <c r="BA39" s="203">
        <f t="shared" si="37"/>
        <v>0.32265818310357014</v>
      </c>
      <c r="BB39" s="203">
        <f t="shared" si="38"/>
        <v>0.27952755905511811</v>
      </c>
      <c r="BC39" s="203">
        <f t="shared" si="39"/>
        <v>0.26950166112956808</v>
      </c>
      <c r="BD39" s="203">
        <f t="shared" si="40"/>
        <v>0.3074457753318226</v>
      </c>
      <c r="BE39" s="203">
        <f t="shared" si="40"/>
        <v>0.29229311433986105</v>
      </c>
      <c r="BF39" s="147">
        <v>278892</v>
      </c>
      <c r="BG39" s="138">
        <v>284748</v>
      </c>
      <c r="BH39" s="138">
        <v>295643</v>
      </c>
      <c r="BI39" s="138">
        <v>294022</v>
      </c>
      <c r="BJ39" s="138">
        <v>301806</v>
      </c>
      <c r="BK39" s="138">
        <v>307593</v>
      </c>
      <c r="BL39" s="138">
        <v>309541</v>
      </c>
      <c r="BM39" s="138">
        <v>313440</v>
      </c>
      <c r="BN39" s="138">
        <v>319600</v>
      </c>
      <c r="BO39" s="138">
        <v>323037</v>
      </c>
      <c r="BP39" s="138">
        <v>327178</v>
      </c>
      <c r="BQ39" s="138">
        <v>326947</v>
      </c>
      <c r="BR39" s="138">
        <v>333570</v>
      </c>
      <c r="BS39" s="138">
        <v>346157</v>
      </c>
      <c r="BT39" s="138">
        <v>358684</v>
      </c>
      <c r="BU39" s="149">
        <v>372366</v>
      </c>
      <c r="BV39" s="138">
        <v>386325</v>
      </c>
      <c r="BW39" s="142">
        <v>390296</v>
      </c>
      <c r="BX39" s="138">
        <v>238.7</v>
      </c>
      <c r="BY39" s="138">
        <v>237.3</v>
      </c>
      <c r="BZ39" s="138">
        <v>242.3</v>
      </c>
      <c r="CA39" s="138">
        <v>243</v>
      </c>
      <c r="CB39" s="138">
        <v>247.5</v>
      </c>
      <c r="CC39" s="138">
        <v>253.2</v>
      </c>
      <c r="CD39" s="138">
        <v>256.3</v>
      </c>
      <c r="CE39" s="138">
        <v>257.5</v>
      </c>
      <c r="CF39" s="138">
        <v>260.8</v>
      </c>
      <c r="CG39" s="138">
        <v>264</v>
      </c>
      <c r="CH39" s="138">
        <v>267.89999999999998</v>
      </c>
      <c r="CI39" s="138">
        <v>271.2</v>
      </c>
      <c r="CJ39" s="138">
        <v>275.60000000000002</v>
      </c>
      <c r="CK39" s="138">
        <v>282.89999999999998</v>
      </c>
      <c r="CL39" s="138">
        <v>292.10000000000002</v>
      </c>
      <c r="CM39" s="138">
        <v>301</v>
      </c>
      <c r="CN39" s="138">
        <v>308.89999999999998</v>
      </c>
      <c r="CO39" s="142">
        <v>316.60000000000002</v>
      </c>
      <c r="CP39" s="32"/>
      <c r="CQ39" s="32"/>
      <c r="CR39" s="32"/>
      <c r="CT39" s="31"/>
      <c r="CU39" s="31"/>
      <c r="CV39" s="31"/>
      <c r="CW39" s="31"/>
    </row>
    <row r="40" spans="1:101" s="16" customFormat="1" ht="15.75" customHeight="1" x14ac:dyDescent="0.3">
      <c r="A40"/>
      <c r="B40" s="128" t="s">
        <v>133</v>
      </c>
      <c r="C40" s="113" t="s">
        <v>47</v>
      </c>
      <c r="D40" s="149">
        <v>358.56</v>
      </c>
      <c r="E40" s="138">
        <v>351.4</v>
      </c>
      <c r="F40" s="138">
        <v>370.38</v>
      </c>
      <c r="G40" s="138">
        <v>322.06</v>
      </c>
      <c r="H40" s="138">
        <v>336.74</v>
      </c>
      <c r="I40" s="138">
        <v>286.98</v>
      </c>
      <c r="J40" s="138">
        <v>268.07</v>
      </c>
      <c r="K40" s="138">
        <v>240.55</v>
      </c>
      <c r="L40" s="138">
        <v>235.43</v>
      </c>
      <c r="M40" s="138">
        <v>220.36</v>
      </c>
      <c r="N40" s="138">
        <v>210.25</v>
      </c>
      <c r="O40" s="138">
        <v>225.45</v>
      </c>
      <c r="P40" s="138">
        <v>213.42</v>
      </c>
      <c r="Q40" s="138">
        <v>212.48</v>
      </c>
      <c r="R40" s="138">
        <v>185.88</v>
      </c>
      <c r="S40" s="138">
        <v>181.47</v>
      </c>
      <c r="T40" s="138">
        <v>210.45</v>
      </c>
      <c r="U40" s="142">
        <v>203.41</v>
      </c>
      <c r="V40" s="149">
        <f t="shared" si="4"/>
        <v>0.67787509901748189</v>
      </c>
      <c r="W40" s="149">
        <f t="shared" si="5"/>
        <v>0.65995939578219465</v>
      </c>
      <c r="X40" s="149">
        <f t="shared" si="6"/>
        <v>0.7059832643958599</v>
      </c>
      <c r="Y40" s="149">
        <f t="shared" si="7"/>
        <v>0.61722148757162842</v>
      </c>
      <c r="Z40" s="149">
        <f t="shared" si="8"/>
        <v>0.64847855768693785</v>
      </c>
      <c r="AA40" s="149">
        <f t="shared" si="9"/>
        <v>0.55782220364845037</v>
      </c>
      <c r="AB40" s="149">
        <f t="shared" si="18"/>
        <v>0.51520713413989605</v>
      </c>
      <c r="AC40" s="149">
        <f t="shared" si="19"/>
        <v>0.45185928213451149</v>
      </c>
      <c r="AD40" s="149">
        <f t="shared" si="20"/>
        <v>0.42873428417418163</v>
      </c>
      <c r="AE40" s="149">
        <f t="shared" si="21"/>
        <v>0.39409888956253164</v>
      </c>
      <c r="AF40" s="149">
        <f t="shared" si="22"/>
        <v>0.37323964914585372</v>
      </c>
      <c r="AG40" s="149">
        <f t="shared" si="23"/>
        <v>0.40047961630695444</v>
      </c>
      <c r="AH40" s="149">
        <f t="shared" si="24"/>
        <v>0.393108173820786</v>
      </c>
      <c r="AI40" s="149">
        <f t="shared" si="25"/>
        <v>0.39186178609893918</v>
      </c>
      <c r="AJ40" s="149">
        <f t="shared" si="26"/>
        <v>0.33994707301327198</v>
      </c>
      <c r="AK40" s="149">
        <f t="shared" si="27"/>
        <v>0.33062232862186952</v>
      </c>
      <c r="AL40" s="149">
        <f t="shared" si="28"/>
        <v>0.37842347825930595</v>
      </c>
      <c r="AM40" s="149">
        <f t="shared" si="29"/>
        <v>0.36872816788814705</v>
      </c>
      <c r="AN40" s="202">
        <f t="shared" si="11"/>
        <v>0.42367954626019144</v>
      </c>
      <c r="AO40" s="203">
        <f t="shared" si="12"/>
        <v>0.4249606965775789</v>
      </c>
      <c r="AP40" s="203">
        <f t="shared" si="13"/>
        <v>0.45113276492082827</v>
      </c>
      <c r="AQ40" s="203">
        <f t="shared" si="14"/>
        <v>0.39080208712534886</v>
      </c>
      <c r="AR40" s="203">
        <f t="shared" si="15"/>
        <v>0.4060043404870991</v>
      </c>
      <c r="AS40" s="203">
        <f t="shared" si="16"/>
        <v>0.34356518616066084</v>
      </c>
      <c r="AT40" s="203">
        <f t="shared" si="30"/>
        <v>0.31735527406179709</v>
      </c>
      <c r="AU40" s="203">
        <f t="shared" si="31"/>
        <v>0.27697179044329301</v>
      </c>
      <c r="AV40" s="203">
        <f t="shared" si="32"/>
        <v>0.26121158326861199</v>
      </c>
      <c r="AW40" s="203">
        <f t="shared" si="33"/>
        <v>0.24046268005237886</v>
      </c>
      <c r="AX40" s="203">
        <f t="shared" si="34"/>
        <v>0.22858230050010872</v>
      </c>
      <c r="AY40" s="203">
        <f t="shared" si="35"/>
        <v>0.24454930035795638</v>
      </c>
      <c r="AZ40" s="203">
        <f t="shared" si="36"/>
        <v>0.23385930309007233</v>
      </c>
      <c r="BA40" s="203">
        <f t="shared" si="37"/>
        <v>0.23221857923497269</v>
      </c>
      <c r="BB40" s="203">
        <f t="shared" si="38"/>
        <v>0.20110353781239856</v>
      </c>
      <c r="BC40" s="203">
        <f t="shared" si="39"/>
        <v>0.19508707804773168</v>
      </c>
      <c r="BD40" s="203">
        <f t="shared" si="40"/>
        <v>0.22556270096463021</v>
      </c>
      <c r="BE40" s="203">
        <f t="shared" si="40"/>
        <v>0.21930997304582212</v>
      </c>
      <c r="BF40" s="147">
        <v>528947</v>
      </c>
      <c r="BG40" s="138">
        <v>532457</v>
      </c>
      <c r="BH40" s="138">
        <v>524630</v>
      </c>
      <c r="BI40" s="138">
        <v>521790</v>
      </c>
      <c r="BJ40" s="138">
        <v>519277</v>
      </c>
      <c r="BK40" s="138">
        <v>514465</v>
      </c>
      <c r="BL40" s="138">
        <v>520315</v>
      </c>
      <c r="BM40" s="138">
        <v>532356</v>
      </c>
      <c r="BN40" s="138">
        <v>549128</v>
      </c>
      <c r="BO40" s="138">
        <v>559149</v>
      </c>
      <c r="BP40" s="138">
        <v>563311</v>
      </c>
      <c r="BQ40" s="138">
        <v>562950</v>
      </c>
      <c r="BR40" s="138">
        <v>542904</v>
      </c>
      <c r="BS40" s="138">
        <v>542232</v>
      </c>
      <c r="BT40" s="138">
        <v>546791</v>
      </c>
      <c r="BU40" s="149">
        <v>548874</v>
      </c>
      <c r="BV40" s="138">
        <v>556123</v>
      </c>
      <c r="BW40" s="142">
        <v>551653</v>
      </c>
      <c r="BX40" s="138">
        <v>846.3</v>
      </c>
      <c r="BY40" s="138">
        <v>826.9</v>
      </c>
      <c r="BZ40" s="138">
        <v>821</v>
      </c>
      <c r="CA40" s="138">
        <v>824.1</v>
      </c>
      <c r="CB40" s="138">
        <v>829.4</v>
      </c>
      <c r="CC40" s="138">
        <v>835.3</v>
      </c>
      <c r="CD40" s="138">
        <v>844.7</v>
      </c>
      <c r="CE40" s="138">
        <v>868.5</v>
      </c>
      <c r="CF40" s="138">
        <v>901.3</v>
      </c>
      <c r="CG40" s="138">
        <v>916.4</v>
      </c>
      <c r="CH40" s="138">
        <v>919.8</v>
      </c>
      <c r="CI40" s="138">
        <v>921.9</v>
      </c>
      <c r="CJ40" s="138">
        <v>912.6</v>
      </c>
      <c r="CK40" s="138">
        <v>915</v>
      </c>
      <c r="CL40" s="138">
        <v>924.3</v>
      </c>
      <c r="CM40" s="138">
        <v>930.2</v>
      </c>
      <c r="CN40" s="138">
        <v>933</v>
      </c>
      <c r="CO40" s="142">
        <v>927.5</v>
      </c>
      <c r="CP40" s="32"/>
      <c r="CQ40" s="32"/>
      <c r="CR40" s="32"/>
      <c r="CT40" s="31"/>
      <c r="CU40" s="31"/>
      <c r="CV40" s="31"/>
      <c r="CW40" s="31"/>
    </row>
    <row r="41" spans="1:101" s="16" customFormat="1" ht="15.75" customHeight="1" x14ac:dyDescent="0.3">
      <c r="A41"/>
      <c r="B41" s="128" t="s">
        <v>134</v>
      </c>
      <c r="C41" s="113" t="s">
        <v>203</v>
      </c>
      <c r="D41" s="149">
        <v>85.04</v>
      </c>
      <c r="E41" s="138">
        <v>82.96</v>
      </c>
      <c r="F41" s="138">
        <v>82.1</v>
      </c>
      <c r="G41" s="138">
        <v>75.83</v>
      </c>
      <c r="H41" s="138">
        <v>78.62</v>
      </c>
      <c r="I41" s="138">
        <v>73.09</v>
      </c>
      <c r="J41" s="138">
        <v>68.64</v>
      </c>
      <c r="K41" s="138">
        <v>65.849999999999994</v>
      </c>
      <c r="L41" s="138">
        <v>63.78</v>
      </c>
      <c r="M41" s="138">
        <v>61.03</v>
      </c>
      <c r="N41" s="138">
        <v>59.96</v>
      </c>
      <c r="O41" s="138">
        <v>61.36</v>
      </c>
      <c r="P41" s="138">
        <v>57.95</v>
      </c>
      <c r="Q41" s="138">
        <v>57.68</v>
      </c>
      <c r="R41" s="138">
        <v>52.3</v>
      </c>
      <c r="S41" s="138">
        <v>51.39</v>
      </c>
      <c r="T41" s="138">
        <v>60.39</v>
      </c>
      <c r="U41" s="142">
        <v>58.31</v>
      </c>
      <c r="V41" s="149">
        <f t="shared" si="4"/>
        <v>0.30166618777514093</v>
      </c>
      <c r="W41" s="149">
        <f t="shared" si="5"/>
        <v>0.29380203777353586</v>
      </c>
      <c r="X41" s="149">
        <f t="shared" si="6"/>
        <v>0.28877641108254221</v>
      </c>
      <c r="Y41" s="149">
        <f t="shared" si="7"/>
        <v>0.26736195583573968</v>
      </c>
      <c r="Z41" s="149">
        <f t="shared" si="8"/>
        <v>0.27752479791026863</v>
      </c>
      <c r="AA41" s="149">
        <f t="shared" si="9"/>
        <v>0.25750332052099589</v>
      </c>
      <c r="AB41" s="149">
        <f t="shared" si="18"/>
        <v>0.24679550561797753</v>
      </c>
      <c r="AC41" s="149">
        <f t="shared" si="19"/>
        <v>0.23743419629335832</v>
      </c>
      <c r="AD41" s="149">
        <f t="shared" si="20"/>
        <v>0.23296587696421137</v>
      </c>
      <c r="AE41" s="149">
        <f t="shared" si="21"/>
        <v>0.22445669563554382</v>
      </c>
      <c r="AF41" s="149">
        <f t="shared" si="22"/>
        <v>0.22132403152280236</v>
      </c>
      <c r="AG41" s="149">
        <f t="shared" si="23"/>
        <v>0.22464423397268099</v>
      </c>
      <c r="AH41" s="149">
        <f t="shared" si="24"/>
        <v>0.24315127407910914</v>
      </c>
      <c r="AI41" s="149">
        <f t="shared" si="25"/>
        <v>0.22443754426104484</v>
      </c>
      <c r="AJ41" s="149">
        <f t="shared" si="26"/>
        <v>0.20849528593354463</v>
      </c>
      <c r="AK41" s="149">
        <f t="shared" si="27"/>
        <v>0.20170105540793537</v>
      </c>
      <c r="AL41" s="149">
        <f t="shared" si="28"/>
        <v>0.22747390585390292</v>
      </c>
      <c r="AM41" s="149">
        <f t="shared" si="29"/>
        <v>0.21850981626588423</v>
      </c>
      <c r="AN41" s="202">
        <f t="shared" si="11"/>
        <v>0.3186212064443612</v>
      </c>
      <c r="AO41" s="203">
        <f t="shared" si="12"/>
        <v>0.31822017644802453</v>
      </c>
      <c r="AP41" s="203">
        <f t="shared" si="13"/>
        <v>0.32158245201723462</v>
      </c>
      <c r="AQ41" s="203">
        <f t="shared" si="14"/>
        <v>0.29494360171139633</v>
      </c>
      <c r="AR41" s="203">
        <f t="shared" si="15"/>
        <v>0.30591439688715955</v>
      </c>
      <c r="AS41" s="203">
        <f t="shared" si="16"/>
        <v>0.2811153846153846</v>
      </c>
      <c r="AT41" s="203">
        <f t="shared" si="30"/>
        <v>0.25921450151057401</v>
      </c>
      <c r="AU41" s="203">
        <f t="shared" si="31"/>
        <v>0.24334811529933481</v>
      </c>
      <c r="AV41" s="203">
        <f t="shared" si="32"/>
        <v>0.23234972677595628</v>
      </c>
      <c r="AW41" s="203">
        <f t="shared" si="33"/>
        <v>0.21664891728789493</v>
      </c>
      <c r="AX41" s="203">
        <f t="shared" si="34"/>
        <v>0.20797780090183837</v>
      </c>
      <c r="AY41" s="203">
        <f t="shared" si="35"/>
        <v>0.20934834527465029</v>
      </c>
      <c r="AZ41" s="203">
        <f t="shared" si="36"/>
        <v>0.19664065151001017</v>
      </c>
      <c r="BA41" s="203">
        <f t="shared" si="37"/>
        <v>0.19074074074074074</v>
      </c>
      <c r="BB41" s="203">
        <f t="shared" si="38"/>
        <v>0.17181340341655715</v>
      </c>
      <c r="BC41" s="203">
        <f t="shared" si="39"/>
        <v>0.16728515625000001</v>
      </c>
      <c r="BD41" s="203">
        <f t="shared" si="40"/>
        <v>0.19512116316639741</v>
      </c>
      <c r="BE41" s="203">
        <f>(U41*1000)/(CO41*1000)</f>
        <v>0.18695094581596666</v>
      </c>
      <c r="BF41" s="147">
        <v>281901</v>
      </c>
      <c r="BG41" s="138">
        <v>282367</v>
      </c>
      <c r="BH41" s="138">
        <v>284303</v>
      </c>
      <c r="BI41" s="138">
        <v>283623</v>
      </c>
      <c r="BJ41" s="138">
        <v>283290</v>
      </c>
      <c r="BK41" s="138">
        <v>283841</v>
      </c>
      <c r="BL41" s="138">
        <v>278125</v>
      </c>
      <c r="BM41" s="138">
        <v>277340</v>
      </c>
      <c r="BN41" s="138">
        <v>273774</v>
      </c>
      <c r="BO41" s="138">
        <v>271901</v>
      </c>
      <c r="BP41" s="138">
        <v>270915</v>
      </c>
      <c r="BQ41" s="138">
        <v>273143</v>
      </c>
      <c r="BR41" s="138">
        <v>238329</v>
      </c>
      <c r="BS41" s="138">
        <v>256998</v>
      </c>
      <c r="BT41" s="138">
        <v>250845</v>
      </c>
      <c r="BU41" s="149">
        <v>254783</v>
      </c>
      <c r="BV41" s="138">
        <v>265481</v>
      </c>
      <c r="BW41" s="142">
        <v>266853</v>
      </c>
      <c r="BX41" s="138">
        <v>266.89999999999998</v>
      </c>
      <c r="BY41" s="138">
        <v>260.7</v>
      </c>
      <c r="BZ41" s="138">
        <v>255.3</v>
      </c>
      <c r="CA41" s="138">
        <v>257.10000000000002</v>
      </c>
      <c r="CB41" s="138">
        <v>257</v>
      </c>
      <c r="CC41" s="138">
        <v>260</v>
      </c>
      <c r="CD41" s="138">
        <v>264.8</v>
      </c>
      <c r="CE41" s="138">
        <v>270.60000000000002</v>
      </c>
      <c r="CF41" s="138">
        <v>274.5</v>
      </c>
      <c r="CG41" s="138">
        <v>281.7</v>
      </c>
      <c r="CH41" s="138">
        <v>288.3</v>
      </c>
      <c r="CI41" s="138">
        <v>293.10000000000002</v>
      </c>
      <c r="CJ41" s="138">
        <v>294.7</v>
      </c>
      <c r="CK41" s="138">
        <v>302.39999999999998</v>
      </c>
      <c r="CL41" s="138">
        <v>304.39999999999998</v>
      </c>
      <c r="CM41" s="138">
        <v>307.2</v>
      </c>
      <c r="CN41" s="138">
        <v>309.5</v>
      </c>
      <c r="CO41" s="142">
        <v>311.89999999999998</v>
      </c>
      <c r="CP41" s="32"/>
      <c r="CQ41" s="32"/>
      <c r="CR41" s="32"/>
      <c r="CT41" s="31"/>
      <c r="CU41" s="31"/>
      <c r="CV41" s="31"/>
      <c r="CW41" s="31"/>
    </row>
    <row r="42" spans="1:101" s="16" customFormat="1" ht="15.75" customHeight="1" x14ac:dyDescent="0.3">
      <c r="A42"/>
      <c r="B42" s="128" t="s">
        <v>135</v>
      </c>
      <c r="C42" s="113" t="s">
        <v>48</v>
      </c>
      <c r="D42" s="149">
        <v>11285.19</v>
      </c>
      <c r="E42" s="138">
        <v>11215.43</v>
      </c>
      <c r="F42" s="138">
        <v>10971.41</v>
      </c>
      <c r="G42" s="138">
        <v>10244.950000000001</v>
      </c>
      <c r="H42" s="138">
        <v>9883.18</v>
      </c>
      <c r="I42" s="138">
        <v>9841.02</v>
      </c>
      <c r="J42" s="138">
        <v>9782.0300000000007</v>
      </c>
      <c r="K42" s="138">
        <v>9919.68</v>
      </c>
      <c r="L42" s="138">
        <v>9690.66</v>
      </c>
      <c r="M42" s="138">
        <v>9592.16</v>
      </c>
      <c r="N42" s="138">
        <v>9114.43</v>
      </c>
      <c r="O42" s="138">
        <v>8959.25</v>
      </c>
      <c r="P42" s="138">
        <v>8325.67</v>
      </c>
      <c r="Q42" s="138">
        <v>8343.59</v>
      </c>
      <c r="R42" s="138">
        <v>7381.64</v>
      </c>
      <c r="S42" s="138">
        <v>7213.72</v>
      </c>
      <c r="T42" s="138">
        <v>8566.1299999999992</v>
      </c>
      <c r="U42" s="142">
        <v>8291.27</v>
      </c>
      <c r="V42" s="149" t="s">
        <v>178</v>
      </c>
      <c r="W42" s="149" t="s">
        <v>178</v>
      </c>
      <c r="X42" s="149" t="s">
        <v>178</v>
      </c>
      <c r="Y42" s="149" t="s">
        <v>178</v>
      </c>
      <c r="Z42" s="149" t="s">
        <v>178</v>
      </c>
      <c r="AA42" s="149" t="s">
        <v>178</v>
      </c>
      <c r="AB42" s="149" t="s">
        <v>178</v>
      </c>
      <c r="AC42" s="149" t="s">
        <v>178</v>
      </c>
      <c r="AD42" s="149" t="s">
        <v>178</v>
      </c>
      <c r="AE42" s="149" t="s">
        <v>178</v>
      </c>
      <c r="AF42" s="149" t="s">
        <v>178</v>
      </c>
      <c r="AG42" s="149" t="s">
        <v>178</v>
      </c>
      <c r="AH42" s="149" t="s">
        <v>178</v>
      </c>
      <c r="AI42" s="149" t="s">
        <v>178</v>
      </c>
      <c r="AJ42" s="149" t="s">
        <v>178</v>
      </c>
      <c r="AK42" s="149" t="s">
        <v>178</v>
      </c>
      <c r="AL42" s="149" t="s">
        <v>178</v>
      </c>
      <c r="AM42" s="149" t="s">
        <v>178</v>
      </c>
      <c r="AN42" s="202" t="s">
        <v>178</v>
      </c>
      <c r="AO42" s="203" t="s">
        <v>178</v>
      </c>
      <c r="AP42" s="203" t="s">
        <v>178</v>
      </c>
      <c r="AQ42" s="203" t="s">
        <v>178</v>
      </c>
      <c r="AR42" s="203" t="s">
        <v>178</v>
      </c>
      <c r="AS42" s="203" t="s">
        <v>178</v>
      </c>
      <c r="AT42" s="203" t="s">
        <v>178</v>
      </c>
      <c r="AU42" s="203" t="s">
        <v>178</v>
      </c>
      <c r="AV42" s="203" t="s">
        <v>178</v>
      </c>
      <c r="AW42" s="203" t="s">
        <v>178</v>
      </c>
      <c r="AX42" s="203" t="s">
        <v>178</v>
      </c>
      <c r="AY42" s="203" t="s">
        <v>178</v>
      </c>
      <c r="AZ42" s="203" t="s">
        <v>178</v>
      </c>
      <c r="BA42" s="203" t="s">
        <v>178</v>
      </c>
      <c r="BB42" s="203" t="s">
        <v>178</v>
      </c>
      <c r="BC42" s="203" t="s">
        <v>178</v>
      </c>
      <c r="BD42" s="203" t="s">
        <v>178</v>
      </c>
      <c r="BE42" s="203" t="s">
        <v>178</v>
      </c>
      <c r="BF42" s="262" t="s">
        <v>178</v>
      </c>
      <c r="BG42" s="203" t="s">
        <v>178</v>
      </c>
      <c r="BH42" s="203"/>
      <c r="BI42" s="203" t="s">
        <v>178</v>
      </c>
      <c r="BJ42" s="203" t="s">
        <v>178</v>
      </c>
      <c r="BK42" s="203" t="s">
        <v>178</v>
      </c>
      <c r="BL42" s="203" t="s">
        <v>178</v>
      </c>
      <c r="BM42" s="203" t="s">
        <v>178</v>
      </c>
      <c r="BN42" s="203" t="s">
        <v>178</v>
      </c>
      <c r="BO42" s="203" t="s">
        <v>178</v>
      </c>
      <c r="BP42" s="203" t="s">
        <v>178</v>
      </c>
      <c r="BQ42" s="203" t="s">
        <v>178</v>
      </c>
      <c r="BR42" s="203" t="s">
        <v>178</v>
      </c>
      <c r="BS42" s="203" t="s">
        <v>178</v>
      </c>
      <c r="BT42" s="203" t="s">
        <v>178</v>
      </c>
      <c r="BU42" s="203" t="s">
        <v>178</v>
      </c>
      <c r="BV42" s="203" t="s">
        <v>178</v>
      </c>
      <c r="BW42" s="203" t="s">
        <v>178</v>
      </c>
      <c r="BX42" s="262" t="s">
        <v>178</v>
      </c>
      <c r="BY42" s="203" t="s">
        <v>178</v>
      </c>
      <c r="BZ42" s="203"/>
      <c r="CA42" s="203" t="s">
        <v>178</v>
      </c>
      <c r="CB42" s="203" t="s">
        <v>178</v>
      </c>
      <c r="CC42" s="203" t="s">
        <v>178</v>
      </c>
      <c r="CD42" s="203" t="s">
        <v>178</v>
      </c>
      <c r="CE42" s="203" t="s">
        <v>178</v>
      </c>
      <c r="CF42" s="203" t="s">
        <v>178</v>
      </c>
      <c r="CG42" s="203" t="s">
        <v>178</v>
      </c>
      <c r="CH42" s="203" t="s">
        <v>178</v>
      </c>
      <c r="CI42" s="203" t="s">
        <v>178</v>
      </c>
      <c r="CJ42" s="203" t="s">
        <v>178</v>
      </c>
      <c r="CK42" s="203" t="s">
        <v>178</v>
      </c>
      <c r="CL42" s="203" t="s">
        <v>178</v>
      </c>
      <c r="CM42" s="203" t="s">
        <v>178</v>
      </c>
      <c r="CN42" s="203" t="s">
        <v>178</v>
      </c>
      <c r="CO42" s="142" t="s">
        <v>178</v>
      </c>
    </row>
    <row r="43" spans="1:101" s="17" customFormat="1" ht="15.75" customHeight="1" x14ac:dyDescent="0.3">
      <c r="A43"/>
      <c r="B43" s="120" t="s">
        <v>97</v>
      </c>
      <c r="C43" s="129" t="s">
        <v>177</v>
      </c>
      <c r="D43" s="208">
        <v>67410.899999999994</v>
      </c>
      <c r="E43" s="171">
        <v>61977.61</v>
      </c>
      <c r="F43" s="171">
        <v>68110.600000000006</v>
      </c>
      <c r="G43" s="171">
        <v>62820.480000000003</v>
      </c>
      <c r="H43" s="171">
        <v>59284.49</v>
      </c>
      <c r="I43" s="171">
        <v>57694.27</v>
      </c>
      <c r="J43" s="171">
        <v>56136.77</v>
      </c>
      <c r="K43" s="171">
        <v>56788.34</v>
      </c>
      <c r="L43" s="171">
        <v>57709.87</v>
      </c>
      <c r="M43" s="171">
        <v>56360.959999999999</v>
      </c>
      <c r="N43" s="171">
        <v>55399.67</v>
      </c>
      <c r="O43" s="171">
        <v>54128.3</v>
      </c>
      <c r="P43" s="171">
        <v>48590.95</v>
      </c>
      <c r="Q43" s="171">
        <v>50620.21</v>
      </c>
      <c r="R43" s="171">
        <v>49424.79</v>
      </c>
      <c r="S43" s="171">
        <v>48587.93</v>
      </c>
      <c r="T43" s="171">
        <v>52106.1</v>
      </c>
      <c r="U43" s="172">
        <v>51168.92</v>
      </c>
      <c r="V43" s="171">
        <f>(D43*1000)/BF43</f>
        <v>13.351141219162168</v>
      </c>
      <c r="W43" s="171"/>
      <c r="X43" s="171">
        <f>(E43*1000)/BG43</f>
        <v>12.820641656694328</v>
      </c>
      <c r="Y43" s="171">
        <f>(F43*1000)/BI43</f>
        <v>12.91452295564201</v>
      </c>
      <c r="Z43" s="171">
        <f>(G43*1000)/BJ43</f>
        <v>11.961025860522785</v>
      </c>
      <c r="AA43" s="171">
        <f>(H43*1000)/BK43</f>
        <v>11.160801069458111</v>
      </c>
      <c r="AB43" s="171">
        <f>(I43*1000)/BL43</f>
        <v>10.61766926190484</v>
      </c>
      <c r="AC43" s="171">
        <f t="shared" ref="AC43" si="41">(J43*1000)/BM43</f>
        <v>9.8967446052233985</v>
      </c>
      <c r="AD43" s="171">
        <f t="shared" ref="AD43" si="42">(K43*1000)/BN43</f>
        <v>9.8027008533553186</v>
      </c>
      <c r="AE43" s="171">
        <f t="shared" ref="AE43" si="43">(L43*1000)/BO43</f>
        <v>9.7776763844439891</v>
      </c>
      <c r="AF43" s="171">
        <f t="shared" ref="AF43" si="44">(M43*1000)/BP43</f>
        <v>9.3830296913891527</v>
      </c>
      <c r="AG43" s="171">
        <f t="shared" ref="AG43" si="45">(N43*1000)/BQ43</f>
        <v>8.9885515349665663</v>
      </c>
      <c r="AH43" s="171">
        <f t="shared" ref="AH43" si="46">(P43*1000)/BR43</f>
        <v>8.0393049636401877</v>
      </c>
      <c r="AI43" s="171">
        <f t="shared" ref="AI43" si="47">(Q43*1000)/BS43</f>
        <v>7.9591112184480801</v>
      </c>
      <c r="AJ43" s="171">
        <f t="shared" ref="AJ43" si="48">(R43*1000)/BT43</f>
        <v>7.6747998409908256</v>
      </c>
      <c r="AK43" s="171">
        <f t="shared" ref="AK43" si="49">(S43*1000)/BU43</f>
        <v>7.5602774595327427</v>
      </c>
      <c r="AL43" s="171">
        <f t="shared" ref="AL43" si="50">(T43*1000)/BV43</f>
        <v>7.9494959450111846</v>
      </c>
      <c r="AM43" s="171">
        <f t="shared" ref="AM43" si="51">(U43*1000)/BW43</f>
        <v>7.6905129200939291</v>
      </c>
      <c r="AN43" s="208">
        <f>(D43*1000)/(BX43*1000)</f>
        <v>14.618949514226232</v>
      </c>
      <c r="AO43" s="171"/>
      <c r="AP43" s="171">
        <f>(E43*1000)/(BY43*1000)</f>
        <v>13.719145121303347</v>
      </c>
      <c r="AQ43" s="171">
        <f>(F43*1000)/(CA43*1000)</f>
        <v>14.640514165341129</v>
      </c>
      <c r="AR43" s="171">
        <f>(G43*1000)/(CB43*1000)</f>
        <v>13.39998720163819</v>
      </c>
      <c r="AS43" s="171">
        <f>(H43*1000)/(CC43*1000)</f>
        <v>12.517575642406198</v>
      </c>
      <c r="AT43" s="171">
        <f>(I43*1000)/(CD43*1000)</f>
        <v>12.006132684063761</v>
      </c>
      <c r="AU43" s="171">
        <f t="shared" ref="AU43" si="52">(J43*1000)/(CE43*1000)</f>
        <v>11.509096686895194</v>
      </c>
      <c r="AV43" s="171">
        <f t="shared" ref="AV43" si="53">(K43*1000)/(CF43*1000)</f>
        <v>11.415200611079843</v>
      </c>
      <c r="AW43" s="171">
        <f t="shared" ref="AW43" si="54">(L43*1000)/(CG43*1000)</f>
        <v>11.314995196360998</v>
      </c>
      <c r="AX43" s="171">
        <f t="shared" ref="AX43" si="55">(M43*1000)/(CH43*1000)</f>
        <v>10.867277249677034</v>
      </c>
      <c r="AY43" s="171">
        <f t="shared" ref="AY43" si="56">(N43*1000)/(CI43*1000)</f>
        <v>10.613776917771476</v>
      </c>
      <c r="AZ43" s="171">
        <f t="shared" ref="AZ43" si="57">(P43*1000)/(CJ43*1000)</f>
        <v>9.4298259232665096</v>
      </c>
      <c r="BA43" s="171">
        <f t="shared" ref="BA43" si="58">(Q43*1000)/(CK43*1000)</f>
        <v>9.7012610437149043</v>
      </c>
      <c r="BB43" s="171">
        <f t="shared" ref="BB43" si="59">(R43*1000)/(CL43*1000)</f>
        <v>9.1522304316426872</v>
      </c>
      <c r="BC43" s="171">
        <f t="shared" ref="BC43" si="60">(S43*1000)/(CM43*1000)</f>
        <v>8.8912346514904748</v>
      </c>
      <c r="BD43" s="171">
        <f t="shared" ref="BD43" si="61">(T43*1000)/(CN43*1000)</f>
        <v>9.5783272058823528</v>
      </c>
      <c r="BE43" s="172">
        <f t="shared" ref="BE43" si="62">(U43*1000)/(CO43*1000)</f>
        <v>9.4164372469635627</v>
      </c>
      <c r="BF43" s="208">
        <v>5049074</v>
      </c>
      <c r="BG43" s="171">
        <v>4834205</v>
      </c>
      <c r="BH43" s="171">
        <v>5112209</v>
      </c>
      <c r="BI43" s="171">
        <v>5273954</v>
      </c>
      <c r="BJ43" s="171">
        <v>5252098</v>
      </c>
      <c r="BK43" s="171">
        <v>5311849</v>
      </c>
      <c r="BL43" s="171">
        <v>5433798</v>
      </c>
      <c r="BM43" s="171">
        <v>5672246</v>
      </c>
      <c r="BN43" s="171">
        <v>5793132</v>
      </c>
      <c r="BO43" s="171">
        <v>5902207</v>
      </c>
      <c r="BP43" s="171">
        <v>6006691</v>
      </c>
      <c r="BQ43" s="171">
        <v>6163359</v>
      </c>
      <c r="BR43" s="171">
        <v>6044173</v>
      </c>
      <c r="BS43" s="171">
        <v>6360033</v>
      </c>
      <c r="BT43" s="171">
        <v>6439880</v>
      </c>
      <c r="BU43" s="171">
        <v>6426739</v>
      </c>
      <c r="BV43" s="171">
        <v>6554642</v>
      </c>
      <c r="BW43" s="172">
        <v>6653512</v>
      </c>
      <c r="BX43" s="171">
        <v>4611.2</v>
      </c>
      <c r="BY43" s="171">
        <v>4517.6000000000004</v>
      </c>
      <c r="BZ43" s="171">
        <v>4547.8999999999996</v>
      </c>
      <c r="CA43" s="171">
        <v>4652.2</v>
      </c>
      <c r="CB43" s="171">
        <v>4688.1000000000004</v>
      </c>
      <c r="CC43" s="171">
        <v>4736.1000000000004</v>
      </c>
      <c r="CD43" s="171">
        <v>4805.3999999999996</v>
      </c>
      <c r="CE43" s="171">
        <v>4877.6000000000004</v>
      </c>
      <c r="CF43" s="171">
        <v>4974.8</v>
      </c>
      <c r="CG43" s="171">
        <v>5100.3</v>
      </c>
      <c r="CH43" s="171">
        <v>5186.3</v>
      </c>
      <c r="CI43" s="171">
        <v>5219.6000000000004</v>
      </c>
      <c r="CJ43" s="171">
        <v>5152.8999999999996</v>
      </c>
      <c r="CK43" s="171">
        <v>5217.8999999999996</v>
      </c>
      <c r="CL43" s="171">
        <v>5400.3</v>
      </c>
      <c r="CM43" s="171">
        <v>5464.7</v>
      </c>
      <c r="CN43" s="171">
        <v>5440</v>
      </c>
      <c r="CO43" s="172">
        <v>5434</v>
      </c>
    </row>
    <row r="44" spans="1:101" s="17" customFormat="1" ht="15.75" customHeight="1" x14ac:dyDescent="0.3">
      <c r="A44"/>
      <c r="B44" s="130" t="s">
        <v>50</v>
      </c>
      <c r="C44" s="130" t="s">
        <v>50</v>
      </c>
      <c r="D44" s="175"/>
      <c r="E44" s="175"/>
      <c r="F44" s="175"/>
      <c r="G44" s="175"/>
      <c r="H44" s="175"/>
      <c r="I44" s="175"/>
      <c r="J44" s="175"/>
      <c r="K44" s="175"/>
      <c r="L44" s="175"/>
      <c r="M44" s="175"/>
      <c r="N44" s="175"/>
      <c r="O44" s="175"/>
      <c r="P44" s="175"/>
      <c r="Q44" s="175"/>
      <c r="R44" s="175"/>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67"/>
      <c r="AV44" s="167"/>
      <c r="AW44" s="167"/>
      <c r="AX44" s="167"/>
      <c r="AY44" s="167"/>
      <c r="AZ44" s="167"/>
      <c r="BA44" s="167"/>
      <c r="BB44" s="167"/>
      <c r="BC44" s="167"/>
      <c r="BD44" s="167"/>
      <c r="BE44" s="167"/>
      <c r="BF44" s="175"/>
      <c r="BG44" s="175"/>
      <c r="BH44" s="175"/>
      <c r="BI44" s="175"/>
      <c r="BJ44" s="175"/>
      <c r="BK44" s="175"/>
      <c r="BL44" s="175"/>
      <c r="BM44" s="175"/>
      <c r="BN44" s="175"/>
      <c r="BO44" s="175"/>
      <c r="BP44" s="175"/>
      <c r="BQ44" s="175"/>
      <c r="BR44" s="175"/>
      <c r="BS44" s="175"/>
      <c r="BT44" s="175"/>
      <c r="BU44" s="175"/>
      <c r="BV44" s="175"/>
      <c r="BW44" s="175"/>
      <c r="BX44" s="175"/>
      <c r="BY44" s="175"/>
      <c r="BZ44" s="175"/>
      <c r="CA44" s="175"/>
      <c r="CB44" s="175"/>
      <c r="CC44" s="175"/>
      <c r="CD44" s="175"/>
      <c r="CE44" s="175"/>
      <c r="CF44" s="175"/>
      <c r="CG44" s="175"/>
      <c r="CH44" s="175"/>
      <c r="CI44" s="175"/>
      <c r="CJ44" s="175"/>
      <c r="CK44" s="175"/>
      <c r="CL44" s="175"/>
      <c r="CM44" s="175"/>
      <c r="CN44" s="167"/>
      <c r="CO44" s="167"/>
    </row>
    <row r="45" spans="1:101" s="17" customFormat="1" ht="15.75" customHeight="1" x14ac:dyDescent="0.3">
      <c r="A45"/>
      <c r="B45" s="130"/>
      <c r="C45" s="130"/>
      <c r="D45" s="175"/>
      <c r="E45" s="175"/>
      <c r="F45" s="175"/>
      <c r="G45" s="175"/>
      <c r="H45" s="175"/>
      <c r="I45" s="175"/>
      <c r="J45" s="175"/>
      <c r="K45" s="175"/>
      <c r="L45" s="175"/>
      <c r="M45" s="175"/>
      <c r="N45" s="175"/>
      <c r="O45" s="175"/>
      <c r="P45" s="175"/>
      <c r="Q45" s="175"/>
      <c r="R45" s="175"/>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67"/>
      <c r="AV45" s="167"/>
      <c r="AW45" s="167"/>
      <c r="AX45" s="167"/>
      <c r="AY45" s="167"/>
      <c r="AZ45" s="167"/>
      <c r="BA45" s="167"/>
      <c r="BB45" s="167"/>
      <c r="BC45" s="167"/>
      <c r="BD45" s="167"/>
      <c r="BE45" s="167"/>
      <c r="BF45" s="175"/>
      <c r="BG45" s="175"/>
      <c r="BH45" s="175"/>
      <c r="BI45" s="175"/>
      <c r="BJ45" s="175"/>
      <c r="BK45" s="175"/>
      <c r="BL45" s="175"/>
      <c r="BM45" s="175"/>
      <c r="BN45" s="175"/>
      <c r="BO45" s="175"/>
      <c r="BP45" s="175"/>
      <c r="BQ45" s="175"/>
      <c r="BR45" s="175"/>
      <c r="BS45" s="175"/>
      <c r="BT45" s="175"/>
      <c r="BU45" s="175"/>
      <c r="BV45" s="175"/>
      <c r="BW45" s="175"/>
      <c r="BX45" s="175"/>
      <c r="BY45" s="175"/>
      <c r="BZ45" s="175"/>
      <c r="CA45" s="175"/>
      <c r="CB45" s="175"/>
      <c r="CC45" s="175"/>
      <c r="CD45" s="175"/>
      <c r="CE45" s="175"/>
      <c r="CF45" s="175"/>
      <c r="CG45" s="175"/>
      <c r="CH45" s="175"/>
      <c r="CI45" s="175"/>
      <c r="CJ45" s="175"/>
      <c r="CK45" s="175"/>
      <c r="CL45" s="175"/>
      <c r="CM45" s="175"/>
      <c r="CN45" s="167"/>
      <c r="CO45" s="167"/>
    </row>
    <row r="46" spans="1:101" s="17" customFormat="1" ht="15.75" customHeight="1" x14ac:dyDescent="0.3">
      <c r="A46"/>
      <c r="B46" s="130" t="s">
        <v>50</v>
      </c>
      <c r="C46" s="130" t="s">
        <v>50</v>
      </c>
      <c r="D46" s="95" t="str">
        <f>D3</f>
        <v>Greenhouse gas emissions: Thousand tonnes carbon dioxide equivalents</v>
      </c>
      <c r="E46" s="99"/>
      <c r="F46" s="96"/>
      <c r="G46" s="96"/>
      <c r="H46" s="96"/>
      <c r="I46" s="96"/>
      <c r="J46" s="96"/>
      <c r="K46" s="96"/>
      <c r="L46" s="96"/>
      <c r="M46" s="96"/>
      <c r="N46" s="96"/>
      <c r="O46" s="96"/>
      <c r="P46" s="96"/>
      <c r="Q46" s="96"/>
      <c r="R46" s="96"/>
      <c r="S46" s="96"/>
      <c r="T46" s="96"/>
      <c r="U46" s="97"/>
      <c r="V46" s="95" t="str">
        <f>V3</f>
        <v xml:space="preserve">Intensities: Emissions of greenhouse gases by value added, tonnes carbon dioxide equivalents per million SEK (2025 prices) </v>
      </c>
      <c r="W46" s="96"/>
      <c r="X46" s="96"/>
      <c r="Y46" s="96"/>
      <c r="Z46" s="96"/>
      <c r="AA46" s="96"/>
      <c r="AB46" s="96"/>
      <c r="AC46" s="96"/>
      <c r="AD46" s="96"/>
      <c r="AE46" s="96"/>
      <c r="AF46" s="96"/>
      <c r="AG46" s="96"/>
      <c r="AH46" s="96"/>
      <c r="AI46" s="96"/>
      <c r="AJ46" s="96"/>
      <c r="AK46" s="96"/>
      <c r="AL46" s="96"/>
      <c r="AM46" s="96"/>
      <c r="AN46" s="95" t="str">
        <f>AN3</f>
        <v>Intensities: Greenhouse gas emissions by employees, tonnes carbon dioxide equivalents by number of employees</v>
      </c>
      <c r="AO46" s="96"/>
      <c r="AP46" s="96"/>
      <c r="AQ46" s="96"/>
      <c r="AR46" s="96"/>
      <c r="AS46" s="96"/>
      <c r="AT46" s="96"/>
      <c r="AU46" s="96"/>
      <c r="AV46" s="96"/>
      <c r="AW46" s="96"/>
      <c r="AX46" s="96"/>
      <c r="AY46" s="96"/>
      <c r="AZ46" s="96"/>
      <c r="BA46" s="96"/>
      <c r="BB46" s="96"/>
      <c r="BC46" s="96"/>
      <c r="BD46" s="96"/>
      <c r="BE46" s="93"/>
      <c r="BF46" s="95" t="str">
        <f>BF3</f>
        <v>GDP production approach (ESA2010), constant prices reference year 2025.
by industrial classfication NACE Rev.2 (sum of quarters)</v>
      </c>
      <c r="BG46" s="96"/>
      <c r="BH46" s="96"/>
      <c r="BI46" s="96"/>
      <c r="BJ46" s="96"/>
      <c r="BK46" s="96"/>
      <c r="BL46" s="96"/>
      <c r="BM46" s="96"/>
      <c r="BN46" s="96"/>
      <c r="BO46" s="96"/>
      <c r="BP46" s="96"/>
      <c r="BQ46" s="96"/>
      <c r="BR46" s="96"/>
      <c r="BS46" s="96"/>
      <c r="BT46" s="96"/>
      <c r="BU46" s="96"/>
      <c r="BV46" s="96"/>
      <c r="BW46" s="93"/>
      <c r="BX46" s="95" t="str">
        <f>BX3</f>
        <v>Labour input (ESA2010) by industrial classifcation NACE Rev.2. Average number of persons employed, thousands (quarter average)</v>
      </c>
      <c r="BY46" s="96"/>
      <c r="BZ46" s="96"/>
      <c r="CA46" s="96"/>
      <c r="CB46" s="96"/>
      <c r="CC46" s="96"/>
      <c r="CD46" s="96"/>
      <c r="CE46" s="96"/>
      <c r="CF46" s="96"/>
      <c r="CG46" s="96"/>
      <c r="CH46" s="96"/>
      <c r="CI46" s="96"/>
      <c r="CJ46" s="96"/>
      <c r="CK46" s="96"/>
      <c r="CL46" s="96"/>
      <c r="CM46" s="96"/>
      <c r="CN46" s="96"/>
      <c r="CO46" s="97"/>
    </row>
    <row r="47" spans="1:101" s="69" customFormat="1" ht="15.75" customHeight="1" x14ac:dyDescent="0.3">
      <c r="B47" s="124"/>
      <c r="C47" s="124"/>
      <c r="D47" s="98" t="str">
        <f>D4</f>
        <v>Utsläpp av växthusgaser: tusen ton koldioxidekvivalenter</v>
      </c>
      <c r="E47" s="100"/>
      <c r="F47" s="101"/>
      <c r="G47" s="101"/>
      <c r="H47" s="101"/>
      <c r="I47" s="101"/>
      <c r="J47" s="101"/>
      <c r="K47" s="101"/>
      <c r="L47" s="101"/>
      <c r="M47" s="101"/>
      <c r="N47" s="101"/>
      <c r="O47" s="101"/>
      <c r="P47" s="101"/>
      <c r="Q47" s="101"/>
      <c r="R47" s="101"/>
      <c r="S47" s="101"/>
      <c r="T47" s="101"/>
      <c r="U47" s="102"/>
      <c r="V47" s="95" t="str">
        <f>V4</f>
        <v>Intensiteter: Utsläpp av växthusgaser per förädlingsvärde, ton koldioxidekvivalenter per miljoner kronor (2025 års priser)</v>
      </c>
      <c r="W47" s="96"/>
      <c r="X47" s="96"/>
      <c r="Y47" s="96"/>
      <c r="Z47" s="96"/>
      <c r="AA47" s="96"/>
      <c r="AB47" s="96"/>
      <c r="AC47" s="96"/>
      <c r="AD47" s="96"/>
      <c r="AE47" s="96"/>
      <c r="AF47" s="96"/>
      <c r="AG47" s="96"/>
      <c r="AH47" s="96"/>
      <c r="AI47" s="96"/>
      <c r="AJ47" s="96"/>
      <c r="AK47" s="96"/>
      <c r="AL47" s="96"/>
      <c r="AM47" s="96"/>
      <c r="AN47" s="95" t="str">
        <f>AN4</f>
        <v>Intensiteter: Utsläpp av växthusgaser per sysselsatta, ton koldioxidekvivalenter per sysselsatt</v>
      </c>
      <c r="AO47" s="96"/>
      <c r="AP47" s="96"/>
      <c r="AQ47" s="96"/>
      <c r="AR47" s="96"/>
      <c r="AS47" s="96"/>
      <c r="AT47" s="96"/>
      <c r="AU47" s="96"/>
      <c r="AV47" s="96"/>
      <c r="AW47" s="96"/>
      <c r="AX47" s="96"/>
      <c r="AY47" s="96"/>
      <c r="AZ47" s="96"/>
      <c r="BA47" s="96"/>
      <c r="BB47" s="96"/>
      <c r="BC47" s="96"/>
      <c r="BD47" s="96"/>
      <c r="BE47" s="93"/>
      <c r="BF47" s="95" t="str">
        <f>BF4</f>
        <v>BNP från produktionssidan (ENS2010), fasta priser referensår 2025, 
mnkr efter näringsgren SNI 2007 (summerade kvartal)</v>
      </c>
      <c r="BG47" s="96"/>
      <c r="BH47" s="96"/>
      <c r="BI47" s="96"/>
      <c r="BJ47" s="96"/>
      <c r="BK47" s="96"/>
      <c r="BL47" s="96"/>
      <c r="BM47" s="96"/>
      <c r="BN47" s="96"/>
      <c r="BO47" s="96"/>
      <c r="BP47" s="96"/>
      <c r="BQ47" s="96"/>
      <c r="BR47" s="96"/>
      <c r="BS47" s="96"/>
      <c r="BT47" s="96"/>
      <c r="BU47" s="96"/>
      <c r="BV47" s="96"/>
      <c r="BW47" s="93"/>
      <c r="BX47" s="95" t="str">
        <f>BX4</f>
        <v>Arbetskraftsinsats (ENS2010) efter näringsgren SNI 2007. 
Årsmedelantal sysselsatta (utifrån kvartal), personer i 1000-tal</v>
      </c>
      <c r="BY47" s="96"/>
      <c r="BZ47" s="96"/>
      <c r="CA47" s="96"/>
      <c r="CB47" s="96"/>
      <c r="CC47" s="96"/>
      <c r="CD47" s="96"/>
      <c r="CE47" s="96"/>
      <c r="CF47" s="96"/>
      <c r="CG47" s="96"/>
      <c r="CH47" s="96"/>
      <c r="CI47" s="96"/>
      <c r="CJ47" s="96"/>
      <c r="CK47" s="96"/>
      <c r="CL47" s="96"/>
      <c r="CM47" s="96"/>
      <c r="CN47" s="96"/>
      <c r="CO47" s="97"/>
    </row>
    <row r="48" spans="1:101" ht="15.75" customHeight="1" x14ac:dyDescent="0.3">
      <c r="B48" s="131" t="s">
        <v>98</v>
      </c>
      <c r="C48" s="132" t="s">
        <v>166</v>
      </c>
      <c r="D48" s="201">
        <v>2008</v>
      </c>
      <c r="E48" s="201">
        <v>2009</v>
      </c>
      <c r="F48" s="201">
        <v>2010</v>
      </c>
      <c r="G48" s="201">
        <v>2011</v>
      </c>
      <c r="H48" s="201">
        <v>2012</v>
      </c>
      <c r="I48" s="201">
        <v>2013</v>
      </c>
      <c r="J48" s="201">
        <v>2014</v>
      </c>
      <c r="K48" s="201">
        <v>2015</v>
      </c>
      <c r="L48" s="201">
        <v>2016</v>
      </c>
      <c r="M48" s="201">
        <v>2017</v>
      </c>
      <c r="N48" s="201">
        <v>2018</v>
      </c>
      <c r="O48" s="201">
        <v>2019</v>
      </c>
      <c r="P48" s="201">
        <v>2020</v>
      </c>
      <c r="Q48" s="201">
        <v>2021</v>
      </c>
      <c r="R48" s="201">
        <v>2022</v>
      </c>
      <c r="S48" s="201">
        <v>2023</v>
      </c>
      <c r="T48" s="201">
        <v>2024</v>
      </c>
      <c r="U48" s="201" t="s">
        <v>349</v>
      </c>
      <c r="V48" s="206">
        <f t="shared" ref="V48:AA48" si="63">D48</f>
        <v>2008</v>
      </c>
      <c r="W48" s="201">
        <f t="shared" si="63"/>
        <v>2009</v>
      </c>
      <c r="X48" s="201">
        <f t="shared" si="63"/>
        <v>2010</v>
      </c>
      <c r="Y48" s="201">
        <f t="shared" si="63"/>
        <v>2011</v>
      </c>
      <c r="Z48" s="201">
        <f t="shared" si="63"/>
        <v>2012</v>
      </c>
      <c r="AA48" s="201">
        <f t="shared" si="63"/>
        <v>2013</v>
      </c>
      <c r="AB48" s="201">
        <f t="shared" ref="AB48" si="64">J48</f>
        <v>2014</v>
      </c>
      <c r="AC48" s="201">
        <f t="shared" ref="AC48" si="65">K48</f>
        <v>2015</v>
      </c>
      <c r="AD48" s="201">
        <f t="shared" ref="AD48" si="66">L48</f>
        <v>2016</v>
      </c>
      <c r="AE48" s="201">
        <f t="shared" ref="AE48" si="67">M48</f>
        <v>2017</v>
      </c>
      <c r="AF48" s="201">
        <f t="shared" ref="AF48" si="68">N48</f>
        <v>2018</v>
      </c>
      <c r="AG48" s="201">
        <f t="shared" ref="AG48" si="69">O48</f>
        <v>2019</v>
      </c>
      <c r="AH48" s="201">
        <f t="shared" ref="AH48" si="70">P48</f>
        <v>2020</v>
      </c>
      <c r="AI48" s="201">
        <f t="shared" ref="AI48" si="71">Q48</f>
        <v>2021</v>
      </c>
      <c r="AJ48" s="201">
        <f t="shared" ref="AJ48" si="72">R48</f>
        <v>2022</v>
      </c>
      <c r="AK48" s="201">
        <f t="shared" ref="AK48" si="73">S48</f>
        <v>2023</v>
      </c>
      <c r="AL48" s="201">
        <f t="shared" ref="AL48" si="74">T48</f>
        <v>2024</v>
      </c>
      <c r="AM48" s="201" t="str">
        <f>U48</f>
        <v>2025***</v>
      </c>
      <c r="AN48" s="206">
        <f t="shared" ref="AN48:AS48" si="75">D48</f>
        <v>2008</v>
      </c>
      <c r="AO48" s="201">
        <f t="shared" si="75"/>
        <v>2009</v>
      </c>
      <c r="AP48" s="201">
        <f t="shared" si="75"/>
        <v>2010</v>
      </c>
      <c r="AQ48" s="201">
        <f t="shared" si="75"/>
        <v>2011</v>
      </c>
      <c r="AR48" s="201">
        <f t="shared" si="75"/>
        <v>2012</v>
      </c>
      <c r="AS48" s="201">
        <f t="shared" si="75"/>
        <v>2013</v>
      </c>
      <c r="AT48" s="201">
        <f t="shared" ref="AT48" si="76">J48</f>
        <v>2014</v>
      </c>
      <c r="AU48" s="201">
        <f t="shared" ref="AU48" si="77">K48</f>
        <v>2015</v>
      </c>
      <c r="AV48" s="201">
        <f t="shared" ref="AV48" si="78">L48</f>
        <v>2016</v>
      </c>
      <c r="AW48" s="201">
        <f t="shared" ref="AW48" si="79">M48</f>
        <v>2017</v>
      </c>
      <c r="AX48" s="201">
        <f t="shared" ref="AX48" si="80">N48</f>
        <v>2018</v>
      </c>
      <c r="AY48" s="201">
        <f t="shared" ref="AY48" si="81">O48</f>
        <v>2019</v>
      </c>
      <c r="AZ48" s="201">
        <f t="shared" ref="AZ48" si="82">P48</f>
        <v>2020</v>
      </c>
      <c r="BA48" s="201">
        <f t="shared" ref="BA48" si="83">Q48</f>
        <v>2021</v>
      </c>
      <c r="BB48" s="201">
        <f t="shared" ref="BB48" si="84">R48</f>
        <v>2022</v>
      </c>
      <c r="BC48" s="201">
        <f t="shared" ref="BC48" si="85">S48</f>
        <v>2023</v>
      </c>
      <c r="BD48" s="201">
        <f t="shared" ref="BD48" si="86">T48</f>
        <v>2024</v>
      </c>
      <c r="BE48" s="207" t="str">
        <f>U48</f>
        <v>2025***</v>
      </c>
      <c r="BF48" s="206">
        <f t="shared" ref="BF48:BK48" si="87">D48</f>
        <v>2008</v>
      </c>
      <c r="BG48" s="201">
        <f t="shared" si="87"/>
        <v>2009</v>
      </c>
      <c r="BH48" s="201">
        <f t="shared" si="87"/>
        <v>2010</v>
      </c>
      <c r="BI48" s="201">
        <f t="shared" si="87"/>
        <v>2011</v>
      </c>
      <c r="BJ48" s="201">
        <f t="shared" si="87"/>
        <v>2012</v>
      </c>
      <c r="BK48" s="201">
        <f t="shared" si="87"/>
        <v>2013</v>
      </c>
      <c r="BL48" s="201">
        <f t="shared" ref="BL48" si="88">J48</f>
        <v>2014</v>
      </c>
      <c r="BM48" s="201">
        <f t="shared" ref="BM48" si="89">K48</f>
        <v>2015</v>
      </c>
      <c r="BN48" s="201">
        <f t="shared" ref="BN48" si="90">L48</f>
        <v>2016</v>
      </c>
      <c r="BO48" s="201">
        <f t="shared" ref="BO48" si="91">M48</f>
        <v>2017</v>
      </c>
      <c r="BP48" s="201">
        <f t="shared" ref="BP48" si="92">N48</f>
        <v>2018</v>
      </c>
      <c r="BQ48" s="201">
        <f t="shared" ref="BQ48" si="93">O48</f>
        <v>2019</v>
      </c>
      <c r="BR48" s="201">
        <f t="shared" ref="BR48" si="94">P48</f>
        <v>2020</v>
      </c>
      <c r="BS48" s="201">
        <f t="shared" ref="BS48" si="95">Q48</f>
        <v>2021</v>
      </c>
      <c r="BT48" s="201">
        <f t="shared" ref="BT48" si="96">R48</f>
        <v>2022</v>
      </c>
      <c r="BU48" s="201">
        <f t="shared" ref="BU48" si="97">S48</f>
        <v>2023</v>
      </c>
      <c r="BV48" s="201">
        <f t="shared" ref="BV48" si="98">T48</f>
        <v>2024</v>
      </c>
      <c r="BW48" s="201" t="str">
        <f>U48</f>
        <v>2025***</v>
      </c>
      <c r="BX48" s="206">
        <f t="shared" ref="BX48:CC48" si="99">D48</f>
        <v>2008</v>
      </c>
      <c r="BY48" s="201">
        <f t="shared" si="99"/>
        <v>2009</v>
      </c>
      <c r="BZ48" s="201">
        <f t="shared" si="99"/>
        <v>2010</v>
      </c>
      <c r="CA48" s="201">
        <f t="shared" si="99"/>
        <v>2011</v>
      </c>
      <c r="CB48" s="201">
        <f t="shared" si="99"/>
        <v>2012</v>
      </c>
      <c r="CC48" s="201">
        <f t="shared" si="99"/>
        <v>2013</v>
      </c>
      <c r="CD48" s="201">
        <f t="shared" ref="CD48" si="100">J48</f>
        <v>2014</v>
      </c>
      <c r="CE48" s="201">
        <f t="shared" ref="CE48" si="101">K48</f>
        <v>2015</v>
      </c>
      <c r="CF48" s="201">
        <f t="shared" ref="CF48" si="102">L48</f>
        <v>2016</v>
      </c>
      <c r="CG48" s="201">
        <f t="shared" ref="CG48" si="103">M48</f>
        <v>2017</v>
      </c>
      <c r="CH48" s="201">
        <f t="shared" ref="CH48" si="104">N48</f>
        <v>2018</v>
      </c>
      <c r="CI48" s="201">
        <f t="shared" ref="CI48" si="105">O48</f>
        <v>2019</v>
      </c>
      <c r="CJ48" s="201">
        <f t="shared" ref="CJ48" si="106">P48</f>
        <v>2020</v>
      </c>
      <c r="CK48" s="201">
        <f t="shared" ref="CK48" si="107">Q48</f>
        <v>2021</v>
      </c>
      <c r="CL48" s="201">
        <f t="shared" ref="CL48" si="108">R48</f>
        <v>2022</v>
      </c>
      <c r="CM48" s="201">
        <f t="shared" ref="CM48" si="109">S48</f>
        <v>2023</v>
      </c>
      <c r="CN48" s="201">
        <f t="shared" ref="CN48" si="110">T48</f>
        <v>2024</v>
      </c>
      <c r="CO48" s="207" t="str">
        <f>U48</f>
        <v>2025***</v>
      </c>
    </row>
    <row r="49" spans="2:93" ht="15.75" customHeight="1" x14ac:dyDescent="0.3">
      <c r="B49" s="121" t="s">
        <v>89</v>
      </c>
      <c r="C49" s="122" t="s">
        <v>22</v>
      </c>
      <c r="D49" s="137">
        <v>8904.75</v>
      </c>
      <c r="E49" s="149">
        <v>8570.91</v>
      </c>
      <c r="F49" s="149">
        <v>8787.2000000000007</v>
      </c>
      <c r="G49" s="149">
        <v>8769.77</v>
      </c>
      <c r="H49" s="149">
        <v>8620.7000000000007</v>
      </c>
      <c r="I49" s="149">
        <v>8597.07</v>
      </c>
      <c r="J49" s="149">
        <v>8578.58</v>
      </c>
      <c r="K49" s="149">
        <v>8561.02</v>
      </c>
      <c r="L49" s="149">
        <v>8389</v>
      </c>
      <c r="M49" s="149">
        <v>8441.14</v>
      </c>
      <c r="N49" s="149">
        <v>8069.2</v>
      </c>
      <c r="O49" s="149">
        <v>8123.81</v>
      </c>
      <c r="P49" s="149">
        <v>8151.18</v>
      </c>
      <c r="Q49" s="149">
        <v>8029.52</v>
      </c>
      <c r="R49" s="149">
        <v>7934.48</v>
      </c>
      <c r="S49" s="149">
        <v>7784.68</v>
      </c>
      <c r="T49" s="149">
        <v>8211.16</v>
      </c>
      <c r="U49" s="150">
        <v>8339.5400000000009</v>
      </c>
      <c r="V49" s="149">
        <f t="shared" ref="V49:V56" si="111">(D49*1000)/BF49</f>
        <v>99.364517892810511</v>
      </c>
      <c r="W49" s="149">
        <f t="shared" ref="W49:X56" si="112">(D49*1000)/BF49</f>
        <v>99.364517892810511</v>
      </c>
      <c r="X49" s="149">
        <f t="shared" si="112"/>
        <v>91.546077928736224</v>
      </c>
      <c r="Y49" s="149">
        <f t="shared" ref="Y49:AB56" si="113">(F49*1000)/BI49</f>
        <v>89.218304210536999</v>
      </c>
      <c r="Z49" s="149">
        <f t="shared" si="113"/>
        <v>88.093238641500335</v>
      </c>
      <c r="AA49" s="149">
        <f t="shared" si="113"/>
        <v>81.235393893705236</v>
      </c>
      <c r="AB49" s="149">
        <f t="shared" si="113"/>
        <v>73.589300235394816</v>
      </c>
      <c r="AC49" s="149">
        <f t="shared" ref="AC49:AG56" si="114">(J49*1000)/BM49</f>
        <v>71.030023018199287</v>
      </c>
      <c r="AD49" s="149">
        <f t="shared" si="114"/>
        <v>71.100093017075281</v>
      </c>
      <c r="AE49" s="149">
        <f t="shared" si="114"/>
        <v>67.152291374824898</v>
      </c>
      <c r="AF49" s="149">
        <f t="shared" si="114"/>
        <v>77.054259320115378</v>
      </c>
      <c r="AG49" s="149">
        <f t="shared" si="114"/>
        <v>68.201565326165962</v>
      </c>
      <c r="AH49" s="149">
        <f t="shared" ref="AH49:AM56" si="115">(P49*1000)/BR49</f>
        <v>70.676400967649641</v>
      </c>
      <c r="AI49" s="149">
        <f t="shared" si="115"/>
        <v>70.428825794454823</v>
      </c>
      <c r="AJ49" s="149">
        <f t="shared" si="115"/>
        <v>64.450328974088208</v>
      </c>
      <c r="AK49" s="149">
        <f t="shared" si="115"/>
        <v>67.163156668708538</v>
      </c>
      <c r="AL49" s="149">
        <f t="shared" si="115"/>
        <v>79.793596035178084</v>
      </c>
      <c r="AM49" s="149">
        <f t="shared" si="115"/>
        <v>81.817147229934577</v>
      </c>
      <c r="AN49" s="151">
        <f t="shared" ref="AN49:AN56" si="116">(D49*1000)/(BX49*1000)</f>
        <v>79.29430097951915</v>
      </c>
      <c r="AO49" s="149">
        <f t="shared" ref="AO49:AP56" si="117">(D49*1000)/(BX49*1000)</f>
        <v>79.29430097951915</v>
      </c>
      <c r="AP49" s="149">
        <f t="shared" si="117"/>
        <v>76.185866666666669</v>
      </c>
      <c r="AQ49" s="149">
        <f t="shared" ref="AQ49:AT56" si="118">(F49*1000)/(CA49*1000)</f>
        <v>68.757433489827861</v>
      </c>
      <c r="AR49" s="149">
        <f t="shared" si="118"/>
        <v>66.588990129081239</v>
      </c>
      <c r="AS49" s="149">
        <f t="shared" si="118"/>
        <v>64.963828183873403</v>
      </c>
      <c r="AT49" s="149">
        <f t="shared" si="118"/>
        <v>64.445802098950523</v>
      </c>
      <c r="AU49" s="149">
        <f t="shared" ref="AU49:AY56" si="119">(J49*1000)/(CE49*1000)</f>
        <v>64.792900302114802</v>
      </c>
      <c r="AV49" s="149">
        <f t="shared" si="119"/>
        <v>66.519191919191925</v>
      </c>
      <c r="AW49" s="149">
        <f t="shared" si="119"/>
        <v>63.843226788432268</v>
      </c>
      <c r="AX49" s="149">
        <f t="shared" si="119"/>
        <v>64.534709480122316</v>
      </c>
      <c r="AY49" s="149">
        <f t="shared" si="119"/>
        <v>60.083395383469842</v>
      </c>
      <c r="AZ49" s="149">
        <f t="shared" ref="AZ49:BE56" si="120">(P49*1000)/(CJ49*1000)</f>
        <v>59.28130909090909</v>
      </c>
      <c r="BA49" s="149">
        <f t="shared" si="120"/>
        <v>58.142795076031859</v>
      </c>
      <c r="BB49" s="149">
        <f t="shared" si="120"/>
        <v>57.330057803468208</v>
      </c>
      <c r="BC49" s="149">
        <f t="shared" si="120"/>
        <v>56.166522366522365</v>
      </c>
      <c r="BD49" s="149">
        <f t="shared" si="120"/>
        <v>63.751242236024837</v>
      </c>
      <c r="BE49" s="149">
        <f t="shared" si="120"/>
        <v>63.612051868802446</v>
      </c>
      <c r="BF49" s="151">
        <v>89617</v>
      </c>
      <c r="BG49" s="149">
        <v>93624</v>
      </c>
      <c r="BH49" s="149">
        <v>94008</v>
      </c>
      <c r="BI49" s="149">
        <v>98491</v>
      </c>
      <c r="BJ49" s="149">
        <v>99551</v>
      </c>
      <c r="BK49" s="149">
        <v>106120</v>
      </c>
      <c r="BL49" s="149">
        <v>116825</v>
      </c>
      <c r="BM49" s="149">
        <v>120774</v>
      </c>
      <c r="BN49" s="149">
        <v>120408</v>
      </c>
      <c r="BO49" s="149">
        <v>124925</v>
      </c>
      <c r="BP49" s="149">
        <v>109548</v>
      </c>
      <c r="BQ49" s="149">
        <v>118314</v>
      </c>
      <c r="BR49" s="149">
        <v>115331</v>
      </c>
      <c r="BS49" s="149">
        <v>114009</v>
      </c>
      <c r="BT49" s="149">
        <v>123110</v>
      </c>
      <c r="BU49" s="149">
        <v>115907</v>
      </c>
      <c r="BV49" s="161">
        <v>102905</v>
      </c>
      <c r="BW49" s="149">
        <v>101929</v>
      </c>
      <c r="BX49" s="151">
        <v>112.3</v>
      </c>
      <c r="BY49" s="149">
        <v>112.5</v>
      </c>
      <c r="BZ49" s="149">
        <v>116.7</v>
      </c>
      <c r="CA49" s="149">
        <v>127.8</v>
      </c>
      <c r="CB49" s="149">
        <v>131.69999999999999</v>
      </c>
      <c r="CC49" s="149">
        <v>132.69999999999999</v>
      </c>
      <c r="CD49" s="149">
        <v>133.4</v>
      </c>
      <c r="CE49" s="149">
        <v>132.4</v>
      </c>
      <c r="CF49" s="149">
        <v>128.69999999999999</v>
      </c>
      <c r="CG49" s="149">
        <v>131.4</v>
      </c>
      <c r="CH49" s="149">
        <v>130.80000000000001</v>
      </c>
      <c r="CI49" s="149">
        <v>134.30000000000001</v>
      </c>
      <c r="CJ49" s="149">
        <v>137.5</v>
      </c>
      <c r="CK49" s="149">
        <v>138.1</v>
      </c>
      <c r="CL49" s="149">
        <v>138.4</v>
      </c>
      <c r="CM49" s="149">
        <v>138.6</v>
      </c>
      <c r="CN49" s="149">
        <v>128.80000000000001</v>
      </c>
      <c r="CO49" s="205">
        <v>131.1</v>
      </c>
    </row>
    <row r="50" spans="2:93" ht="15.75" customHeight="1" x14ac:dyDescent="0.3">
      <c r="B50" s="121" t="s">
        <v>365</v>
      </c>
      <c r="C50" s="123" t="s">
        <v>23</v>
      </c>
      <c r="D50" s="137">
        <v>779.14</v>
      </c>
      <c r="E50" s="149">
        <v>645.05999999999995</v>
      </c>
      <c r="F50" s="149">
        <v>881.95</v>
      </c>
      <c r="G50" s="149">
        <v>888.8</v>
      </c>
      <c r="H50" s="149">
        <v>911.08</v>
      </c>
      <c r="I50" s="149">
        <v>882.87</v>
      </c>
      <c r="J50" s="149">
        <v>938.24</v>
      </c>
      <c r="K50" s="149">
        <v>921.65</v>
      </c>
      <c r="L50" s="149">
        <v>923.93</v>
      </c>
      <c r="M50" s="149">
        <v>935.34</v>
      </c>
      <c r="N50" s="149">
        <v>885.68</v>
      </c>
      <c r="O50" s="149">
        <v>901.76</v>
      </c>
      <c r="P50" s="149">
        <v>900.33</v>
      </c>
      <c r="Q50" s="149">
        <v>891.22</v>
      </c>
      <c r="R50" s="149">
        <v>830.15</v>
      </c>
      <c r="S50" s="149">
        <v>801.07</v>
      </c>
      <c r="T50" s="149">
        <v>840.66</v>
      </c>
      <c r="U50" s="150">
        <v>896.83</v>
      </c>
      <c r="V50" s="149">
        <f t="shared" si="111"/>
        <v>19.485807177691633</v>
      </c>
      <c r="W50" s="149">
        <f t="shared" si="112"/>
        <v>19.485807177691633</v>
      </c>
      <c r="X50" s="149">
        <f t="shared" si="112"/>
        <v>18.443459614010006</v>
      </c>
      <c r="Y50" s="149">
        <f t="shared" si="113"/>
        <v>21.989926945420997</v>
      </c>
      <c r="Z50" s="149">
        <f t="shared" si="113"/>
        <v>23.290183952623028</v>
      </c>
      <c r="AA50" s="149">
        <f t="shared" si="113"/>
        <v>26.49181471896717</v>
      </c>
      <c r="AB50" s="149">
        <f t="shared" si="113"/>
        <v>27.795548279444638</v>
      </c>
      <c r="AC50" s="149">
        <f t="shared" si="114"/>
        <v>28.194849295309073</v>
      </c>
      <c r="AD50" s="149">
        <f t="shared" si="114"/>
        <v>26.633434474786881</v>
      </c>
      <c r="AE50" s="149">
        <f t="shared" si="114"/>
        <v>23.903189920575375</v>
      </c>
      <c r="AF50" s="149">
        <f t="shared" si="114"/>
        <v>23.498643352426893</v>
      </c>
      <c r="AG50" s="149">
        <f t="shared" si="114"/>
        <v>22.309881861004055</v>
      </c>
      <c r="AH50" s="149">
        <f t="shared" si="115"/>
        <v>22.53134462824395</v>
      </c>
      <c r="AI50" s="149">
        <f t="shared" si="115"/>
        <v>21.147521533825309</v>
      </c>
      <c r="AJ50" s="149">
        <f t="shared" si="115"/>
        <v>23.971297392509602</v>
      </c>
      <c r="AK50" s="149">
        <f t="shared" si="115"/>
        <v>24.951565176763744</v>
      </c>
      <c r="AL50" s="149">
        <f t="shared" si="115"/>
        <v>30.113913168075655</v>
      </c>
      <c r="AM50" s="149">
        <f t="shared" si="115"/>
        <v>26.109348161518529</v>
      </c>
      <c r="AN50" s="151">
        <f t="shared" si="116"/>
        <v>84.689130434782612</v>
      </c>
      <c r="AO50" s="149">
        <f t="shared" si="117"/>
        <v>84.689130434782612</v>
      </c>
      <c r="AP50" s="149">
        <f t="shared" si="117"/>
        <v>76.792857142857144</v>
      </c>
      <c r="AQ50" s="149">
        <f t="shared" si="118"/>
        <v>94.833333333333329</v>
      </c>
      <c r="AR50" s="149">
        <f t="shared" si="118"/>
        <v>92.583333333333329</v>
      </c>
      <c r="AS50" s="149">
        <f t="shared" si="118"/>
        <v>92.028282828282826</v>
      </c>
      <c r="AT50" s="149">
        <f t="shared" si="118"/>
        <v>88.287000000000006</v>
      </c>
      <c r="AU50" s="149">
        <f t="shared" si="119"/>
        <v>100.88602150537635</v>
      </c>
      <c r="AV50" s="149">
        <f t="shared" si="119"/>
        <v>100.17934782608695</v>
      </c>
      <c r="AW50" s="149">
        <f t="shared" si="119"/>
        <v>100.42717391304348</v>
      </c>
      <c r="AX50" s="149">
        <f t="shared" si="119"/>
        <v>97.431250000000006</v>
      </c>
      <c r="AY50" s="149">
        <f t="shared" si="119"/>
        <v>91.307216494845363</v>
      </c>
      <c r="AZ50" s="149">
        <f t="shared" si="120"/>
        <v>90.033000000000001</v>
      </c>
      <c r="BA50" s="149">
        <f t="shared" si="120"/>
        <v>84.878095238095241</v>
      </c>
      <c r="BB50" s="149">
        <f t="shared" si="120"/>
        <v>77.584112149532714</v>
      </c>
      <c r="BC50" s="149">
        <f t="shared" si="120"/>
        <v>74.866355140186911</v>
      </c>
      <c r="BD50" s="149">
        <f t="shared" si="120"/>
        <v>76.423636363636362</v>
      </c>
      <c r="BE50" s="149">
        <f t="shared" si="120"/>
        <v>80.074107142857144</v>
      </c>
      <c r="BF50" s="151">
        <v>39985</v>
      </c>
      <c r="BG50" s="149">
        <v>34975</v>
      </c>
      <c r="BH50" s="149">
        <v>41708</v>
      </c>
      <c r="BI50" s="149">
        <v>40107</v>
      </c>
      <c r="BJ50" s="149">
        <v>38162</v>
      </c>
      <c r="BK50" s="149">
        <v>34391</v>
      </c>
      <c r="BL50" s="149">
        <v>31763</v>
      </c>
      <c r="BM50" s="149">
        <v>33277</v>
      </c>
      <c r="BN50" s="149">
        <v>34605</v>
      </c>
      <c r="BO50" s="149">
        <v>38653</v>
      </c>
      <c r="BP50" s="149">
        <v>39804</v>
      </c>
      <c r="BQ50" s="149">
        <v>39699</v>
      </c>
      <c r="BR50" s="149">
        <v>39959</v>
      </c>
      <c r="BS50" s="149">
        <v>42143</v>
      </c>
      <c r="BT50" s="149">
        <v>34631</v>
      </c>
      <c r="BU50" s="149">
        <v>32105</v>
      </c>
      <c r="BV50" s="149">
        <v>27916</v>
      </c>
      <c r="BW50" s="149">
        <v>34349</v>
      </c>
      <c r="BX50" s="151">
        <v>9.1999999999999993</v>
      </c>
      <c r="BY50" s="149">
        <v>8.4</v>
      </c>
      <c r="BZ50" s="149">
        <v>8.8000000000000007</v>
      </c>
      <c r="CA50" s="149">
        <v>9.3000000000000007</v>
      </c>
      <c r="CB50" s="149">
        <v>9.6</v>
      </c>
      <c r="CC50" s="149">
        <v>9.9</v>
      </c>
      <c r="CD50" s="149">
        <v>10</v>
      </c>
      <c r="CE50" s="149">
        <v>9.3000000000000007</v>
      </c>
      <c r="CF50" s="149">
        <v>9.1999999999999993</v>
      </c>
      <c r="CG50" s="149">
        <v>9.1999999999999993</v>
      </c>
      <c r="CH50" s="149">
        <v>9.6</v>
      </c>
      <c r="CI50" s="149">
        <v>9.6999999999999993</v>
      </c>
      <c r="CJ50" s="149">
        <v>10</v>
      </c>
      <c r="CK50" s="149">
        <v>10.5</v>
      </c>
      <c r="CL50" s="149">
        <v>10.7</v>
      </c>
      <c r="CM50" s="149">
        <v>10.7</v>
      </c>
      <c r="CN50" s="149">
        <v>11</v>
      </c>
      <c r="CO50" s="150">
        <v>11.2</v>
      </c>
    </row>
    <row r="51" spans="2:93" ht="15.75" customHeight="1" x14ac:dyDescent="0.3">
      <c r="B51" s="121" t="s">
        <v>91</v>
      </c>
      <c r="C51" s="123" t="s">
        <v>0</v>
      </c>
      <c r="D51" s="137">
        <v>18298.169999999998</v>
      </c>
      <c r="E51" s="149">
        <v>14609.42</v>
      </c>
      <c r="F51" s="149">
        <v>17623.5</v>
      </c>
      <c r="G51" s="149">
        <v>16619.669999999998</v>
      </c>
      <c r="H51" s="149">
        <v>15839.02</v>
      </c>
      <c r="I51" s="149">
        <v>14856.5</v>
      </c>
      <c r="J51" s="149">
        <v>14716.15</v>
      </c>
      <c r="K51" s="149">
        <v>14990.41</v>
      </c>
      <c r="L51" s="149">
        <v>15266.46</v>
      </c>
      <c r="M51" s="149">
        <v>15057.3</v>
      </c>
      <c r="N51" s="149">
        <v>15078.84</v>
      </c>
      <c r="O51" s="149">
        <v>15080.19</v>
      </c>
      <c r="P51" s="149">
        <v>13087.26</v>
      </c>
      <c r="Q51" s="149">
        <v>14276.79</v>
      </c>
      <c r="R51" s="149">
        <v>13896.67</v>
      </c>
      <c r="S51" s="149">
        <v>13634.6</v>
      </c>
      <c r="T51" s="149">
        <v>13636.28</v>
      </c>
      <c r="U51" s="150">
        <v>13136.62</v>
      </c>
      <c r="V51" s="149">
        <f t="shared" si="111"/>
        <v>23.856681321088285</v>
      </c>
      <c r="W51" s="149">
        <f t="shared" si="112"/>
        <v>23.856681321088285</v>
      </c>
      <c r="X51" s="149">
        <f t="shared" si="112"/>
        <v>24.373894705933385</v>
      </c>
      <c r="Y51" s="149">
        <f t="shared" si="113"/>
        <v>22.680795806559136</v>
      </c>
      <c r="Z51" s="149">
        <f t="shared" si="113"/>
        <v>23.021101710410395</v>
      </c>
      <c r="AA51" s="149">
        <f t="shared" si="113"/>
        <v>22.886640541915199</v>
      </c>
      <c r="AB51" s="149">
        <f t="shared" si="113"/>
        <v>21.906296816203273</v>
      </c>
      <c r="AC51" s="149">
        <f t="shared" si="114"/>
        <v>20.331537739928628</v>
      </c>
      <c r="AD51" s="149">
        <f t="shared" si="114"/>
        <v>20.326034782467207</v>
      </c>
      <c r="AE51" s="149">
        <f t="shared" si="114"/>
        <v>20.098104652861977</v>
      </c>
      <c r="AF51" s="149">
        <f t="shared" si="114"/>
        <v>19.197340959248695</v>
      </c>
      <c r="AG51" s="149">
        <f t="shared" si="114"/>
        <v>19.442268267209922</v>
      </c>
      <c r="AH51" s="149">
        <f t="shared" si="115"/>
        <v>18.029409657741457</v>
      </c>
      <c r="AI51" s="149">
        <f t="shared" si="115"/>
        <v>17.267984876230379</v>
      </c>
      <c r="AJ51" s="149">
        <f t="shared" si="115"/>
        <v>15.632977963468562</v>
      </c>
      <c r="AK51" s="149">
        <f t="shared" si="115"/>
        <v>16.862963837868389</v>
      </c>
      <c r="AL51" s="149">
        <f t="shared" si="115"/>
        <v>16.968356084267636</v>
      </c>
      <c r="AM51" s="149">
        <f t="shared" si="115"/>
        <v>16.420220817547406</v>
      </c>
      <c r="AN51" s="151">
        <f t="shared" si="116"/>
        <v>28.277190542420026</v>
      </c>
      <c r="AO51" s="149">
        <f t="shared" si="117"/>
        <v>28.277190542420026</v>
      </c>
      <c r="AP51" s="149">
        <f t="shared" si="117"/>
        <v>24.943520573672529</v>
      </c>
      <c r="AQ51" s="149">
        <f t="shared" si="118"/>
        <v>30.254935622317596</v>
      </c>
      <c r="AR51" s="149">
        <f t="shared" si="118"/>
        <v>29.10115566450709</v>
      </c>
      <c r="AS51" s="149">
        <f t="shared" si="118"/>
        <v>28.349776266332558</v>
      </c>
      <c r="AT51" s="149">
        <f t="shared" si="118"/>
        <v>26.91394927536232</v>
      </c>
      <c r="AU51" s="149">
        <f t="shared" si="119"/>
        <v>27.146559675336654</v>
      </c>
      <c r="AV51" s="149">
        <f t="shared" si="119"/>
        <v>28.124596622889307</v>
      </c>
      <c r="AW51" s="149">
        <f t="shared" si="119"/>
        <v>27.970795163063393</v>
      </c>
      <c r="AX51" s="149">
        <f t="shared" si="119"/>
        <v>26.945776664280601</v>
      </c>
      <c r="AY51" s="149">
        <f t="shared" si="119"/>
        <v>27.095849056603775</v>
      </c>
      <c r="AZ51" s="149">
        <f t="shared" si="120"/>
        <v>23.951793557833088</v>
      </c>
      <c r="BA51" s="149">
        <f t="shared" si="120"/>
        <v>25.89189336235038</v>
      </c>
      <c r="BB51" s="149">
        <f t="shared" si="120"/>
        <v>24.470276457122733</v>
      </c>
      <c r="BC51" s="149">
        <f t="shared" si="120"/>
        <v>23.745384883315918</v>
      </c>
      <c r="BD51" s="149">
        <f t="shared" si="120"/>
        <v>23.781444018137424</v>
      </c>
      <c r="BE51" s="149">
        <f t="shared" si="120"/>
        <v>23.140073982737363</v>
      </c>
      <c r="BF51" s="151">
        <v>767004</v>
      </c>
      <c r="BG51" s="149">
        <v>599388</v>
      </c>
      <c r="BH51" s="149">
        <v>735473</v>
      </c>
      <c r="BI51" s="149">
        <v>777023</v>
      </c>
      <c r="BJ51" s="149">
        <v>721932</v>
      </c>
      <c r="BK51" s="149">
        <v>692064</v>
      </c>
      <c r="BL51" s="149">
        <v>678184</v>
      </c>
      <c r="BM51" s="149">
        <v>723809</v>
      </c>
      <c r="BN51" s="149">
        <v>737498</v>
      </c>
      <c r="BO51" s="149">
        <v>759597</v>
      </c>
      <c r="BP51" s="149">
        <v>784343</v>
      </c>
      <c r="BQ51" s="149">
        <v>775570</v>
      </c>
      <c r="BR51" s="149">
        <v>725884</v>
      </c>
      <c r="BS51" s="149">
        <v>826778</v>
      </c>
      <c r="BT51" s="149">
        <v>888933</v>
      </c>
      <c r="BU51" s="149">
        <v>808553</v>
      </c>
      <c r="BV51" s="149">
        <v>803630</v>
      </c>
      <c r="BW51" s="149">
        <v>800027</v>
      </c>
      <c r="BX51" s="151">
        <v>647.1</v>
      </c>
      <c r="BY51" s="149">
        <v>585.70000000000005</v>
      </c>
      <c r="BZ51" s="149">
        <v>574.4</v>
      </c>
      <c r="CA51" s="149">
        <v>582.5</v>
      </c>
      <c r="CB51" s="149">
        <v>571.1</v>
      </c>
      <c r="CC51" s="149">
        <v>558.70000000000005</v>
      </c>
      <c r="CD51" s="149">
        <v>552</v>
      </c>
      <c r="CE51" s="149">
        <v>542.1</v>
      </c>
      <c r="CF51" s="149">
        <v>533</v>
      </c>
      <c r="CG51" s="149">
        <v>545.79999999999995</v>
      </c>
      <c r="CH51" s="149">
        <v>558.79999999999995</v>
      </c>
      <c r="CI51" s="149">
        <v>556.5</v>
      </c>
      <c r="CJ51" s="149">
        <v>546.4</v>
      </c>
      <c r="CK51" s="149">
        <v>551.4</v>
      </c>
      <c r="CL51" s="149">
        <v>567.9</v>
      </c>
      <c r="CM51" s="149">
        <v>574.20000000000005</v>
      </c>
      <c r="CN51" s="149">
        <v>573.4</v>
      </c>
      <c r="CO51" s="150">
        <v>567.70000000000005</v>
      </c>
    </row>
    <row r="52" spans="2:93" ht="15.75" customHeight="1" x14ac:dyDescent="0.3">
      <c r="B52" s="121" t="s">
        <v>92</v>
      </c>
      <c r="C52" s="123" t="s">
        <v>28</v>
      </c>
      <c r="D52" s="137">
        <v>10368.66</v>
      </c>
      <c r="E52" s="149">
        <v>10608.22</v>
      </c>
      <c r="F52" s="149">
        <v>13062.98</v>
      </c>
      <c r="G52" s="149">
        <v>10804.05</v>
      </c>
      <c r="H52" s="149">
        <v>10083.799999999999</v>
      </c>
      <c r="I52" s="149">
        <v>9597.98</v>
      </c>
      <c r="J52" s="149">
        <v>8493.98</v>
      </c>
      <c r="K52" s="149">
        <v>8211.0300000000007</v>
      </c>
      <c r="L52" s="149">
        <v>8706.24</v>
      </c>
      <c r="M52" s="149">
        <v>8263.44</v>
      </c>
      <c r="N52" s="149">
        <v>8363.0300000000007</v>
      </c>
      <c r="O52" s="149">
        <v>7190.58</v>
      </c>
      <c r="P52" s="149">
        <v>6748.49</v>
      </c>
      <c r="Q52" s="149">
        <v>7390.76</v>
      </c>
      <c r="R52" s="149">
        <v>7023.14</v>
      </c>
      <c r="S52" s="149">
        <v>6584.13</v>
      </c>
      <c r="T52" s="149">
        <v>6522.68</v>
      </c>
      <c r="U52" s="150">
        <v>6538.81</v>
      </c>
      <c r="V52" s="149">
        <f t="shared" si="111"/>
        <v>54.937372838250255</v>
      </c>
      <c r="W52" s="149">
        <f t="shared" si="112"/>
        <v>54.937372838250255</v>
      </c>
      <c r="X52" s="149">
        <f t="shared" si="112"/>
        <v>57.404098507026553</v>
      </c>
      <c r="Y52" s="149">
        <f t="shared" si="113"/>
        <v>68.811921869403065</v>
      </c>
      <c r="Z52" s="149">
        <f t="shared" si="113"/>
        <v>50.278522365555368</v>
      </c>
      <c r="AA52" s="149">
        <f t="shared" si="113"/>
        <v>49.8098258300979</v>
      </c>
      <c r="AB52" s="149">
        <f t="shared" si="113"/>
        <v>46.075906830270561</v>
      </c>
      <c r="AC52" s="149">
        <f t="shared" si="114"/>
        <v>39.031964561429305</v>
      </c>
      <c r="AD52" s="149">
        <f t="shared" si="114"/>
        <v>40.313185815073574</v>
      </c>
      <c r="AE52" s="149">
        <f t="shared" si="114"/>
        <v>44.396713938225709</v>
      </c>
      <c r="AF52" s="149">
        <f t="shared" si="114"/>
        <v>47.00718466815708</v>
      </c>
      <c r="AG52" s="149">
        <f t="shared" si="114"/>
        <v>40.92623223583761</v>
      </c>
      <c r="AH52" s="149">
        <f t="shared" si="115"/>
        <v>26.85805822537958</v>
      </c>
      <c r="AI52" s="149">
        <f t="shared" si="115"/>
        <v>34.445480136462777</v>
      </c>
      <c r="AJ52" s="149">
        <f t="shared" si="115"/>
        <v>38.453460359176525</v>
      </c>
      <c r="AK52" s="149">
        <f t="shared" si="115"/>
        <v>32.323791195573733</v>
      </c>
      <c r="AL52" s="149">
        <f t="shared" si="115"/>
        <v>33.538388762057544</v>
      </c>
      <c r="AM52" s="149">
        <f t="shared" si="115"/>
        <v>34.526181839302595</v>
      </c>
      <c r="AN52" s="151">
        <f t="shared" si="116"/>
        <v>211.17433808553972</v>
      </c>
      <c r="AO52" s="149">
        <f t="shared" si="117"/>
        <v>211.17433808553972</v>
      </c>
      <c r="AP52" s="149">
        <f t="shared" si="117"/>
        <v>211.31912350597611</v>
      </c>
      <c r="AQ52" s="149">
        <f t="shared" si="118"/>
        <v>257.65246548323472</v>
      </c>
      <c r="AR52" s="149">
        <f t="shared" si="118"/>
        <v>210.1955252918288</v>
      </c>
      <c r="AS52" s="149">
        <f t="shared" si="118"/>
        <v>191.34345351043643</v>
      </c>
      <c r="AT52" s="149">
        <f t="shared" si="118"/>
        <v>179.73745318352059</v>
      </c>
      <c r="AU52" s="149">
        <f t="shared" si="119"/>
        <v>158.17467411545624</v>
      </c>
      <c r="AV52" s="149">
        <f t="shared" si="119"/>
        <v>152.33821892393323</v>
      </c>
      <c r="AW52" s="149">
        <f t="shared" si="119"/>
        <v>158.29527272727273</v>
      </c>
      <c r="AX52" s="149">
        <f t="shared" si="119"/>
        <v>147.82540250447229</v>
      </c>
      <c r="AY52" s="149">
        <f t="shared" si="119"/>
        <v>146.97768014059756</v>
      </c>
      <c r="AZ52" s="149">
        <f t="shared" si="120"/>
        <v>114.96575809199318</v>
      </c>
      <c r="BA52" s="149">
        <f t="shared" si="120"/>
        <v>123.59130434782608</v>
      </c>
      <c r="BB52" s="149">
        <f t="shared" si="120"/>
        <v>116.46998341625208</v>
      </c>
      <c r="BC52" s="149">
        <f t="shared" si="120"/>
        <v>105.01004784688995</v>
      </c>
      <c r="BD52" s="149">
        <f t="shared" si="120"/>
        <v>99.128875379939217</v>
      </c>
      <c r="BE52" s="149">
        <f t="shared" si="120"/>
        <v>96.727958579881658</v>
      </c>
      <c r="BF52" s="151">
        <v>188736</v>
      </c>
      <c r="BG52" s="149">
        <v>184799</v>
      </c>
      <c r="BH52" s="149">
        <v>184935</v>
      </c>
      <c r="BI52" s="149">
        <v>189836</v>
      </c>
      <c r="BJ52" s="149">
        <v>214884</v>
      </c>
      <c r="BK52" s="149">
        <v>202446</v>
      </c>
      <c r="BL52" s="149">
        <v>208308</v>
      </c>
      <c r="BM52" s="149">
        <v>217616</v>
      </c>
      <c r="BN52" s="149">
        <v>203681</v>
      </c>
      <c r="BO52" s="149">
        <v>196101</v>
      </c>
      <c r="BP52" s="149">
        <v>175791</v>
      </c>
      <c r="BQ52" s="149">
        <v>204344</v>
      </c>
      <c r="BR52" s="149">
        <v>251265</v>
      </c>
      <c r="BS52" s="149">
        <v>214564</v>
      </c>
      <c r="BT52" s="149">
        <v>182640</v>
      </c>
      <c r="BU52" s="149">
        <v>203693</v>
      </c>
      <c r="BV52" s="149">
        <v>194484</v>
      </c>
      <c r="BW52" s="149">
        <v>189387</v>
      </c>
      <c r="BX52" s="151">
        <v>49.1</v>
      </c>
      <c r="BY52" s="149">
        <v>50.2</v>
      </c>
      <c r="BZ52" s="149">
        <v>49.9</v>
      </c>
      <c r="CA52" s="149">
        <v>50.7</v>
      </c>
      <c r="CB52" s="149">
        <v>51.4</v>
      </c>
      <c r="CC52" s="149">
        <v>52.7</v>
      </c>
      <c r="CD52" s="149">
        <v>53.4</v>
      </c>
      <c r="CE52" s="149">
        <v>53.7</v>
      </c>
      <c r="CF52" s="149">
        <v>53.9</v>
      </c>
      <c r="CG52" s="149">
        <v>55</v>
      </c>
      <c r="CH52" s="149">
        <v>55.9</v>
      </c>
      <c r="CI52" s="149">
        <v>56.9</v>
      </c>
      <c r="CJ52" s="149">
        <v>58.7</v>
      </c>
      <c r="CK52" s="149">
        <v>59.8</v>
      </c>
      <c r="CL52" s="149">
        <v>60.3</v>
      </c>
      <c r="CM52" s="149">
        <v>62.7</v>
      </c>
      <c r="CN52" s="149">
        <v>65.8</v>
      </c>
      <c r="CO52" s="150">
        <v>67.599999999999994</v>
      </c>
    </row>
    <row r="53" spans="2:93" ht="15.75" customHeight="1" x14ac:dyDescent="0.3">
      <c r="B53" s="121" t="s">
        <v>93</v>
      </c>
      <c r="C53" s="123" t="s">
        <v>24</v>
      </c>
      <c r="D53" s="137">
        <v>1846.49</v>
      </c>
      <c r="E53" s="149">
        <v>1844.05</v>
      </c>
      <c r="F53" s="149">
        <v>1958.07</v>
      </c>
      <c r="G53" s="149">
        <v>1979.91</v>
      </c>
      <c r="H53" s="149">
        <v>1919.08</v>
      </c>
      <c r="I53" s="149">
        <v>1889.57</v>
      </c>
      <c r="J53" s="149">
        <v>1817.63</v>
      </c>
      <c r="K53" s="149">
        <v>1866.92</v>
      </c>
      <c r="L53" s="149">
        <v>1867.53</v>
      </c>
      <c r="M53" s="149">
        <v>1770.84</v>
      </c>
      <c r="N53" s="149">
        <v>1750.33</v>
      </c>
      <c r="O53" s="149">
        <v>1819.03</v>
      </c>
      <c r="P53" s="149">
        <v>1818.86</v>
      </c>
      <c r="Q53" s="149">
        <v>1898.73</v>
      </c>
      <c r="R53" s="149">
        <v>1707.55</v>
      </c>
      <c r="S53" s="149">
        <v>1629.26</v>
      </c>
      <c r="T53" s="149">
        <v>2187.11</v>
      </c>
      <c r="U53" s="150">
        <v>2063.67</v>
      </c>
      <c r="V53" s="149">
        <f t="shared" si="111"/>
        <v>5.9832474644373157</v>
      </c>
      <c r="W53" s="149">
        <f t="shared" si="112"/>
        <v>5.9832474644373157</v>
      </c>
      <c r="X53" s="149">
        <f t="shared" si="112"/>
        <v>5.8787055721859334</v>
      </c>
      <c r="Y53" s="149">
        <f t="shared" si="113"/>
        <v>6.105136799438772</v>
      </c>
      <c r="Z53" s="149">
        <f t="shared" si="113"/>
        <v>6.1956021741919534</v>
      </c>
      <c r="AA53" s="149">
        <f t="shared" si="113"/>
        <v>6.2567202329137368</v>
      </c>
      <c r="AB53" s="149">
        <f t="shared" si="113"/>
        <v>5.9764367270772052</v>
      </c>
      <c r="AC53" s="149">
        <f t="shared" si="114"/>
        <v>5.3902499058441844</v>
      </c>
      <c r="AD53" s="149">
        <f t="shared" si="114"/>
        <v>5.6487745839636911</v>
      </c>
      <c r="AE53" s="149">
        <f t="shared" si="114"/>
        <v>5.4166630411137699</v>
      </c>
      <c r="AF53" s="149">
        <f t="shared" si="114"/>
        <v>4.9278701662993392</v>
      </c>
      <c r="AG53" s="149">
        <f t="shared" si="114"/>
        <v>4.7160655490351404</v>
      </c>
      <c r="AH53" s="149">
        <f t="shared" si="115"/>
        <v>4.9549147057060816</v>
      </c>
      <c r="AI53" s="149">
        <f t="shared" si="115"/>
        <v>5.098206110662109</v>
      </c>
      <c r="AJ53" s="149">
        <f t="shared" si="115"/>
        <v>4.4417940420572899</v>
      </c>
      <c r="AK53" s="149">
        <f t="shared" si="115"/>
        <v>4.2608734311948675</v>
      </c>
      <c r="AL53" s="149">
        <f t="shared" si="115"/>
        <v>5.9654257277753384</v>
      </c>
      <c r="AM53" s="149">
        <f t="shared" si="115"/>
        <v>5.8058281380117487</v>
      </c>
      <c r="AN53" s="151">
        <f t="shared" si="116"/>
        <v>6.3041652441106182</v>
      </c>
      <c r="AO53" s="149">
        <f t="shared" si="117"/>
        <v>6.3041652441106182</v>
      </c>
      <c r="AP53" s="149">
        <f t="shared" si="117"/>
        <v>6.2915387239849885</v>
      </c>
      <c r="AQ53" s="149">
        <f t="shared" si="118"/>
        <v>6.2758653846153845</v>
      </c>
      <c r="AR53" s="149">
        <f t="shared" si="118"/>
        <v>6.2497159090909093</v>
      </c>
      <c r="AS53" s="149">
        <f t="shared" si="118"/>
        <v>6.0215877000313771</v>
      </c>
      <c r="AT53" s="149">
        <f t="shared" si="118"/>
        <v>5.8212261244608747</v>
      </c>
      <c r="AU53" s="149">
        <f t="shared" si="119"/>
        <v>5.4616286057692305</v>
      </c>
      <c r="AV53" s="149">
        <f t="shared" si="119"/>
        <v>5.5201655824955651</v>
      </c>
      <c r="AW53" s="149">
        <f t="shared" si="119"/>
        <v>5.1461284100303111</v>
      </c>
      <c r="AX53" s="149">
        <f t="shared" si="119"/>
        <v>4.7184652278177461</v>
      </c>
      <c r="AY53" s="149">
        <f t="shared" si="119"/>
        <v>4.6563713753657892</v>
      </c>
      <c r="AZ53" s="149">
        <f t="shared" si="120"/>
        <v>4.8671661760770668</v>
      </c>
      <c r="BA53" s="149">
        <f t="shared" si="120"/>
        <v>4.9822356336919444</v>
      </c>
      <c r="BB53" s="149">
        <f t="shared" si="120"/>
        <v>4.3283903675538653</v>
      </c>
      <c r="BC53" s="149">
        <f t="shared" si="120"/>
        <v>4.1247088607594939</v>
      </c>
      <c r="BD53" s="149">
        <f t="shared" si="120"/>
        <v>5.7875363852871127</v>
      </c>
      <c r="BE53" s="149">
        <f t="shared" si="120"/>
        <v>5.5519774011299434</v>
      </c>
      <c r="BF53" s="151">
        <v>308610</v>
      </c>
      <c r="BG53" s="149">
        <v>313683</v>
      </c>
      <c r="BH53" s="149">
        <v>310149</v>
      </c>
      <c r="BI53" s="149">
        <v>320725</v>
      </c>
      <c r="BJ53" s="149">
        <v>319567</v>
      </c>
      <c r="BK53" s="149">
        <v>306723</v>
      </c>
      <c r="BL53" s="149">
        <v>316170</v>
      </c>
      <c r="BM53" s="149">
        <v>337207</v>
      </c>
      <c r="BN53" s="149">
        <v>330500</v>
      </c>
      <c r="BO53" s="149">
        <v>344775</v>
      </c>
      <c r="BP53" s="149">
        <v>359352</v>
      </c>
      <c r="BQ53" s="149">
        <v>371142</v>
      </c>
      <c r="BR53" s="149">
        <v>367082</v>
      </c>
      <c r="BS53" s="149">
        <v>372431</v>
      </c>
      <c r="BT53" s="149">
        <v>384428</v>
      </c>
      <c r="BU53" s="149">
        <v>382377</v>
      </c>
      <c r="BV53" s="149">
        <v>366631</v>
      </c>
      <c r="BW53" s="149">
        <v>355448</v>
      </c>
      <c r="BX53" s="151">
        <v>292.89999999999998</v>
      </c>
      <c r="BY53" s="149">
        <v>293.10000000000002</v>
      </c>
      <c r="BZ53" s="149">
        <v>297.89999999999998</v>
      </c>
      <c r="CA53" s="149">
        <v>312</v>
      </c>
      <c r="CB53" s="149">
        <v>316.8</v>
      </c>
      <c r="CC53" s="149">
        <v>318.7</v>
      </c>
      <c r="CD53" s="149">
        <v>324.60000000000002</v>
      </c>
      <c r="CE53" s="149">
        <v>332.8</v>
      </c>
      <c r="CF53" s="149">
        <v>338.2</v>
      </c>
      <c r="CG53" s="149">
        <v>362.9</v>
      </c>
      <c r="CH53" s="149">
        <v>375.3</v>
      </c>
      <c r="CI53" s="149">
        <v>375.9</v>
      </c>
      <c r="CJ53" s="149">
        <v>373.7</v>
      </c>
      <c r="CK53" s="149">
        <v>381.1</v>
      </c>
      <c r="CL53" s="149">
        <v>394.5</v>
      </c>
      <c r="CM53" s="149">
        <v>395</v>
      </c>
      <c r="CN53" s="149">
        <v>377.9</v>
      </c>
      <c r="CO53" s="150">
        <v>371.7</v>
      </c>
    </row>
    <row r="54" spans="2:93" ht="15.75" customHeight="1" x14ac:dyDescent="0.3">
      <c r="B54" s="121" t="s">
        <v>94</v>
      </c>
      <c r="C54" s="123" t="s">
        <v>290</v>
      </c>
      <c r="D54" s="137">
        <v>11010.55</v>
      </c>
      <c r="E54" s="149">
        <v>9824.83</v>
      </c>
      <c r="F54" s="149">
        <v>9955.7099999999991</v>
      </c>
      <c r="G54" s="149">
        <v>8690.86</v>
      </c>
      <c r="H54" s="149">
        <v>7540.13</v>
      </c>
      <c r="I54" s="149">
        <v>7653.13</v>
      </c>
      <c r="J54" s="149">
        <v>7680.85</v>
      </c>
      <c r="K54" s="149">
        <v>8352.48</v>
      </c>
      <c r="L54" s="149">
        <v>8990.3700000000008</v>
      </c>
      <c r="M54" s="149">
        <v>8481.7999999999993</v>
      </c>
      <c r="N54" s="149">
        <v>8411.2199999999993</v>
      </c>
      <c r="O54" s="149">
        <v>8273.61</v>
      </c>
      <c r="P54" s="149">
        <v>6045.25</v>
      </c>
      <c r="Q54" s="149">
        <v>6347.06</v>
      </c>
      <c r="R54" s="149">
        <v>7522.32</v>
      </c>
      <c r="S54" s="149">
        <v>7839.18</v>
      </c>
      <c r="T54" s="149">
        <v>8546.31</v>
      </c>
      <c r="U54" s="150">
        <v>8461.4699999999993</v>
      </c>
      <c r="V54" s="149">
        <f t="shared" si="111"/>
        <v>53.738835472692664</v>
      </c>
      <c r="W54" s="149">
        <f t="shared" si="112"/>
        <v>53.738835472692664</v>
      </c>
      <c r="X54" s="149">
        <f t="shared" si="112"/>
        <v>53.886947889185677</v>
      </c>
      <c r="Y54" s="149">
        <f t="shared" si="113"/>
        <v>46.638605860445509</v>
      </c>
      <c r="Z54" s="149">
        <f t="shared" si="113"/>
        <v>41.931555559844256</v>
      </c>
      <c r="AA54" s="149">
        <f t="shared" si="113"/>
        <v>35.488141799509577</v>
      </c>
      <c r="AB54" s="149">
        <f t="shared" si="113"/>
        <v>35.499691534119108</v>
      </c>
      <c r="AC54" s="149">
        <f t="shared" si="114"/>
        <v>36.504900050378794</v>
      </c>
      <c r="AD54" s="149">
        <f t="shared" si="114"/>
        <v>39.472967863894141</v>
      </c>
      <c r="AE54" s="149">
        <f t="shared" si="114"/>
        <v>41.35423805997268</v>
      </c>
      <c r="AF54" s="149">
        <f t="shared" si="114"/>
        <v>37.376448140167192</v>
      </c>
      <c r="AG54" s="149">
        <f t="shared" si="114"/>
        <v>36.033312056342616</v>
      </c>
      <c r="AH54" s="149">
        <f t="shared" si="115"/>
        <v>33.241412302937988</v>
      </c>
      <c r="AI54" s="149">
        <f t="shared" si="115"/>
        <v>33.421762116393204</v>
      </c>
      <c r="AJ54" s="149">
        <f t="shared" si="115"/>
        <v>34.850564062174243</v>
      </c>
      <c r="AK54" s="149">
        <f t="shared" si="115"/>
        <v>36.920664076298131</v>
      </c>
      <c r="AL54" s="149">
        <f t="shared" si="115"/>
        <v>40.140670427271743</v>
      </c>
      <c r="AM54" s="149">
        <f t="shared" si="115"/>
        <v>40.393312869670659</v>
      </c>
      <c r="AN54" s="151">
        <f t="shared" si="116"/>
        <v>45.877291666666665</v>
      </c>
      <c r="AO54" s="149">
        <f t="shared" si="117"/>
        <v>45.877291666666665</v>
      </c>
      <c r="AP54" s="149">
        <f t="shared" si="117"/>
        <v>42.476567228707303</v>
      </c>
      <c r="AQ54" s="149">
        <f t="shared" si="118"/>
        <v>42.185211864406782</v>
      </c>
      <c r="AR54" s="149">
        <f t="shared" si="118"/>
        <v>37.444463593278762</v>
      </c>
      <c r="AS54" s="149">
        <f t="shared" si="118"/>
        <v>32.528602243313202</v>
      </c>
      <c r="AT54" s="149">
        <f t="shared" si="118"/>
        <v>33.492910284463896</v>
      </c>
      <c r="AU54" s="149">
        <f t="shared" si="119"/>
        <v>34.106793960923625</v>
      </c>
      <c r="AV54" s="149">
        <f t="shared" si="119"/>
        <v>36.441884816753927</v>
      </c>
      <c r="AW54" s="149">
        <f t="shared" si="119"/>
        <v>38.387574722459433</v>
      </c>
      <c r="AX54" s="149">
        <f t="shared" si="119"/>
        <v>35.311407160699417</v>
      </c>
      <c r="AY54" s="149">
        <f t="shared" si="119"/>
        <v>34.500492206726825</v>
      </c>
      <c r="AZ54" s="149">
        <f t="shared" si="120"/>
        <v>25.83440170940171</v>
      </c>
      <c r="BA54" s="149">
        <f t="shared" si="120"/>
        <v>27.112601452370782</v>
      </c>
      <c r="BB54" s="149">
        <f t="shared" si="120"/>
        <v>31.382227784730915</v>
      </c>
      <c r="BC54" s="149">
        <f t="shared" si="120"/>
        <v>32.6768653605669</v>
      </c>
      <c r="BD54" s="149">
        <f t="shared" si="120"/>
        <v>35.818566638725898</v>
      </c>
      <c r="BE54" s="149">
        <f t="shared" si="120"/>
        <v>35.197462562396005</v>
      </c>
      <c r="BF54" s="151">
        <v>204890</v>
      </c>
      <c r="BG54" s="149">
        <v>182323</v>
      </c>
      <c r="BH54" s="149">
        <v>193664</v>
      </c>
      <c r="BI54" s="149">
        <v>213465</v>
      </c>
      <c r="BJ54" s="149">
        <v>207263</v>
      </c>
      <c r="BK54" s="149">
        <v>212469</v>
      </c>
      <c r="BL54" s="149">
        <v>215583</v>
      </c>
      <c r="BM54" s="149">
        <v>210406</v>
      </c>
      <c r="BN54" s="149">
        <v>211600</v>
      </c>
      <c r="BO54" s="149">
        <v>217399</v>
      </c>
      <c r="BP54" s="149">
        <v>226929</v>
      </c>
      <c r="BQ54" s="149">
        <v>233429</v>
      </c>
      <c r="BR54" s="149">
        <v>181859</v>
      </c>
      <c r="BS54" s="149">
        <v>189908</v>
      </c>
      <c r="BT54" s="149">
        <v>215845</v>
      </c>
      <c r="BU54" s="149">
        <v>212325</v>
      </c>
      <c r="BV54" s="149">
        <v>212909</v>
      </c>
      <c r="BW54" s="149">
        <v>209477</v>
      </c>
      <c r="BX54" s="151">
        <v>240</v>
      </c>
      <c r="BY54" s="149">
        <v>231.3</v>
      </c>
      <c r="BZ54" s="149">
        <v>232.4</v>
      </c>
      <c r="CA54" s="149">
        <v>236</v>
      </c>
      <c r="CB54" s="149">
        <v>232.1</v>
      </c>
      <c r="CC54" s="149">
        <v>231.8</v>
      </c>
      <c r="CD54" s="149">
        <v>228.5</v>
      </c>
      <c r="CE54" s="149">
        <v>225.2</v>
      </c>
      <c r="CF54" s="149">
        <v>229.2</v>
      </c>
      <c r="CG54" s="149">
        <v>234.2</v>
      </c>
      <c r="CH54" s="149">
        <v>240.2</v>
      </c>
      <c r="CI54" s="149">
        <v>243.8</v>
      </c>
      <c r="CJ54" s="149">
        <v>234</v>
      </c>
      <c r="CK54" s="149">
        <v>234.1</v>
      </c>
      <c r="CL54" s="149">
        <v>239.7</v>
      </c>
      <c r="CM54" s="149">
        <v>239.9</v>
      </c>
      <c r="CN54" s="149">
        <v>238.6</v>
      </c>
      <c r="CO54" s="150">
        <v>240.4</v>
      </c>
    </row>
    <row r="55" spans="2:93" ht="15.75" customHeight="1" x14ac:dyDescent="0.3">
      <c r="B55" s="121" t="s">
        <v>95</v>
      </c>
      <c r="C55" s="123" t="s">
        <v>29</v>
      </c>
      <c r="D55" s="137">
        <v>4318.33</v>
      </c>
      <c r="E55" s="149">
        <v>4093.43</v>
      </c>
      <c r="F55" s="149">
        <v>4287.3900000000003</v>
      </c>
      <c r="G55" s="149">
        <v>4303.38</v>
      </c>
      <c r="H55" s="149">
        <v>3958.68</v>
      </c>
      <c r="I55" s="149">
        <v>3911.68</v>
      </c>
      <c r="J55" s="149">
        <v>3693.31</v>
      </c>
      <c r="K55" s="149">
        <v>3536.96</v>
      </c>
      <c r="L55" s="149">
        <v>3459.88</v>
      </c>
      <c r="M55" s="149">
        <v>3421.42</v>
      </c>
      <c r="N55" s="149">
        <v>3345.25</v>
      </c>
      <c r="O55" s="149">
        <v>3372.6</v>
      </c>
      <c r="P55" s="149">
        <v>3125.72</v>
      </c>
      <c r="Q55" s="149">
        <v>3065.29</v>
      </c>
      <c r="R55" s="149">
        <v>2794.78</v>
      </c>
      <c r="S55" s="149">
        <v>2773.07</v>
      </c>
      <c r="T55" s="149">
        <v>3212.23</v>
      </c>
      <c r="U55" s="150">
        <v>3069.61</v>
      </c>
      <c r="V55" s="149">
        <f t="shared" si="111"/>
        <v>2.3659787516498398</v>
      </c>
      <c r="W55" s="149">
        <f t="shared" si="112"/>
        <v>2.3659787516498398</v>
      </c>
      <c r="X55" s="149">
        <f t="shared" si="112"/>
        <v>2.2607391779793002</v>
      </c>
      <c r="Y55" s="149">
        <f t="shared" si="113"/>
        <v>2.1782551969548862</v>
      </c>
      <c r="Z55" s="149">
        <f t="shared" si="113"/>
        <v>2.1691024700785557</v>
      </c>
      <c r="AA55" s="149">
        <f t="shared" si="113"/>
        <v>1.9115589857053663</v>
      </c>
      <c r="AB55" s="149">
        <f t="shared" si="113"/>
        <v>1.8080357865067527</v>
      </c>
      <c r="AC55" s="149">
        <f t="shared" si="114"/>
        <v>1.6230612681667187</v>
      </c>
      <c r="AD55" s="149">
        <f t="shared" si="114"/>
        <v>1.5106343540160607</v>
      </c>
      <c r="AE55" s="149">
        <f t="shared" si="114"/>
        <v>1.4498657989519537</v>
      </c>
      <c r="AF55" s="149">
        <f t="shared" si="114"/>
        <v>1.3983414869399249</v>
      </c>
      <c r="AG55" s="149">
        <f t="shared" si="114"/>
        <v>1.3102934759703477</v>
      </c>
      <c r="AH55" s="149">
        <f t="shared" si="115"/>
        <v>1.2281228390016974</v>
      </c>
      <c r="AI55" s="149">
        <f t="shared" si="115"/>
        <v>1.1359670204199011</v>
      </c>
      <c r="AJ55" s="149">
        <f t="shared" si="115"/>
        <v>1.0364914505903273</v>
      </c>
      <c r="AK55" s="149">
        <f t="shared" si="115"/>
        <v>1.0035930111445595</v>
      </c>
      <c r="AL55" s="149">
        <f t="shared" si="115"/>
        <v>1.1057061297239135</v>
      </c>
      <c r="AM55" s="149">
        <f t="shared" si="115"/>
        <v>1.0238449428308407</v>
      </c>
      <c r="AN55" s="151">
        <f t="shared" si="116"/>
        <v>2.3864769273279913</v>
      </c>
      <c r="AO55" s="149">
        <f t="shared" si="117"/>
        <v>2.3864769273279913</v>
      </c>
      <c r="AP55" s="149">
        <f t="shared" si="117"/>
        <v>2.259940374316789</v>
      </c>
      <c r="AQ55" s="149">
        <f t="shared" si="118"/>
        <v>2.2435321821036105</v>
      </c>
      <c r="AR55" s="149">
        <f t="shared" si="118"/>
        <v>2.2189233783644426</v>
      </c>
      <c r="AS55" s="149">
        <f t="shared" si="118"/>
        <v>2.0027724375189719</v>
      </c>
      <c r="AT55" s="149">
        <f t="shared" si="118"/>
        <v>1.9288362919132149</v>
      </c>
      <c r="AU55" s="149">
        <f t="shared" si="119"/>
        <v>1.7817116117516523</v>
      </c>
      <c r="AV55" s="149">
        <f t="shared" si="119"/>
        <v>1.6589090567984617</v>
      </c>
      <c r="AW55" s="149">
        <f t="shared" si="119"/>
        <v>1.5859369270260359</v>
      </c>
      <c r="AX55" s="149">
        <f t="shared" si="119"/>
        <v>1.5408331456879081</v>
      </c>
      <c r="AY55" s="149">
        <f t="shared" si="119"/>
        <v>1.4958860617985064</v>
      </c>
      <c r="AZ55" s="149">
        <f t="shared" si="120"/>
        <v>1.4260972716488731</v>
      </c>
      <c r="BA55" s="149">
        <f t="shared" si="120"/>
        <v>1.3774108025523502</v>
      </c>
      <c r="BB55" s="149">
        <f t="shared" si="120"/>
        <v>1.1908897221748764</v>
      </c>
      <c r="BC55" s="149">
        <f t="shared" si="120"/>
        <v>1.1635421474426215</v>
      </c>
      <c r="BD55" s="149">
        <f t="shared" si="120"/>
        <v>1.3549711055806302</v>
      </c>
      <c r="BE55" s="149">
        <f t="shared" si="120"/>
        <v>1.2978225942837815</v>
      </c>
      <c r="BF55" s="151">
        <v>1825177</v>
      </c>
      <c r="BG55" s="149">
        <v>1810660</v>
      </c>
      <c r="BH55" s="149">
        <v>1886386</v>
      </c>
      <c r="BI55" s="149">
        <v>1968268</v>
      </c>
      <c r="BJ55" s="149">
        <v>1983945</v>
      </c>
      <c r="BK55" s="149">
        <v>2070917</v>
      </c>
      <c r="BL55" s="149">
        <v>2163497</v>
      </c>
      <c r="BM55" s="149">
        <v>2275521</v>
      </c>
      <c r="BN55" s="149">
        <v>2341374</v>
      </c>
      <c r="BO55" s="149">
        <v>2386345</v>
      </c>
      <c r="BP55" s="149">
        <v>2446770</v>
      </c>
      <c r="BQ55" s="149">
        <v>2553054</v>
      </c>
      <c r="BR55" s="149">
        <v>2545120</v>
      </c>
      <c r="BS55" s="149">
        <v>2698397</v>
      </c>
      <c r="BT55" s="149">
        <v>2696385</v>
      </c>
      <c r="BU55" s="149">
        <v>2763142</v>
      </c>
      <c r="BV55" s="149">
        <v>2905139</v>
      </c>
      <c r="BW55" s="149">
        <v>2998120</v>
      </c>
      <c r="BX55" s="151">
        <v>1809.5</v>
      </c>
      <c r="BY55" s="149">
        <v>1811.3</v>
      </c>
      <c r="BZ55" s="149">
        <v>1849.3</v>
      </c>
      <c r="CA55" s="149">
        <v>1911</v>
      </c>
      <c r="CB55" s="149">
        <v>1939.4</v>
      </c>
      <c r="CC55" s="149">
        <v>1976.6</v>
      </c>
      <c r="CD55" s="149">
        <v>2028</v>
      </c>
      <c r="CE55" s="149">
        <v>2072.9</v>
      </c>
      <c r="CF55" s="149">
        <v>2132.1</v>
      </c>
      <c r="CG55" s="149">
        <v>2181.6</v>
      </c>
      <c r="CH55" s="149">
        <v>2220.5</v>
      </c>
      <c r="CI55" s="149">
        <v>2236.3000000000002</v>
      </c>
      <c r="CJ55" s="149">
        <v>2191.8000000000002</v>
      </c>
      <c r="CK55" s="149">
        <v>2225.4</v>
      </c>
      <c r="CL55" s="149">
        <v>2346.8000000000002</v>
      </c>
      <c r="CM55" s="149">
        <v>2383.3000000000002</v>
      </c>
      <c r="CN55" s="149">
        <v>2370.6999999999998</v>
      </c>
      <c r="CO55" s="150">
        <v>2365.1999999999998</v>
      </c>
    </row>
    <row r="56" spans="2:93" ht="15.75" customHeight="1" x14ac:dyDescent="0.3">
      <c r="B56" s="121" t="s">
        <v>96</v>
      </c>
      <c r="C56" s="123" t="s">
        <v>26</v>
      </c>
      <c r="D56" s="137">
        <v>577.14</v>
      </c>
      <c r="E56" s="149">
        <v>544.34</v>
      </c>
      <c r="F56" s="149">
        <v>559.32000000000005</v>
      </c>
      <c r="G56" s="149">
        <v>496.83</v>
      </c>
      <c r="H56" s="149">
        <v>507.16</v>
      </c>
      <c r="I56" s="149">
        <v>443.09</v>
      </c>
      <c r="J56" s="149">
        <v>414.91</v>
      </c>
      <c r="K56" s="149">
        <v>406.94</v>
      </c>
      <c r="L56" s="149">
        <v>396.27</v>
      </c>
      <c r="M56" s="149">
        <v>378.67</v>
      </c>
      <c r="N56" s="149">
        <v>363.63</v>
      </c>
      <c r="O56" s="149">
        <v>389.14</v>
      </c>
      <c r="P56" s="149">
        <v>371.64</v>
      </c>
      <c r="Q56" s="149">
        <v>361.43</v>
      </c>
      <c r="R56" s="149">
        <v>319.83999999999997</v>
      </c>
      <c r="S56" s="149">
        <v>313.97000000000003</v>
      </c>
      <c r="T56" s="149">
        <v>365.8</v>
      </c>
      <c r="U56" s="150">
        <v>354.26</v>
      </c>
      <c r="V56" s="149">
        <f t="shared" si="111"/>
        <v>0.53517976565368819</v>
      </c>
      <c r="W56" s="149">
        <f t="shared" si="112"/>
        <v>0.53517976565368819</v>
      </c>
      <c r="X56" s="149">
        <f t="shared" si="112"/>
        <v>0.4997993787627959</v>
      </c>
      <c r="Y56" s="149">
        <f t="shared" si="113"/>
        <v>0.51288117409185319</v>
      </c>
      <c r="Z56" s="149">
        <f t="shared" si="113"/>
        <v>0.45298553050264861</v>
      </c>
      <c r="AA56" s="149">
        <f t="shared" si="113"/>
        <v>0.46145223337931235</v>
      </c>
      <c r="AB56" s="149">
        <f t="shared" si="113"/>
        <v>0.40196970507948404</v>
      </c>
      <c r="AC56" s="149">
        <f t="shared" si="114"/>
        <v>0.3711396458649206</v>
      </c>
      <c r="AD56" s="149">
        <f t="shared" si="114"/>
        <v>0.35752629128192515</v>
      </c>
      <c r="AE56" s="149">
        <f t="shared" si="114"/>
        <v>0.34450561917901823</v>
      </c>
      <c r="AF56" s="149">
        <f t="shared" si="114"/>
        <v>0.32702943584464395</v>
      </c>
      <c r="AG56" s="149">
        <f t="shared" si="114"/>
        <v>0.3136377162226851</v>
      </c>
      <c r="AH56" s="149">
        <f t="shared" si="115"/>
        <v>0.33367721012667773</v>
      </c>
      <c r="AI56" s="149">
        <f t="shared" si="115"/>
        <v>0.31558634901092758</v>
      </c>
      <c r="AJ56" s="149">
        <f t="shared" si="115"/>
        <v>0.27660904842993406</v>
      </c>
      <c r="AK56" s="149">
        <f t="shared" si="115"/>
        <v>0.26694656222447249</v>
      </c>
      <c r="AL56" s="149">
        <f t="shared" si="115"/>
        <v>0.30280278830211077</v>
      </c>
      <c r="AM56" s="149">
        <f t="shared" si="115"/>
        <v>0.29306702007442081</v>
      </c>
      <c r="AN56" s="151">
        <f t="shared" si="116"/>
        <v>0.42691027442858198</v>
      </c>
      <c r="AO56" s="149">
        <f t="shared" si="117"/>
        <v>0.42691027442858198</v>
      </c>
      <c r="AP56" s="149">
        <f t="shared" si="117"/>
        <v>0.41085364933202506</v>
      </c>
      <c r="AQ56" s="149">
        <f t="shared" si="118"/>
        <v>0.42235143094465</v>
      </c>
      <c r="AR56" s="149">
        <f t="shared" si="118"/>
        <v>0.37246420271384661</v>
      </c>
      <c r="AS56" s="149">
        <f t="shared" si="118"/>
        <v>0.37609195402298851</v>
      </c>
      <c r="AT56" s="149">
        <f t="shared" si="118"/>
        <v>0.32441792356128274</v>
      </c>
      <c r="AU56" s="149">
        <f t="shared" si="119"/>
        <v>0.29708577975082345</v>
      </c>
      <c r="AV56" s="149">
        <f t="shared" si="119"/>
        <v>0.28326604482806628</v>
      </c>
      <c r="AW56" s="149">
        <f t="shared" si="119"/>
        <v>0.27102797346282742</v>
      </c>
      <c r="AX56" s="149">
        <f t="shared" si="119"/>
        <v>0.25655149051490517</v>
      </c>
      <c r="AY56" s="149">
        <f t="shared" si="119"/>
        <v>0.24467097295115059</v>
      </c>
      <c r="AZ56" s="149">
        <f t="shared" si="120"/>
        <v>0.25061703418976328</v>
      </c>
      <c r="BA56" s="149">
        <f t="shared" si="120"/>
        <v>0.24090515230287277</v>
      </c>
      <c r="BB56" s="149">
        <f t="shared" si="120"/>
        <v>0.21031036296685954</v>
      </c>
      <c r="BC56" s="149">
        <f t="shared" si="120"/>
        <v>0.20408866354654187</v>
      </c>
      <c r="BD56" s="149">
        <f t="shared" si="120"/>
        <v>0.23578703106871213</v>
      </c>
      <c r="BE56" s="149">
        <f t="shared" si="120"/>
        <v>0.22767352185089973</v>
      </c>
      <c r="BF56" s="151">
        <v>1078404</v>
      </c>
      <c r="BG56" s="149">
        <v>1089117</v>
      </c>
      <c r="BH56" s="149">
        <v>1095796</v>
      </c>
      <c r="BI56" s="149">
        <v>1090545</v>
      </c>
      <c r="BJ56" s="149">
        <v>1096790</v>
      </c>
      <c r="BK56" s="149">
        <v>1099052</v>
      </c>
      <c r="BL56" s="149">
        <v>1102297</v>
      </c>
      <c r="BM56" s="149">
        <v>1117935</v>
      </c>
      <c r="BN56" s="149">
        <v>1138210</v>
      </c>
      <c r="BO56" s="149">
        <v>1150257</v>
      </c>
      <c r="BP56" s="149">
        <v>1157908</v>
      </c>
      <c r="BQ56" s="149">
        <v>1159395</v>
      </c>
      <c r="BR56" s="149">
        <v>1113771</v>
      </c>
      <c r="BS56" s="149">
        <v>1145265</v>
      </c>
      <c r="BT56" s="149">
        <v>1156289</v>
      </c>
      <c r="BU56" s="149">
        <v>1176153</v>
      </c>
      <c r="BV56" s="149">
        <v>1208047</v>
      </c>
      <c r="BW56" s="149">
        <v>1208802</v>
      </c>
      <c r="BX56" s="151">
        <v>1351.9</v>
      </c>
      <c r="BY56" s="149">
        <v>1324.9</v>
      </c>
      <c r="BZ56" s="149">
        <v>1318.6</v>
      </c>
      <c r="CA56" s="149">
        <v>1324.3</v>
      </c>
      <c r="CB56" s="149">
        <v>1333.9</v>
      </c>
      <c r="CC56" s="149">
        <v>1348.5</v>
      </c>
      <c r="CD56" s="149">
        <v>1365.8</v>
      </c>
      <c r="CE56" s="149">
        <v>1396.6</v>
      </c>
      <c r="CF56" s="149">
        <v>1436.6</v>
      </c>
      <c r="CG56" s="149">
        <v>1462.1</v>
      </c>
      <c r="CH56" s="149">
        <v>1476</v>
      </c>
      <c r="CI56" s="149">
        <v>1486.2</v>
      </c>
      <c r="CJ56" s="149">
        <v>1482.9</v>
      </c>
      <c r="CK56" s="149">
        <v>1500.3</v>
      </c>
      <c r="CL56" s="149">
        <v>1520.8</v>
      </c>
      <c r="CM56" s="149">
        <v>1538.4</v>
      </c>
      <c r="CN56" s="149">
        <v>1551.4</v>
      </c>
      <c r="CO56" s="150">
        <v>1556</v>
      </c>
    </row>
    <row r="57" spans="2:93" ht="15.75" customHeight="1" x14ac:dyDescent="0.3">
      <c r="B57" s="121" t="s">
        <v>144</v>
      </c>
      <c r="C57" s="123" t="s">
        <v>331</v>
      </c>
      <c r="D57" s="137">
        <v>11307.67</v>
      </c>
      <c r="E57" s="149">
        <v>11237.35</v>
      </c>
      <c r="F57" s="149">
        <v>10994.48</v>
      </c>
      <c r="G57" s="149">
        <v>10267.200000000001</v>
      </c>
      <c r="H57" s="149">
        <v>9904.84</v>
      </c>
      <c r="I57" s="149">
        <v>9862.39</v>
      </c>
      <c r="J57" s="149">
        <v>9803.1200000000008</v>
      </c>
      <c r="K57" s="149">
        <v>9940.93</v>
      </c>
      <c r="L57" s="149">
        <v>9710.2000000000007</v>
      </c>
      <c r="M57" s="149">
        <v>9611.01</v>
      </c>
      <c r="N57" s="149">
        <v>9132.49</v>
      </c>
      <c r="O57" s="149">
        <v>8977.57</v>
      </c>
      <c r="P57" s="149">
        <v>8342.2199999999993</v>
      </c>
      <c r="Q57" s="149">
        <v>8359.41</v>
      </c>
      <c r="R57" s="149">
        <v>7395.88</v>
      </c>
      <c r="S57" s="149">
        <v>7227.96</v>
      </c>
      <c r="T57" s="149">
        <v>8583.86</v>
      </c>
      <c r="U57" s="150">
        <v>8308.1200000000008</v>
      </c>
      <c r="V57" s="270" t="s">
        <v>178</v>
      </c>
      <c r="W57" s="149" t="s">
        <v>178</v>
      </c>
      <c r="X57" s="149" t="s">
        <v>178</v>
      </c>
      <c r="Y57" s="149" t="s">
        <v>178</v>
      </c>
      <c r="Z57" s="149" t="s">
        <v>178</v>
      </c>
      <c r="AA57" s="149" t="s">
        <v>178</v>
      </c>
      <c r="AB57" s="149" t="s">
        <v>178</v>
      </c>
      <c r="AC57" s="149" t="s">
        <v>178</v>
      </c>
      <c r="AD57" s="149" t="s">
        <v>178</v>
      </c>
      <c r="AE57" s="149" t="s">
        <v>178</v>
      </c>
      <c r="AF57" s="149" t="s">
        <v>178</v>
      </c>
      <c r="AG57" s="149" t="s">
        <v>178</v>
      </c>
      <c r="AH57" s="149" t="s">
        <v>178</v>
      </c>
      <c r="AI57" s="149" t="s">
        <v>178</v>
      </c>
      <c r="AJ57" s="149" t="s">
        <v>178</v>
      </c>
      <c r="AK57" s="149" t="s">
        <v>178</v>
      </c>
      <c r="AL57" s="149" t="s">
        <v>178</v>
      </c>
      <c r="AM57" s="149" t="s">
        <v>178</v>
      </c>
      <c r="AN57" s="151" t="s">
        <v>178</v>
      </c>
      <c r="AO57" s="149" t="s">
        <v>178</v>
      </c>
      <c r="AP57" s="149" t="s">
        <v>178</v>
      </c>
      <c r="AQ57" s="149" t="s">
        <v>178</v>
      </c>
      <c r="AR57" s="149" t="s">
        <v>178</v>
      </c>
      <c r="AS57" s="149" t="s">
        <v>178</v>
      </c>
      <c r="AT57" s="149" t="s">
        <v>178</v>
      </c>
      <c r="AU57" s="149" t="s">
        <v>178</v>
      </c>
      <c r="AV57" s="149" t="s">
        <v>178</v>
      </c>
      <c r="AW57" s="149" t="s">
        <v>178</v>
      </c>
      <c r="AX57" s="149" t="s">
        <v>178</v>
      </c>
      <c r="AY57" s="149" t="s">
        <v>178</v>
      </c>
      <c r="AZ57" s="149" t="s">
        <v>178</v>
      </c>
      <c r="BA57" s="149" t="s">
        <v>178</v>
      </c>
      <c r="BB57" s="149" t="s">
        <v>178</v>
      </c>
      <c r="BC57" s="149" t="s">
        <v>178</v>
      </c>
      <c r="BD57" s="149" t="s">
        <v>178</v>
      </c>
      <c r="BE57" s="149" t="s">
        <v>178</v>
      </c>
      <c r="BF57" s="151">
        <v>63863</v>
      </c>
      <c r="BG57" s="149">
        <v>62564</v>
      </c>
      <c r="BH57" s="149">
        <v>62390</v>
      </c>
      <c r="BI57" s="149">
        <v>63180</v>
      </c>
      <c r="BJ57" s="149">
        <v>63728</v>
      </c>
      <c r="BK57" s="149">
        <v>63659</v>
      </c>
      <c r="BL57" s="149">
        <v>65165</v>
      </c>
      <c r="BM57" s="149">
        <v>65668</v>
      </c>
      <c r="BN57" s="149">
        <v>65891</v>
      </c>
      <c r="BO57" s="149">
        <v>67692</v>
      </c>
      <c r="BP57" s="149">
        <v>67719</v>
      </c>
      <c r="BQ57" s="149">
        <v>68177</v>
      </c>
      <c r="BR57" s="149">
        <v>64766</v>
      </c>
      <c r="BS57" s="149">
        <v>66512</v>
      </c>
      <c r="BT57" s="149">
        <v>69412</v>
      </c>
      <c r="BU57" s="149">
        <v>70410</v>
      </c>
      <c r="BV57" s="149">
        <v>71096</v>
      </c>
      <c r="BW57" s="149">
        <v>72903</v>
      </c>
      <c r="BX57" s="151">
        <v>99.3</v>
      </c>
      <c r="BY57" s="149">
        <v>100.2</v>
      </c>
      <c r="BZ57" s="149">
        <v>99.9</v>
      </c>
      <c r="CA57" s="149">
        <v>98.6</v>
      </c>
      <c r="CB57" s="149">
        <v>102.1</v>
      </c>
      <c r="CC57" s="149">
        <v>106.6</v>
      </c>
      <c r="CD57" s="149">
        <v>109.9</v>
      </c>
      <c r="CE57" s="149">
        <v>112.7</v>
      </c>
      <c r="CF57" s="149">
        <v>114</v>
      </c>
      <c r="CG57" s="149">
        <v>118.1</v>
      </c>
      <c r="CH57" s="149">
        <v>119.2</v>
      </c>
      <c r="CI57" s="149">
        <v>120.2</v>
      </c>
      <c r="CJ57" s="149">
        <v>118</v>
      </c>
      <c r="CK57" s="149">
        <v>117.3</v>
      </c>
      <c r="CL57" s="149">
        <v>121.3</v>
      </c>
      <c r="CM57" s="149">
        <v>122.1</v>
      </c>
      <c r="CN57" s="149">
        <v>122.6</v>
      </c>
      <c r="CO57" s="150">
        <v>123.3</v>
      </c>
    </row>
    <row r="58" spans="2:93" ht="15.75" customHeight="1" x14ac:dyDescent="0.3">
      <c r="B58" s="120" t="s">
        <v>97</v>
      </c>
      <c r="C58" s="129" t="s">
        <v>177</v>
      </c>
      <c r="D58" s="208">
        <v>67410.899999999994</v>
      </c>
      <c r="E58" s="171">
        <v>61977.61</v>
      </c>
      <c r="F58" s="171">
        <v>68110.600000000006</v>
      </c>
      <c r="G58" s="171">
        <v>62820.480000000003</v>
      </c>
      <c r="H58" s="171">
        <v>59284.49</v>
      </c>
      <c r="I58" s="171">
        <v>57694.27</v>
      </c>
      <c r="J58" s="171">
        <v>56136.77</v>
      </c>
      <c r="K58" s="171">
        <v>56788.34</v>
      </c>
      <c r="L58" s="171">
        <v>57709.87</v>
      </c>
      <c r="M58" s="171">
        <v>56360.959999999999</v>
      </c>
      <c r="N58" s="171">
        <v>55399.67</v>
      </c>
      <c r="O58" s="171">
        <v>54128.3</v>
      </c>
      <c r="P58" s="171">
        <v>48590.95</v>
      </c>
      <c r="Q58" s="171">
        <v>50620.21</v>
      </c>
      <c r="R58" s="171">
        <v>49424.79</v>
      </c>
      <c r="S58" s="171">
        <v>48587.93</v>
      </c>
      <c r="T58" s="171">
        <v>52106.1</v>
      </c>
      <c r="U58" s="172">
        <v>51168.92</v>
      </c>
      <c r="V58" s="171">
        <f>(D58*1000)/BF58</f>
        <v>13.351141219162168</v>
      </c>
      <c r="W58" s="171">
        <f>(D58*1000)/BF58</f>
        <v>13.351141219162168</v>
      </c>
      <c r="X58" s="171">
        <f>(E58*1000)/BG58</f>
        <v>12.820641656694328</v>
      </c>
      <c r="Y58" s="171">
        <f>(F58*1000)/BI58</f>
        <v>12.91452295564201</v>
      </c>
      <c r="Z58" s="171">
        <f>(G58*1000)/BJ58</f>
        <v>11.961025860522785</v>
      </c>
      <c r="AA58" s="171">
        <f>(H58*1000)/BK58</f>
        <v>11.160801069458111</v>
      </c>
      <c r="AB58" s="171">
        <f>(I58*1000)/BL58</f>
        <v>10.61766926190484</v>
      </c>
      <c r="AC58" s="171">
        <f t="shared" ref="AC58:AG58" si="121">(J58*1000)/BM58</f>
        <v>9.8967446052233985</v>
      </c>
      <c r="AD58" s="171">
        <f t="shared" si="121"/>
        <v>9.8027008533553186</v>
      </c>
      <c r="AE58" s="171">
        <f t="shared" si="121"/>
        <v>9.7776763844439891</v>
      </c>
      <c r="AF58" s="171">
        <f t="shared" si="121"/>
        <v>9.3830296913891527</v>
      </c>
      <c r="AG58" s="171">
        <f t="shared" si="121"/>
        <v>8.9885515349665663</v>
      </c>
      <c r="AH58" s="171">
        <f t="shared" ref="AH58:AM58" si="122">(P58*1000)/BR58</f>
        <v>8.0393049636401877</v>
      </c>
      <c r="AI58" s="171">
        <f t="shared" si="122"/>
        <v>7.9591112184480801</v>
      </c>
      <c r="AJ58" s="171">
        <f t="shared" si="122"/>
        <v>7.6747998409908256</v>
      </c>
      <c r="AK58" s="171">
        <f t="shared" si="122"/>
        <v>7.5602774595327427</v>
      </c>
      <c r="AL58" s="171">
        <f t="shared" si="122"/>
        <v>7.9494959450111846</v>
      </c>
      <c r="AM58" s="171">
        <f t="shared" si="122"/>
        <v>7.6905129200939291</v>
      </c>
      <c r="AN58" s="171">
        <f>(D58*1000)/(BX58*1000)</f>
        <v>14.618949514226232</v>
      </c>
      <c r="AO58" s="171">
        <f>(D58*1000)/(BX58*1000)</f>
        <v>14.618949514226232</v>
      </c>
      <c r="AP58" s="171">
        <f>(E58*1000)/(BY58*1000)</f>
        <v>13.719145121303347</v>
      </c>
      <c r="AQ58" s="171">
        <f>(F58*1000)/(CA58*1000)</f>
        <v>14.640514165341129</v>
      </c>
      <c r="AR58" s="171">
        <f>(G58*1000)/(CB58*1000)</f>
        <v>13.39998720163819</v>
      </c>
      <c r="AS58" s="171">
        <f>(H58*1000)/(CC58*1000)</f>
        <v>12.517575642406198</v>
      </c>
      <c r="AT58" s="171">
        <f>(I58*1000)/(CD58*1000)</f>
        <v>12.006132684063761</v>
      </c>
      <c r="AU58" s="171">
        <f t="shared" ref="AU58:AY58" si="123">(J58*1000)/(CE58*1000)</f>
        <v>11.509096686895194</v>
      </c>
      <c r="AV58" s="171">
        <f t="shared" si="123"/>
        <v>11.415200611079843</v>
      </c>
      <c r="AW58" s="171">
        <f t="shared" si="123"/>
        <v>11.314995196360998</v>
      </c>
      <c r="AX58" s="171">
        <f t="shared" si="123"/>
        <v>10.867277249677034</v>
      </c>
      <c r="AY58" s="171">
        <f t="shared" si="123"/>
        <v>10.613776917771476</v>
      </c>
      <c r="AZ58" s="171">
        <f t="shared" ref="AZ58:BE58" si="124">(P58*1000)/(CJ58*1000)</f>
        <v>9.4298259232665096</v>
      </c>
      <c r="BA58" s="171">
        <f t="shared" si="124"/>
        <v>9.7012610437149043</v>
      </c>
      <c r="BB58" s="171">
        <f t="shared" si="124"/>
        <v>9.1522304316426872</v>
      </c>
      <c r="BC58" s="171">
        <f t="shared" si="124"/>
        <v>8.8912346514904748</v>
      </c>
      <c r="BD58" s="171">
        <f t="shared" si="124"/>
        <v>9.5783272058823528</v>
      </c>
      <c r="BE58" s="171">
        <f t="shared" si="124"/>
        <v>9.4164372469635627</v>
      </c>
      <c r="BF58" s="208">
        <f>BF43</f>
        <v>5049074</v>
      </c>
      <c r="BG58" s="171">
        <f>BG43</f>
        <v>4834205</v>
      </c>
      <c r="BH58" s="171">
        <f t="shared" ref="BH58:BW58" si="125">BH43</f>
        <v>5112209</v>
      </c>
      <c r="BI58" s="171">
        <f t="shared" si="125"/>
        <v>5273954</v>
      </c>
      <c r="BJ58" s="171">
        <f t="shared" si="125"/>
        <v>5252098</v>
      </c>
      <c r="BK58" s="171">
        <f t="shared" si="125"/>
        <v>5311849</v>
      </c>
      <c r="BL58" s="171">
        <f t="shared" si="125"/>
        <v>5433798</v>
      </c>
      <c r="BM58" s="171">
        <f t="shared" si="125"/>
        <v>5672246</v>
      </c>
      <c r="BN58" s="171">
        <f t="shared" si="125"/>
        <v>5793132</v>
      </c>
      <c r="BO58" s="171">
        <f t="shared" si="125"/>
        <v>5902207</v>
      </c>
      <c r="BP58" s="171">
        <f t="shared" si="125"/>
        <v>6006691</v>
      </c>
      <c r="BQ58" s="171">
        <f t="shared" si="125"/>
        <v>6163359</v>
      </c>
      <c r="BR58" s="171">
        <f t="shared" si="125"/>
        <v>6044173</v>
      </c>
      <c r="BS58" s="171">
        <f t="shared" si="125"/>
        <v>6360033</v>
      </c>
      <c r="BT58" s="171">
        <f t="shared" si="125"/>
        <v>6439880</v>
      </c>
      <c r="BU58" s="171">
        <f t="shared" si="125"/>
        <v>6426739</v>
      </c>
      <c r="BV58" s="171">
        <f t="shared" si="125"/>
        <v>6554642</v>
      </c>
      <c r="BW58" s="171">
        <f t="shared" si="125"/>
        <v>6653512</v>
      </c>
      <c r="BX58" s="208">
        <v>4611.2</v>
      </c>
      <c r="BY58" s="171">
        <v>4517.6000000000004</v>
      </c>
      <c r="BZ58" s="171">
        <v>4547.8999999999996</v>
      </c>
      <c r="CA58" s="171">
        <v>4652.2</v>
      </c>
      <c r="CB58" s="171">
        <v>4688.1000000000004</v>
      </c>
      <c r="CC58" s="171">
        <v>4736.1000000000004</v>
      </c>
      <c r="CD58" s="171">
        <v>4805.3999999999996</v>
      </c>
      <c r="CE58" s="171">
        <v>4877.6000000000004</v>
      </c>
      <c r="CF58" s="171">
        <v>4974.8</v>
      </c>
      <c r="CG58" s="171">
        <v>5100.3</v>
      </c>
      <c r="CH58" s="171">
        <v>5186.3</v>
      </c>
      <c r="CI58" s="171">
        <v>5219.6000000000004</v>
      </c>
      <c r="CJ58" s="171">
        <v>5152.8999999999996</v>
      </c>
      <c r="CK58" s="171">
        <v>5217.8999999999996</v>
      </c>
      <c r="CL58" s="171">
        <v>5400.3</v>
      </c>
      <c r="CM58" s="171">
        <v>5464.7</v>
      </c>
      <c r="CN58" s="171">
        <v>5440</v>
      </c>
      <c r="CO58" s="171">
        <v>5434</v>
      </c>
    </row>
    <row r="59" spans="2:93" ht="15.75" customHeight="1" x14ac:dyDescent="0.35">
      <c r="B59" s="24"/>
      <c r="C59" s="24"/>
      <c r="D59" s="85"/>
      <c r="E59" s="62"/>
      <c r="F59" s="62"/>
      <c r="G59" s="62"/>
      <c r="H59" s="62"/>
      <c r="I59" s="62"/>
      <c r="J59" s="62"/>
      <c r="K59" s="62"/>
      <c r="L59" s="62"/>
      <c r="M59" s="62"/>
      <c r="N59" s="62"/>
      <c r="O59" s="62"/>
      <c r="P59" s="62"/>
      <c r="Q59" s="62"/>
      <c r="R59" s="62"/>
      <c r="S59" s="62"/>
      <c r="T59" s="62"/>
      <c r="U59" s="62"/>
      <c r="V59" s="103"/>
      <c r="W59" s="103"/>
      <c r="BP59" s="62"/>
      <c r="BQ59" s="62"/>
      <c r="BR59" s="62"/>
    </row>
    <row r="60" spans="2:93" ht="15.75" customHeight="1" x14ac:dyDescent="0.3">
      <c r="U60" s="62"/>
      <c r="V60" s="103"/>
      <c r="W60" s="103"/>
      <c r="BF60" s="62"/>
      <c r="BG60" s="62"/>
      <c r="BH60" s="62"/>
      <c r="BI60" s="62"/>
      <c r="BJ60" s="62"/>
      <c r="BK60" s="62"/>
      <c r="BL60" s="62"/>
      <c r="BM60" s="62"/>
      <c r="BN60" s="62"/>
      <c r="BO60" s="62"/>
      <c r="BP60" s="62"/>
      <c r="BQ60" s="62"/>
      <c r="BR60" s="62"/>
      <c r="BS60" s="62"/>
      <c r="BT60" s="62"/>
      <c r="BU60" s="62"/>
      <c r="BV60" s="62"/>
      <c r="BW60" s="62"/>
      <c r="BX60" s="62"/>
      <c r="BY60" s="62"/>
      <c r="BZ60" s="62"/>
      <c r="CA60" s="62"/>
      <c r="CB60" s="62"/>
      <c r="CC60" s="62"/>
      <c r="CD60" s="62"/>
      <c r="CE60" s="62"/>
      <c r="CF60" s="62"/>
      <c r="CG60" s="62"/>
      <c r="CH60" s="62"/>
      <c r="CI60" s="62"/>
      <c r="CJ60" s="62"/>
      <c r="CK60" s="62"/>
      <c r="CL60" s="62"/>
      <c r="CM60" s="62"/>
      <c r="CN60" s="62"/>
    </row>
    <row r="61" spans="2:93" ht="15.75" customHeight="1" x14ac:dyDescent="0.35">
      <c r="B61" s="16" t="s">
        <v>182</v>
      </c>
      <c r="C61" s="24" t="s">
        <v>179</v>
      </c>
      <c r="D61" s="24"/>
      <c r="U61" s="62"/>
      <c r="V61" s="103"/>
      <c r="W61" s="103"/>
      <c r="BM61" s="61"/>
      <c r="BN61" s="61"/>
      <c r="BO61" s="61"/>
      <c r="BP61" s="61"/>
      <c r="BQ61" s="61"/>
      <c r="BR61" s="61"/>
      <c r="BS61" s="61"/>
      <c r="BT61" s="61"/>
      <c r="BU61" s="61"/>
      <c r="BV61" s="61"/>
      <c r="BW61" s="61"/>
    </row>
    <row r="62" spans="2:93" ht="15.75" customHeight="1" x14ac:dyDescent="0.35">
      <c r="B62" s="18" t="s">
        <v>183</v>
      </c>
      <c r="C62" s="59" t="s">
        <v>181</v>
      </c>
      <c r="D62" s="59"/>
      <c r="H62" s="61"/>
      <c r="I62" s="61"/>
      <c r="J62" s="61"/>
      <c r="K62" s="61"/>
      <c r="L62" s="61"/>
      <c r="M62" s="61"/>
      <c r="N62" s="61"/>
      <c r="O62" s="61"/>
      <c r="P62" s="61"/>
      <c r="Q62" s="61"/>
      <c r="R62" s="61"/>
      <c r="S62" s="61"/>
      <c r="T62" s="61"/>
      <c r="U62" s="62"/>
      <c r="V62" s="103"/>
      <c r="W62" s="103"/>
      <c r="X62" s="61"/>
      <c r="Y62" s="61"/>
      <c r="Z62" s="61"/>
      <c r="AA62" s="61"/>
      <c r="AB62" s="61"/>
      <c r="AC62" s="61"/>
      <c r="AD62" s="61"/>
      <c r="AE62" s="61"/>
      <c r="AF62" s="61"/>
      <c r="AG62" s="61"/>
      <c r="AH62" s="61"/>
      <c r="AI62" s="61"/>
      <c r="AJ62" s="61"/>
      <c r="AK62" s="61"/>
      <c r="AL62" s="61"/>
      <c r="AM62" s="61"/>
      <c r="AN62" s="61"/>
      <c r="AO62" s="61"/>
      <c r="AP62" s="61"/>
      <c r="AQ62" s="61"/>
      <c r="AR62" s="61"/>
      <c r="AS62" s="61"/>
      <c r="AT62" s="61"/>
      <c r="AU62" s="61"/>
      <c r="AV62" s="61"/>
      <c r="AW62" s="61"/>
      <c r="AX62" s="61"/>
      <c r="AY62" s="61"/>
      <c r="AZ62" s="61"/>
      <c r="BM62" s="61"/>
      <c r="BN62" s="61"/>
      <c r="BO62" s="61"/>
      <c r="BP62" s="61"/>
      <c r="BQ62" s="61"/>
      <c r="BR62" s="61"/>
      <c r="BS62" s="61"/>
      <c r="BT62" s="61"/>
      <c r="BU62" s="61"/>
      <c r="BV62" s="61"/>
      <c r="BW62" s="61"/>
    </row>
    <row r="63" spans="2:93" ht="15.75" customHeight="1" x14ac:dyDescent="0.35">
      <c r="B63" s="16" t="s">
        <v>311</v>
      </c>
      <c r="C63" s="16" t="s">
        <v>310</v>
      </c>
      <c r="D63" s="16"/>
      <c r="H63" s="61"/>
      <c r="I63" s="61"/>
      <c r="J63" s="61"/>
      <c r="K63" s="61"/>
      <c r="L63" s="61"/>
      <c r="M63" s="61"/>
      <c r="N63" s="61"/>
      <c r="O63" s="61"/>
      <c r="P63" s="61"/>
      <c r="Q63" s="61"/>
      <c r="R63" s="61"/>
      <c r="S63" s="61"/>
      <c r="T63" s="61"/>
      <c r="U63" s="62"/>
      <c r="V63" s="103"/>
      <c r="W63" s="103"/>
      <c r="X63" s="61"/>
      <c r="Y63" s="61"/>
      <c r="Z63" s="61"/>
      <c r="AA63" s="61"/>
      <c r="AB63" s="61"/>
      <c r="AC63" s="61"/>
      <c r="AD63" s="61"/>
      <c r="AE63" s="61"/>
      <c r="AF63" s="61"/>
      <c r="AG63" s="61"/>
      <c r="AH63" s="61"/>
      <c r="AI63" s="61"/>
      <c r="AJ63" s="61"/>
      <c r="AK63" s="61"/>
      <c r="AL63" s="61"/>
      <c r="AM63" s="61"/>
      <c r="AN63" s="61"/>
      <c r="AO63" s="61"/>
      <c r="AP63" s="61"/>
      <c r="AQ63" s="61"/>
      <c r="AR63" s="61"/>
      <c r="AS63" s="61"/>
      <c r="AT63" s="61"/>
      <c r="AU63" s="61"/>
      <c r="AV63" s="61"/>
      <c r="AW63" s="61"/>
      <c r="AX63" s="61"/>
      <c r="AZ63" s="61"/>
      <c r="BM63" s="61"/>
      <c r="BN63" s="61"/>
      <c r="BO63" s="61"/>
      <c r="BP63" s="61"/>
      <c r="BQ63" s="61"/>
      <c r="BR63" s="61"/>
      <c r="BS63" s="61"/>
      <c r="BT63" s="61"/>
      <c r="BU63" s="61"/>
      <c r="BV63" s="61"/>
      <c r="BW63" s="61"/>
    </row>
    <row r="64" spans="2:93" ht="15.75" customHeight="1" x14ac:dyDescent="0.35">
      <c r="B64" s="16"/>
      <c r="H64" s="61"/>
      <c r="I64" s="61"/>
      <c r="J64" s="4"/>
      <c r="K64" s="4"/>
      <c r="L64" s="4"/>
      <c r="M64" s="4"/>
      <c r="N64" s="4"/>
      <c r="O64" s="4"/>
      <c r="P64" s="4"/>
      <c r="Q64" s="4"/>
      <c r="R64" s="4"/>
      <c r="S64" s="4"/>
      <c r="T64" s="4"/>
      <c r="U64" s="62"/>
      <c r="V64" s="103"/>
      <c r="W64" s="103"/>
      <c r="X64" s="4"/>
      <c r="Y64" s="61"/>
      <c r="Z64" s="61"/>
      <c r="AA64" s="61"/>
      <c r="AB64" s="61"/>
      <c r="AC64" s="61"/>
      <c r="AD64" s="61"/>
      <c r="AE64" s="61"/>
      <c r="AF64" s="61"/>
      <c r="AG64" s="61"/>
      <c r="AH64" s="61"/>
      <c r="AI64" s="61"/>
      <c r="AJ64" s="61"/>
      <c r="AK64" s="61"/>
      <c r="AL64" s="61"/>
      <c r="AM64" s="61"/>
      <c r="AN64" s="61"/>
      <c r="AO64" s="61"/>
      <c r="AP64" s="61"/>
      <c r="AQ64" s="61"/>
      <c r="AR64" s="61"/>
      <c r="AS64" s="61"/>
      <c r="AT64" s="61"/>
      <c r="AU64" s="61"/>
      <c r="AV64" s="61"/>
      <c r="AW64" s="61"/>
      <c r="AX64" s="61"/>
      <c r="AZ64" s="61"/>
      <c r="BM64" s="61"/>
      <c r="BN64" s="61"/>
      <c r="BO64" s="61"/>
      <c r="BP64" s="61"/>
      <c r="BQ64" s="61"/>
      <c r="BR64" s="61"/>
      <c r="BS64" s="61"/>
      <c r="BT64" s="61"/>
      <c r="BU64" s="61"/>
      <c r="BV64" s="61"/>
      <c r="BW64" s="61"/>
    </row>
    <row r="65" spans="2:75" ht="15.75" customHeight="1" x14ac:dyDescent="0.35">
      <c r="B65" s="22"/>
      <c r="H65" s="61"/>
      <c r="I65" s="61"/>
      <c r="J65" s="4"/>
      <c r="K65" s="4"/>
      <c r="L65" s="4"/>
      <c r="M65" s="4"/>
      <c r="N65" s="4"/>
      <c r="O65" s="4"/>
      <c r="P65" s="4"/>
      <c r="Q65" s="4"/>
      <c r="R65" s="4"/>
      <c r="S65" s="4"/>
      <c r="T65" s="4"/>
      <c r="U65" s="62"/>
      <c r="V65" s="103"/>
      <c r="W65" s="103"/>
      <c r="X65" s="4"/>
      <c r="Y65" s="61"/>
      <c r="Z65" s="61"/>
      <c r="AA65" s="61"/>
      <c r="AB65" s="61"/>
      <c r="AC65" s="61"/>
      <c r="AD65" s="61"/>
      <c r="AE65" s="61"/>
      <c r="AF65" s="61"/>
      <c r="AG65" s="61"/>
      <c r="AH65" s="61"/>
      <c r="AI65" s="61"/>
      <c r="AJ65" s="61"/>
      <c r="AK65" s="61"/>
      <c r="AL65" s="61"/>
      <c r="AM65" s="61"/>
      <c r="AN65" s="61"/>
      <c r="AO65" s="61"/>
      <c r="AP65" s="61"/>
      <c r="AQ65" s="61"/>
      <c r="AR65" s="61"/>
      <c r="AS65" s="61"/>
      <c r="AT65" s="61"/>
      <c r="AU65" s="61"/>
      <c r="AV65" s="61"/>
      <c r="AW65" s="61"/>
      <c r="AX65" s="61"/>
      <c r="AZ65" s="61"/>
      <c r="BM65" s="61"/>
      <c r="BN65" s="61"/>
      <c r="BO65" s="61"/>
      <c r="BP65" s="61"/>
      <c r="BQ65" s="61"/>
      <c r="BR65" s="61"/>
      <c r="BS65" s="61"/>
      <c r="BT65" s="61"/>
      <c r="BU65" s="61"/>
      <c r="BV65" s="61"/>
      <c r="BW65" s="61"/>
    </row>
    <row r="66" spans="2:75" ht="15.75" customHeight="1" x14ac:dyDescent="0.35">
      <c r="B66" s="23"/>
      <c r="H66" s="61"/>
      <c r="I66" s="61"/>
      <c r="J66" s="4"/>
      <c r="K66" s="4"/>
      <c r="L66" s="4"/>
      <c r="M66" s="4"/>
      <c r="N66" s="4"/>
      <c r="O66" s="4"/>
      <c r="P66" s="4"/>
      <c r="Q66" s="4"/>
      <c r="R66" s="4"/>
      <c r="S66" s="4"/>
      <c r="T66" s="4"/>
      <c r="U66" s="62"/>
      <c r="V66" s="103"/>
      <c r="W66" s="103"/>
      <c r="X66" s="4"/>
      <c r="Y66" s="61"/>
      <c r="Z66" s="61"/>
      <c r="AA66" s="61"/>
      <c r="AB66" s="61"/>
      <c r="AC66" s="61"/>
      <c r="AD66" s="61"/>
      <c r="AE66" s="61"/>
      <c r="AF66" s="61"/>
      <c r="AG66" s="61"/>
      <c r="AH66" s="61"/>
      <c r="AI66" s="61"/>
      <c r="AJ66" s="61"/>
      <c r="AK66" s="61"/>
      <c r="AL66" s="61"/>
      <c r="AM66" s="61"/>
      <c r="AN66" s="61"/>
      <c r="AO66" s="61"/>
      <c r="AP66" s="61"/>
      <c r="AQ66" s="61"/>
      <c r="AR66" s="61"/>
      <c r="AS66" s="61"/>
      <c r="AT66" s="61"/>
      <c r="AU66" s="61"/>
      <c r="AV66" s="61"/>
      <c r="AW66" s="61"/>
      <c r="AX66" s="61"/>
      <c r="AZ66" s="61"/>
      <c r="BM66" s="61"/>
      <c r="BN66" s="61"/>
      <c r="BO66" s="61"/>
      <c r="BP66" s="61"/>
      <c r="BQ66" s="61"/>
      <c r="BR66" s="61"/>
      <c r="BS66" s="61"/>
      <c r="BT66" s="61"/>
      <c r="BU66" s="61"/>
      <c r="BV66" s="61"/>
      <c r="BW66" s="61"/>
    </row>
    <row r="67" spans="2:75" ht="15.75" customHeight="1" x14ac:dyDescent="0.35">
      <c r="B67" s="24"/>
      <c r="H67" s="61"/>
      <c r="I67" s="61"/>
      <c r="J67" s="4"/>
      <c r="K67" s="4"/>
      <c r="L67" s="4"/>
      <c r="M67" s="4"/>
      <c r="N67" s="4"/>
      <c r="O67" s="4"/>
      <c r="P67" s="4"/>
      <c r="Q67" s="4"/>
      <c r="R67" s="4"/>
      <c r="S67" s="4"/>
      <c r="T67" s="4"/>
      <c r="U67" s="62"/>
      <c r="V67" s="103"/>
      <c r="W67" s="103"/>
      <c r="X67" s="4"/>
      <c r="Y67" s="61"/>
      <c r="Z67" s="61"/>
      <c r="AA67" s="61"/>
      <c r="AB67" s="61"/>
      <c r="AC67" s="61"/>
      <c r="AD67" s="61"/>
      <c r="AE67" s="61"/>
      <c r="AF67" s="61"/>
      <c r="AG67" s="61"/>
      <c r="AH67" s="61"/>
      <c r="AI67" s="61"/>
      <c r="AJ67" s="61"/>
      <c r="AK67" s="61"/>
      <c r="AL67" s="61"/>
      <c r="AM67" s="61"/>
      <c r="AN67" s="61"/>
      <c r="AO67" s="61"/>
      <c r="AP67" s="61"/>
      <c r="AQ67" s="61"/>
      <c r="AR67" s="61"/>
      <c r="AS67" s="61"/>
      <c r="AT67" s="61"/>
      <c r="AU67" s="61"/>
      <c r="AV67" s="61"/>
      <c r="AW67" s="61"/>
      <c r="AX67" s="61"/>
      <c r="AZ67" s="61"/>
      <c r="BM67" s="61"/>
      <c r="BN67" s="61"/>
      <c r="BO67" s="61"/>
      <c r="BP67" s="61"/>
      <c r="BQ67" s="61"/>
      <c r="BR67" s="61"/>
      <c r="BS67" s="61"/>
      <c r="BT67" s="61"/>
      <c r="BU67" s="61"/>
      <c r="BV67" s="61"/>
      <c r="BW67" s="61"/>
    </row>
    <row r="68" spans="2:75" ht="15.75" customHeight="1" x14ac:dyDescent="0.35">
      <c r="B68" s="24"/>
      <c r="C68" s="24"/>
      <c r="D68" s="24"/>
      <c r="H68" s="61"/>
      <c r="I68" s="61"/>
      <c r="J68" s="4"/>
      <c r="K68" s="4"/>
      <c r="L68" s="4"/>
      <c r="M68" s="4"/>
      <c r="N68" s="4"/>
      <c r="O68" s="4"/>
      <c r="P68" s="4"/>
      <c r="Q68" s="4"/>
      <c r="R68" s="4"/>
      <c r="S68" s="4"/>
      <c r="T68" s="4"/>
      <c r="U68" s="62"/>
      <c r="V68" s="103"/>
      <c r="W68" s="103"/>
      <c r="X68" s="4"/>
      <c r="Y68" s="61"/>
      <c r="Z68" s="61"/>
      <c r="AA68" s="61"/>
      <c r="AB68" s="61"/>
      <c r="AC68" s="61"/>
      <c r="AD68" s="61"/>
      <c r="AE68" s="61"/>
      <c r="AF68" s="61"/>
      <c r="AG68" s="61"/>
      <c r="AH68" s="61"/>
      <c r="AI68" s="61"/>
      <c r="AJ68" s="61"/>
      <c r="AK68" s="61"/>
      <c r="AL68" s="61"/>
      <c r="AM68" s="61"/>
      <c r="AN68" s="61"/>
      <c r="AO68" s="61"/>
      <c r="AP68" s="61"/>
      <c r="AQ68" s="61"/>
      <c r="AR68" s="61"/>
      <c r="AS68" s="61"/>
      <c r="AT68" s="61"/>
      <c r="AU68" s="61"/>
      <c r="AV68" s="61"/>
      <c r="AW68" s="61"/>
      <c r="AX68" s="61"/>
      <c r="AZ68" s="61"/>
      <c r="BM68" s="61"/>
      <c r="BN68" s="61"/>
      <c r="BO68" s="61"/>
      <c r="BP68" s="61"/>
      <c r="BQ68" s="61"/>
      <c r="BR68" s="61"/>
      <c r="BS68" s="61"/>
      <c r="BT68" s="61"/>
      <c r="BU68" s="61"/>
      <c r="BV68" s="61"/>
      <c r="BW68" s="61"/>
    </row>
    <row r="69" spans="2:75" ht="15.75" customHeight="1" x14ac:dyDescent="0.35">
      <c r="B69" s="16"/>
      <c r="C69" s="16"/>
      <c r="D69" s="16"/>
      <c r="H69" s="61"/>
      <c r="I69" s="61"/>
      <c r="J69" s="4"/>
      <c r="K69" s="4"/>
      <c r="L69" s="4"/>
      <c r="M69" s="4"/>
      <c r="N69" s="4"/>
      <c r="O69" s="4"/>
      <c r="P69" s="4"/>
      <c r="Q69" s="4"/>
      <c r="R69" s="4"/>
      <c r="S69" s="4"/>
      <c r="T69" s="4"/>
      <c r="U69" s="62"/>
      <c r="V69" s="4"/>
      <c r="W69" s="4"/>
      <c r="X69" s="4"/>
      <c r="Y69" s="61"/>
      <c r="Z69" s="61"/>
      <c r="AA69" s="61"/>
      <c r="AB69" s="61"/>
      <c r="AC69" s="61"/>
      <c r="AD69" s="61"/>
      <c r="AE69" s="61"/>
      <c r="AF69" s="61"/>
      <c r="AG69" s="61"/>
      <c r="AH69" s="61"/>
      <c r="AI69" s="61"/>
      <c r="AJ69" s="61"/>
      <c r="AK69" s="61"/>
      <c r="AL69" s="61"/>
      <c r="AM69" s="61"/>
      <c r="AN69" s="61"/>
      <c r="AO69" s="61"/>
      <c r="AP69" s="61"/>
      <c r="AQ69" s="61"/>
      <c r="AR69" s="61"/>
      <c r="AS69" s="61"/>
      <c r="AT69" s="61"/>
      <c r="AU69" s="61"/>
      <c r="AV69" s="61"/>
      <c r="AW69" s="61"/>
      <c r="AX69" s="61"/>
      <c r="AZ69" s="61"/>
      <c r="BM69" s="61"/>
      <c r="BN69" s="61"/>
      <c r="BO69" s="61"/>
      <c r="BP69" s="61"/>
      <c r="BQ69" s="61"/>
      <c r="BR69" s="61"/>
      <c r="BS69" s="61"/>
      <c r="BT69" s="61"/>
      <c r="BU69" s="61"/>
      <c r="BV69" s="61"/>
      <c r="BW69" s="61"/>
    </row>
    <row r="70" spans="2:75" ht="15.75" customHeight="1" x14ac:dyDescent="0.35">
      <c r="B70" s="22" t="s">
        <v>85</v>
      </c>
      <c r="C70" s="22" t="s">
        <v>87</v>
      </c>
      <c r="D70" s="22"/>
      <c r="H70" s="61"/>
      <c r="I70" s="61"/>
      <c r="J70" s="4"/>
      <c r="K70" s="4"/>
      <c r="L70" s="4"/>
      <c r="M70" s="4"/>
      <c r="N70" s="4"/>
      <c r="O70" s="4"/>
      <c r="P70" s="4"/>
      <c r="Q70" s="4"/>
      <c r="R70" s="4"/>
      <c r="S70" s="4"/>
      <c r="T70" s="4"/>
      <c r="U70" s="4"/>
      <c r="V70" s="4"/>
      <c r="W70" s="4"/>
      <c r="X70" s="4"/>
      <c r="Y70" s="61"/>
      <c r="Z70" s="61"/>
      <c r="AA70" s="61"/>
      <c r="AB70" s="61"/>
      <c r="AC70" s="61"/>
      <c r="AD70" s="61"/>
      <c r="AE70" s="61"/>
      <c r="AF70" s="61"/>
      <c r="AG70" s="61"/>
      <c r="AH70" s="61"/>
      <c r="AI70" s="61"/>
      <c r="AJ70" s="61"/>
      <c r="AK70" s="61"/>
      <c r="AL70" s="61"/>
      <c r="AM70" s="61"/>
      <c r="AN70" s="61"/>
      <c r="AO70" s="61"/>
      <c r="AP70" s="61"/>
      <c r="AQ70" s="61"/>
      <c r="AR70" s="61"/>
      <c r="AS70" s="61"/>
      <c r="AT70" s="61"/>
      <c r="AU70" s="61"/>
      <c r="AV70" s="61"/>
      <c r="AW70" s="61"/>
      <c r="AX70" s="61"/>
      <c r="AZ70" s="61"/>
      <c r="BM70" s="61"/>
      <c r="BN70" s="61"/>
      <c r="BO70" s="61"/>
      <c r="BP70" s="61"/>
      <c r="BQ70" s="61"/>
      <c r="BR70" s="61"/>
      <c r="BS70" s="61"/>
      <c r="BT70" s="61"/>
      <c r="BU70" s="61"/>
      <c r="BV70" s="61"/>
      <c r="BW70" s="61"/>
    </row>
    <row r="71" spans="2:75" ht="15.75" customHeight="1" x14ac:dyDescent="0.35">
      <c r="B71" s="23">
        <f>'1 Utsläpp (kvartal)'!$B$71</f>
        <v>46261</v>
      </c>
      <c r="C71" s="23">
        <f>'1 Utsläpp (kvartal)'!$C$71</f>
        <v>46261</v>
      </c>
      <c r="D71" s="23"/>
      <c r="H71" s="61"/>
      <c r="I71" s="61"/>
      <c r="J71" s="4"/>
      <c r="K71" s="4"/>
      <c r="L71" s="4"/>
      <c r="M71" s="4"/>
      <c r="N71" s="4"/>
      <c r="O71" s="4"/>
      <c r="P71" s="4"/>
      <c r="Q71" s="4"/>
      <c r="R71" s="4"/>
      <c r="S71" s="4"/>
      <c r="T71" s="4"/>
      <c r="U71" s="4"/>
      <c r="V71" s="4"/>
      <c r="W71" s="4"/>
      <c r="X71" s="4"/>
      <c r="Y71" s="61"/>
      <c r="Z71" s="61"/>
      <c r="AA71" s="61"/>
      <c r="AB71" s="61"/>
      <c r="AC71" s="61"/>
      <c r="AD71" s="61"/>
      <c r="AE71" s="61"/>
      <c r="AF71" s="61"/>
      <c r="AG71" s="61"/>
      <c r="AH71" s="61"/>
      <c r="AI71" s="61"/>
      <c r="AJ71" s="61"/>
      <c r="AK71" s="61"/>
      <c r="AL71" s="61"/>
      <c r="AM71" s="61"/>
      <c r="AN71" s="61"/>
      <c r="AO71" s="61"/>
      <c r="AP71" s="61"/>
      <c r="AQ71" s="61"/>
      <c r="AR71" s="61"/>
      <c r="AS71" s="61"/>
      <c r="AT71" s="61"/>
      <c r="AU71" s="61"/>
      <c r="AV71" s="61"/>
      <c r="AW71" s="61"/>
      <c r="AX71" s="61"/>
      <c r="AZ71" s="61"/>
      <c r="BM71" s="61"/>
      <c r="BN71" s="61"/>
      <c r="BO71" s="61"/>
      <c r="BP71" s="61"/>
      <c r="BQ71" s="61"/>
      <c r="BR71" s="61"/>
      <c r="BS71" s="61"/>
      <c r="BT71" s="61"/>
      <c r="BU71" s="61"/>
      <c r="BV71" s="61"/>
      <c r="BW71" s="61"/>
    </row>
    <row r="72" spans="2:75" ht="15.75" customHeight="1" x14ac:dyDescent="0.35">
      <c r="B72" s="24"/>
      <c r="C72" s="24"/>
      <c r="D72" s="24"/>
      <c r="H72" s="61"/>
      <c r="I72" s="61"/>
      <c r="J72" s="4"/>
      <c r="K72" s="4"/>
      <c r="L72" s="4"/>
      <c r="M72" s="4"/>
      <c r="N72" s="4"/>
      <c r="O72" s="4"/>
      <c r="P72" s="4"/>
      <c r="Q72" s="4"/>
      <c r="R72" s="4"/>
      <c r="S72" s="4"/>
      <c r="T72" s="4"/>
      <c r="U72" s="4"/>
      <c r="V72" s="4"/>
      <c r="W72" s="4"/>
      <c r="X72" s="4"/>
      <c r="Y72" s="61"/>
      <c r="Z72" s="61"/>
      <c r="AA72" s="61"/>
      <c r="AB72" s="61"/>
      <c r="AC72" s="61"/>
      <c r="AD72" s="61"/>
      <c r="AE72" s="61"/>
      <c r="AF72" s="61"/>
      <c r="AG72" s="61"/>
      <c r="AH72" s="61"/>
      <c r="AI72" s="61"/>
      <c r="AJ72" s="61"/>
      <c r="AK72" s="61"/>
      <c r="AL72" s="61"/>
      <c r="AM72" s="61"/>
      <c r="AN72" s="61"/>
      <c r="AO72" s="61"/>
      <c r="AP72" s="61"/>
      <c r="AQ72" s="61"/>
      <c r="AR72" s="61"/>
      <c r="AS72" s="61"/>
      <c r="AT72" s="61"/>
      <c r="AU72" s="61"/>
      <c r="AV72" s="61"/>
      <c r="AW72" s="61"/>
      <c r="AX72" s="61"/>
      <c r="AZ72" s="61"/>
      <c r="BM72" s="61"/>
      <c r="BN72" s="61"/>
      <c r="BO72" s="61"/>
      <c r="BP72" s="61"/>
      <c r="BQ72" s="61"/>
      <c r="BR72" s="61"/>
      <c r="BS72" s="61"/>
      <c r="BT72" s="61"/>
      <c r="BU72" s="61"/>
      <c r="BV72" s="61"/>
      <c r="BW72" s="61"/>
    </row>
    <row r="73" spans="2:75" ht="15.75" customHeight="1" x14ac:dyDescent="0.35">
      <c r="B73" s="22" t="s">
        <v>86</v>
      </c>
      <c r="C73" s="22" t="s">
        <v>88</v>
      </c>
      <c r="D73" s="22"/>
      <c r="H73" s="61"/>
      <c r="I73" s="61"/>
      <c r="J73" s="4"/>
      <c r="K73" s="4"/>
      <c r="L73" s="4"/>
      <c r="M73" s="4"/>
      <c r="N73" s="4"/>
      <c r="O73" s="4"/>
      <c r="P73" s="4"/>
      <c r="Q73" s="4"/>
      <c r="R73" s="4"/>
      <c r="S73" s="4"/>
      <c r="T73" s="4"/>
      <c r="U73" s="4"/>
      <c r="V73" s="4"/>
      <c r="W73" s="4"/>
      <c r="X73" s="4"/>
      <c r="Y73" s="61"/>
      <c r="Z73" s="61"/>
      <c r="AA73" s="61"/>
      <c r="AB73" s="61"/>
      <c r="AC73" s="61"/>
      <c r="AD73" s="61"/>
      <c r="AE73" s="61"/>
      <c r="AF73" s="61"/>
      <c r="AG73" s="61"/>
      <c r="AH73" s="61"/>
      <c r="AI73" s="61"/>
      <c r="AJ73" s="61"/>
      <c r="AK73" s="61"/>
      <c r="AL73" s="61"/>
      <c r="AM73" s="61"/>
      <c r="AN73" s="61"/>
      <c r="AO73" s="61"/>
      <c r="AP73" s="61"/>
      <c r="AQ73" s="61"/>
      <c r="AR73" s="61"/>
      <c r="AS73" s="61"/>
      <c r="AT73" s="61"/>
      <c r="AU73" s="61"/>
      <c r="AV73" s="61"/>
      <c r="AW73" s="61"/>
      <c r="AX73" s="61"/>
      <c r="AZ73" s="61"/>
      <c r="BM73" s="61"/>
      <c r="BN73" s="61"/>
      <c r="BO73" s="61"/>
      <c r="BP73" s="61"/>
      <c r="BQ73" s="61"/>
      <c r="BR73" s="61"/>
      <c r="BS73" s="61"/>
      <c r="BT73" s="61"/>
      <c r="BU73" s="61"/>
      <c r="BV73" s="61"/>
      <c r="BW73" s="61"/>
    </row>
    <row r="74" spans="2:75" ht="15.75" customHeight="1" x14ac:dyDescent="0.35">
      <c r="B74" s="24" t="str">
        <f>'1 Utsläpp (kvartal)'!$B$74</f>
        <v>Environmental Accounts, Statistics Sweden</v>
      </c>
      <c r="C74" s="24" t="str">
        <f>'1 Utsläpp (kvartal)'!$C$74</f>
        <v>Miljöräkenskaperna, Statistiska centralbyrån (SCB)</v>
      </c>
      <c r="D74" s="24"/>
      <c r="J74" s="4"/>
      <c r="K74" s="4"/>
      <c r="L74" s="4"/>
      <c r="M74" s="4"/>
      <c r="N74" s="4"/>
      <c r="O74" s="4"/>
      <c r="P74" s="4"/>
      <c r="Q74" s="4"/>
      <c r="R74" s="4"/>
      <c r="S74" s="4"/>
      <c r="T74" s="4"/>
      <c r="U74" s="4"/>
      <c r="V74" s="4"/>
      <c r="W74" s="4"/>
      <c r="X74" s="4"/>
      <c r="BM74" s="61"/>
      <c r="BN74" s="61"/>
      <c r="BO74" s="61"/>
      <c r="BP74" s="61"/>
      <c r="BQ74" s="61"/>
      <c r="BR74" s="61"/>
      <c r="BS74" s="61"/>
      <c r="BT74" s="61"/>
      <c r="BU74" s="61"/>
      <c r="BV74" s="61"/>
      <c r="BW74" s="61"/>
    </row>
    <row r="75" spans="2:75" ht="15.75" customHeight="1" x14ac:dyDescent="0.35">
      <c r="B75" s="16"/>
      <c r="C75" s="24"/>
      <c r="D75" s="24"/>
      <c r="J75" s="4"/>
      <c r="K75" s="4"/>
      <c r="L75" s="4"/>
      <c r="M75" s="4"/>
      <c r="N75" s="4"/>
      <c r="O75" s="4"/>
      <c r="P75" s="4"/>
      <c r="Q75" s="4"/>
      <c r="R75" s="4"/>
      <c r="S75" s="4"/>
      <c r="T75" s="4"/>
      <c r="U75" s="4"/>
      <c r="V75" s="4"/>
      <c r="W75" s="4"/>
      <c r="X75" s="4"/>
      <c r="BM75" s="61"/>
      <c r="BN75" s="61"/>
      <c r="BO75" s="61"/>
      <c r="BP75" s="61"/>
      <c r="BQ75" s="61"/>
      <c r="BR75" s="61"/>
      <c r="BS75" s="61"/>
      <c r="BT75" s="61"/>
      <c r="BU75" s="61"/>
      <c r="BV75" s="61"/>
      <c r="BW75" s="61"/>
    </row>
    <row r="76" spans="2:75" ht="15.75" customHeight="1" x14ac:dyDescent="0.35">
      <c r="B76" s="22" t="s">
        <v>33</v>
      </c>
      <c r="C76" s="22" t="s">
        <v>32</v>
      </c>
      <c r="D76" s="22"/>
      <c r="J76" s="4"/>
      <c r="K76" s="4"/>
      <c r="L76" s="4"/>
      <c r="M76" s="4"/>
      <c r="N76" s="4"/>
      <c r="O76" s="4"/>
      <c r="P76" s="4"/>
      <c r="Q76" s="4"/>
      <c r="R76" s="4"/>
      <c r="S76" s="4"/>
      <c r="T76" s="4"/>
      <c r="U76" s="4"/>
      <c r="V76" s="4"/>
      <c r="W76" s="4"/>
      <c r="X76" s="4"/>
      <c r="BM76" s="61"/>
      <c r="BN76" s="61"/>
      <c r="BO76" s="61"/>
      <c r="BP76" s="61"/>
      <c r="BQ76" s="61"/>
      <c r="BR76" s="61"/>
      <c r="BS76" s="61"/>
      <c r="BT76" s="61"/>
      <c r="BU76" s="61"/>
      <c r="BV76" s="61"/>
      <c r="BW76" s="61"/>
    </row>
    <row r="77" spans="2:75" ht="15.75" customHeight="1" x14ac:dyDescent="0.35">
      <c r="B77" s="104" t="str">
        <f>'1 Utsläpp (kvartal)'!$B$77</f>
        <v>Jonas Bergström, Statistics Sweden</v>
      </c>
      <c r="C77" s="104" t="str">
        <f>'1 Utsläpp (kvartal)'!$C$77</f>
        <v>Jonas Bergström, Statistiska centralbyrån (SCB)</v>
      </c>
      <c r="D77" s="104"/>
      <c r="J77" s="4"/>
      <c r="K77" s="4"/>
      <c r="L77" s="4"/>
      <c r="M77" s="4"/>
      <c r="N77" s="4"/>
      <c r="O77" s="4"/>
      <c r="P77" s="4"/>
      <c r="Q77" s="4"/>
      <c r="R77" s="4"/>
      <c r="S77" s="4"/>
      <c r="T77" s="4"/>
      <c r="U77" s="4"/>
      <c r="V77" s="4"/>
      <c r="W77" s="4"/>
      <c r="X77" s="4"/>
    </row>
    <row r="78" spans="2:75" ht="15.75" customHeight="1" x14ac:dyDescent="0.3">
      <c r="B78" s="104" t="str">
        <f>'1 Utsläpp (kvartal)'!$B$78</f>
        <v>Telephone: +46 10 479 46 22</v>
      </c>
      <c r="C78" s="104" t="str">
        <f>'1 Utsläpp (kvartal)'!$C$78</f>
        <v>Telefon: 010 479 46 22</v>
      </c>
      <c r="D78" s="104"/>
    </row>
    <row r="79" spans="2:75" ht="15.75" customHeight="1" x14ac:dyDescent="0.3">
      <c r="B79" s="104" t="str">
        <f>'1 Utsläpp (kvartal)'!$B$79</f>
        <v>e-post: jonas.bergstrom@scb.se / miljorakenskaper@scb.se</v>
      </c>
      <c r="C79" s="104" t="str">
        <f>'1 Utsläpp (kvartal)'!$C$79</f>
        <v>e-post: jonas.bergstrom@scb.se / miljorakenskaper@scb.se</v>
      </c>
      <c r="D79" s="104"/>
    </row>
    <row r="80" spans="2:75" ht="15.75" customHeight="1" x14ac:dyDescent="0.3"/>
    <row r="81" ht="12" customHeight="1" x14ac:dyDescent="0.3"/>
    <row r="82" ht="12" customHeight="1" x14ac:dyDescent="0.3"/>
  </sheetData>
  <hyperlinks>
    <hyperlink ref="B1" location="'Innehåll - Contents'!A1" display="Tillbaka till innehåll - Back to content" xr:uid="{71A1C0A1-9B73-41D2-BAB1-B693EA2450A3}"/>
  </hyperlink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7">
    <tabColor rgb="FF92D050"/>
  </sheetPr>
  <dimension ref="A1:BZ96"/>
  <sheetViews>
    <sheetView zoomScale="80" zoomScaleNormal="80" workbookViewId="0">
      <pane xSplit="3" ySplit="5" topLeftCell="D6" activePane="bottomRight" state="frozen"/>
      <selection activeCell="B2" sqref="B2"/>
      <selection pane="topRight" activeCell="B2" sqref="B2"/>
      <selection pane="bottomLeft" activeCell="B2" sqref="B2"/>
      <selection pane="bottomRight"/>
    </sheetView>
  </sheetViews>
  <sheetFormatPr defaultColWidth="9.1796875" defaultRowHeight="14.5" x14ac:dyDescent="0.35"/>
  <cols>
    <col min="1" max="1" width="1.81640625" customWidth="1"/>
    <col min="2" max="3" width="72.81640625" customWidth="1"/>
    <col min="4" max="45" width="9.1796875" style="32" customWidth="1"/>
    <col min="46" max="55" width="9.1796875" customWidth="1"/>
    <col min="56" max="66" width="9.1796875" style="60" customWidth="1"/>
    <col min="67" max="91" width="9.1796875" customWidth="1"/>
  </cols>
  <sheetData>
    <row r="1" spans="1:78" s="1" customFormat="1" ht="15.75" customHeight="1" x14ac:dyDescent="0.3">
      <c r="A1" s="185"/>
      <c r="B1" s="250" t="s">
        <v>155</v>
      </c>
      <c r="C1" s="106"/>
      <c r="D1" s="260"/>
      <c r="E1" s="260"/>
      <c r="F1" s="260"/>
      <c r="G1" s="260"/>
      <c r="H1" s="260"/>
      <c r="I1" s="260"/>
      <c r="J1" s="260"/>
      <c r="K1" s="260"/>
      <c r="L1" s="260"/>
      <c r="M1" s="260"/>
      <c r="N1" s="260"/>
      <c r="O1" s="260"/>
      <c r="P1" s="260"/>
      <c r="Q1" s="260"/>
      <c r="R1" s="260"/>
      <c r="S1" s="260"/>
      <c r="T1" s="260"/>
      <c r="U1" s="260"/>
      <c r="V1" s="260"/>
      <c r="W1" s="260"/>
      <c r="X1" s="260"/>
      <c r="Y1" s="260"/>
      <c r="Z1" s="260"/>
      <c r="AA1" s="260"/>
      <c r="AB1" s="260"/>
      <c r="AC1" s="260"/>
      <c r="AD1" s="260"/>
      <c r="AE1" s="260"/>
      <c r="AF1" s="260"/>
      <c r="AG1" s="260"/>
      <c r="AH1" s="260"/>
      <c r="AI1" s="260"/>
      <c r="AJ1" s="260"/>
      <c r="AK1" s="260"/>
      <c r="AL1" s="260"/>
      <c r="AM1" s="260"/>
      <c r="AN1" s="260"/>
      <c r="AO1" s="260"/>
      <c r="AP1" s="260"/>
      <c r="AQ1" s="260"/>
      <c r="AR1" s="260"/>
      <c r="AS1" s="260"/>
      <c r="AT1" s="179"/>
      <c r="AU1" s="179"/>
      <c r="AV1" s="179"/>
      <c r="AW1" s="179"/>
      <c r="AX1" s="179"/>
      <c r="AY1" s="179"/>
      <c r="AZ1" s="179"/>
      <c r="BA1" s="179"/>
      <c r="BB1" s="179"/>
      <c r="BC1" s="179"/>
      <c r="BD1" s="215"/>
      <c r="BE1" s="215"/>
      <c r="BF1" s="215"/>
      <c r="BG1" s="215"/>
      <c r="BH1" s="215"/>
      <c r="BI1" s="215"/>
      <c r="BJ1" s="215"/>
      <c r="BK1" s="215"/>
      <c r="BL1" s="215"/>
      <c r="BM1" s="215"/>
      <c r="BN1" s="215"/>
      <c r="BO1" s="179"/>
      <c r="BP1" s="179"/>
      <c r="BQ1" s="179"/>
      <c r="BR1" s="179"/>
      <c r="BS1" s="179"/>
      <c r="BT1" s="179"/>
      <c r="BU1" s="179"/>
      <c r="BV1" s="179"/>
      <c r="BW1" s="179"/>
      <c r="BX1" s="179"/>
    </row>
    <row r="2" spans="1:78" s="1" customFormat="1" ht="15.75" customHeight="1" x14ac:dyDescent="0.3">
      <c r="A2" s="185"/>
      <c r="B2" s="105"/>
      <c r="C2" s="106"/>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row>
    <row r="3" spans="1:78" s="1" customFormat="1" ht="15.75" customHeight="1" x14ac:dyDescent="0.3">
      <c r="A3" s="185"/>
      <c r="B3" s="124"/>
      <c r="C3" s="124"/>
      <c r="D3" s="326" t="s">
        <v>378</v>
      </c>
      <c r="E3" s="260"/>
      <c r="F3" s="260"/>
      <c r="G3" s="260"/>
      <c r="H3" s="260"/>
      <c r="I3" s="260"/>
      <c r="J3" s="260"/>
      <c r="K3" s="260"/>
      <c r="L3" s="260"/>
      <c r="M3" s="260"/>
      <c r="N3" s="260"/>
      <c r="O3" s="260"/>
      <c r="P3" s="260"/>
      <c r="Q3" s="260"/>
      <c r="R3" s="260"/>
      <c r="S3" s="260"/>
      <c r="T3" s="260"/>
      <c r="U3" s="260"/>
      <c r="V3" s="260"/>
      <c r="W3" s="260"/>
      <c r="X3" s="260"/>
      <c r="Y3" s="260"/>
      <c r="Z3" s="260"/>
      <c r="AA3" s="260"/>
      <c r="AB3" s="260"/>
      <c r="AC3" s="260"/>
      <c r="AD3" s="260"/>
      <c r="AE3" s="260"/>
      <c r="AF3" s="260"/>
      <c r="AG3" s="260"/>
      <c r="AH3" s="260"/>
      <c r="AI3" s="260"/>
      <c r="AJ3" s="260"/>
      <c r="AK3" s="260"/>
      <c r="AL3" s="260"/>
      <c r="AM3" s="260"/>
      <c r="AN3" s="260"/>
      <c r="AO3" s="260"/>
      <c r="AP3" s="260"/>
      <c r="AQ3" s="260"/>
      <c r="AR3" s="260"/>
      <c r="AS3" s="260"/>
      <c r="AT3" s="179"/>
      <c r="AU3" s="179"/>
      <c r="AV3" s="179"/>
      <c r="AW3" s="179"/>
      <c r="AX3" s="179"/>
      <c r="AY3" s="179"/>
      <c r="AZ3" s="179"/>
      <c r="BA3" s="179"/>
      <c r="BB3" s="179"/>
      <c r="BC3" s="179"/>
      <c r="BD3" s="215"/>
      <c r="BE3" s="215"/>
      <c r="BF3" s="215"/>
      <c r="BG3" s="215"/>
      <c r="BH3" s="215"/>
      <c r="BI3" s="215"/>
      <c r="BJ3" s="215"/>
      <c r="BK3" s="215"/>
      <c r="BL3" s="215"/>
      <c r="BM3" s="215"/>
      <c r="BN3" s="215"/>
      <c r="BO3" s="179"/>
      <c r="BP3" s="179"/>
      <c r="BQ3" s="179"/>
      <c r="BR3" s="179"/>
      <c r="BS3" s="179"/>
      <c r="BT3" s="179"/>
      <c r="BU3" s="179"/>
      <c r="BV3" s="179"/>
      <c r="BW3" s="179"/>
      <c r="BX3" s="179"/>
    </row>
    <row r="4" spans="1:78" s="17" customFormat="1" ht="15.75" customHeight="1" x14ac:dyDescent="0.3">
      <c r="A4" s="185"/>
      <c r="B4" s="124"/>
      <c r="C4" s="124"/>
      <c r="D4" s="326" t="s">
        <v>379</v>
      </c>
      <c r="E4" s="261"/>
      <c r="F4" s="261"/>
      <c r="G4" s="261"/>
      <c r="H4" s="261"/>
      <c r="I4" s="261"/>
      <c r="J4" s="261"/>
      <c r="K4" s="261"/>
      <c r="L4" s="261"/>
      <c r="M4" s="261"/>
      <c r="N4" s="261"/>
      <c r="O4" s="261"/>
      <c r="P4" s="261"/>
      <c r="Q4" s="261"/>
      <c r="R4" s="261"/>
      <c r="S4" s="261"/>
      <c r="T4" s="261"/>
      <c r="U4" s="261"/>
      <c r="V4" s="261"/>
      <c r="W4" s="261"/>
      <c r="X4" s="261"/>
      <c r="Y4" s="261"/>
      <c r="Z4" s="261"/>
      <c r="AA4" s="261"/>
      <c r="AB4" s="261"/>
      <c r="AC4" s="261"/>
      <c r="AD4" s="261"/>
      <c r="AE4" s="261"/>
      <c r="AF4" s="261"/>
      <c r="AG4" s="261"/>
      <c r="AH4" s="261"/>
      <c r="AI4" s="261"/>
      <c r="AJ4" s="261"/>
      <c r="AK4" s="261"/>
      <c r="AL4" s="261"/>
      <c r="AM4" s="261"/>
      <c r="AN4" s="261"/>
      <c r="AO4" s="261"/>
      <c r="AP4" s="261"/>
      <c r="AQ4" s="261"/>
      <c r="AR4" s="261"/>
      <c r="AS4" s="261"/>
      <c r="AT4" s="167"/>
      <c r="AU4" s="167"/>
      <c r="AV4" s="167"/>
      <c r="AW4" s="167"/>
      <c r="AX4" s="167"/>
      <c r="AY4" s="167"/>
      <c r="AZ4" s="167"/>
      <c r="BA4" s="167"/>
      <c r="BB4" s="167"/>
      <c r="BC4" s="167"/>
      <c r="BD4" s="215"/>
      <c r="BE4" s="215"/>
      <c r="BF4" s="215"/>
      <c r="BG4" s="215"/>
      <c r="BH4" s="215"/>
      <c r="BI4" s="215"/>
      <c r="BJ4" s="215"/>
      <c r="BK4" s="215"/>
      <c r="BL4" s="215"/>
      <c r="BM4" s="215"/>
      <c r="BN4" s="215"/>
      <c r="BO4" s="167"/>
      <c r="BP4" s="167"/>
      <c r="BQ4" s="167"/>
      <c r="BR4" s="167"/>
      <c r="BS4" s="167"/>
      <c r="BT4" s="167"/>
      <c r="BU4" s="167"/>
      <c r="BV4" s="167"/>
      <c r="BW4" s="167"/>
      <c r="BX4" s="167"/>
    </row>
    <row r="5" spans="1:78" s="17" customFormat="1" ht="15.75" customHeight="1" x14ac:dyDescent="0.3">
      <c r="A5" s="185"/>
      <c r="B5" s="126" t="str">
        <f>'1 Utsläpp (kvartal)'!B5</f>
        <v>Industrial classification  NACE Rev. 2</v>
      </c>
      <c r="C5" s="209" t="str">
        <f>'1 Utsläpp (kvartal)'!C5</f>
        <v>Näringsgren SNI 2007</v>
      </c>
      <c r="D5" s="160" t="str">
        <f>'1 Utsläpp (kvartal)'!D5</f>
        <v>2008K1</v>
      </c>
      <c r="E5" s="160" t="str">
        <f>'1 Utsläpp (kvartal)'!E5</f>
        <v>2008K2</v>
      </c>
      <c r="F5" s="160" t="str">
        <f>'1 Utsläpp (kvartal)'!F5</f>
        <v>2008K3</v>
      </c>
      <c r="G5" s="160" t="str">
        <f>'1 Utsläpp (kvartal)'!G5</f>
        <v>2008K4</v>
      </c>
      <c r="H5" s="160" t="str">
        <f>'1 Utsläpp (kvartal)'!H5</f>
        <v>2009K1</v>
      </c>
      <c r="I5" s="160" t="str">
        <f>'1 Utsläpp (kvartal)'!I5</f>
        <v>2009K2</v>
      </c>
      <c r="J5" s="160" t="str">
        <f>'1 Utsläpp (kvartal)'!J5</f>
        <v>2009K3</v>
      </c>
      <c r="K5" s="160" t="str">
        <f>'1 Utsläpp (kvartal)'!K5</f>
        <v>2009K4</v>
      </c>
      <c r="L5" s="160" t="str">
        <f>'1 Utsläpp (kvartal)'!L5</f>
        <v>2010K1</v>
      </c>
      <c r="M5" s="160" t="str">
        <f>'1 Utsläpp (kvartal)'!M5</f>
        <v>2010K2</v>
      </c>
      <c r="N5" s="160" t="str">
        <f>'1 Utsläpp (kvartal)'!N5</f>
        <v>2010K3</v>
      </c>
      <c r="O5" s="160" t="str">
        <f>'1 Utsläpp (kvartal)'!O5</f>
        <v>2010K4</v>
      </c>
      <c r="P5" s="160" t="str">
        <f>'1 Utsläpp (kvartal)'!P5</f>
        <v>2011K1</v>
      </c>
      <c r="Q5" s="160" t="str">
        <f>'1 Utsläpp (kvartal)'!Q5</f>
        <v>2011K2</v>
      </c>
      <c r="R5" s="160" t="str">
        <f>'1 Utsläpp (kvartal)'!R5</f>
        <v>2011K3</v>
      </c>
      <c r="S5" s="160" t="str">
        <f>'1 Utsläpp (kvartal)'!S5</f>
        <v>2011K4</v>
      </c>
      <c r="T5" s="160" t="str">
        <f>'1 Utsläpp (kvartal)'!T5</f>
        <v>2012K1</v>
      </c>
      <c r="U5" s="160" t="str">
        <f>'1 Utsläpp (kvartal)'!U5</f>
        <v>2012K2</v>
      </c>
      <c r="V5" s="160" t="str">
        <f>'1 Utsläpp (kvartal)'!V5</f>
        <v>2012K3</v>
      </c>
      <c r="W5" s="160" t="str">
        <f>'1 Utsläpp (kvartal)'!W5</f>
        <v>2012K4</v>
      </c>
      <c r="X5" s="160" t="str">
        <f>'1 Utsläpp (kvartal)'!X5</f>
        <v>2013K1</v>
      </c>
      <c r="Y5" s="160" t="str">
        <f>'1 Utsläpp (kvartal)'!Y5</f>
        <v>2013K2</v>
      </c>
      <c r="Z5" s="160" t="str">
        <f>'1 Utsläpp (kvartal)'!Z5</f>
        <v>2013K3</v>
      </c>
      <c r="AA5" s="160" t="str">
        <f>'1 Utsläpp (kvartal)'!AA5</f>
        <v>2013K4</v>
      </c>
      <c r="AB5" s="160" t="str">
        <f>'1 Utsläpp (kvartal)'!AB5</f>
        <v>2014K1</v>
      </c>
      <c r="AC5" s="160" t="str">
        <f>'1 Utsläpp (kvartal)'!AC5</f>
        <v>2014K2</v>
      </c>
      <c r="AD5" s="160" t="str">
        <f>'1 Utsläpp (kvartal)'!AD5</f>
        <v>2014K3</v>
      </c>
      <c r="AE5" s="160" t="str">
        <f>'1 Utsläpp (kvartal)'!AE5</f>
        <v>2014K4</v>
      </c>
      <c r="AF5" s="160" t="str">
        <f>'1 Utsläpp (kvartal)'!AF5</f>
        <v>2015K1</v>
      </c>
      <c r="AG5" s="160" t="str">
        <f>'1 Utsläpp (kvartal)'!AG5</f>
        <v>2015K2</v>
      </c>
      <c r="AH5" s="160" t="str">
        <f>'1 Utsläpp (kvartal)'!AH5</f>
        <v>2015K3</v>
      </c>
      <c r="AI5" s="160" t="str">
        <f>'1 Utsläpp (kvartal)'!AI5</f>
        <v>2015K4</v>
      </c>
      <c r="AJ5" s="160" t="str">
        <f>'1 Utsläpp (kvartal)'!AJ5</f>
        <v>2016K1</v>
      </c>
      <c r="AK5" s="160" t="str">
        <f>'1 Utsläpp (kvartal)'!AK5</f>
        <v>2016K2</v>
      </c>
      <c r="AL5" s="160" t="str">
        <f>'1 Utsläpp (kvartal)'!AL5</f>
        <v>2016K3</v>
      </c>
      <c r="AM5" s="160" t="str">
        <f>'1 Utsläpp (kvartal)'!AM5</f>
        <v>2016K4</v>
      </c>
      <c r="AN5" s="160" t="str">
        <f>'1 Utsläpp (kvartal)'!AN5</f>
        <v>2017K1</v>
      </c>
      <c r="AO5" s="160" t="str">
        <f>'1 Utsläpp (kvartal)'!AO5</f>
        <v>2017K2</v>
      </c>
      <c r="AP5" s="160" t="str">
        <f>'1 Utsläpp (kvartal)'!AP5</f>
        <v>2017K3</v>
      </c>
      <c r="AQ5" s="160" t="str">
        <f>'1 Utsläpp (kvartal)'!AQ5</f>
        <v>2017K4</v>
      </c>
      <c r="AR5" s="160" t="str">
        <f>'1 Utsläpp (kvartal)'!AR5</f>
        <v>2018K1</v>
      </c>
      <c r="AS5" s="160" t="str">
        <f>'1 Utsläpp (kvartal)'!AS5</f>
        <v>2018K2</v>
      </c>
      <c r="AT5" s="160" t="str">
        <f>'1 Utsläpp (kvartal)'!AT5</f>
        <v>2018K3</v>
      </c>
      <c r="AU5" s="160" t="str">
        <f>'1 Utsläpp (kvartal)'!AU5</f>
        <v>2018K4</v>
      </c>
      <c r="AV5" s="160" t="str">
        <f>'1 Utsläpp (kvartal)'!AV5</f>
        <v>2019K1</v>
      </c>
      <c r="AW5" s="160" t="str">
        <f>'1 Utsläpp (kvartal)'!AW5</f>
        <v>2019K2</v>
      </c>
      <c r="AX5" s="160" t="str">
        <f>'1 Utsläpp (kvartal)'!AX5</f>
        <v>2019K3</v>
      </c>
      <c r="AY5" s="160" t="str">
        <f>'1 Utsläpp (kvartal)'!AY5</f>
        <v>2019K4</v>
      </c>
      <c r="AZ5" s="160" t="str">
        <f>'1 Utsläpp (kvartal)'!AZ5</f>
        <v>2020K1</v>
      </c>
      <c r="BA5" s="160" t="str">
        <f>'1 Utsläpp (kvartal)'!BA5</f>
        <v>2020K2</v>
      </c>
      <c r="BB5" s="160" t="str">
        <f>'1 Utsläpp (kvartal)'!BB5</f>
        <v>2020K3</v>
      </c>
      <c r="BC5" s="160" t="str">
        <f>'1 Utsläpp (kvartal)'!BC5</f>
        <v>2020K4</v>
      </c>
      <c r="BD5" s="160" t="str">
        <f>'1 Utsläpp (kvartal)'!BD5</f>
        <v>2021K1</v>
      </c>
      <c r="BE5" s="160" t="str">
        <f>'1 Utsläpp (kvartal)'!BE5</f>
        <v>2021K2</v>
      </c>
      <c r="BF5" s="160" t="str">
        <f>'1 Utsläpp (kvartal)'!BF5</f>
        <v>2021K3</v>
      </c>
      <c r="BG5" s="160" t="str">
        <f>'1 Utsläpp (kvartal)'!BG5</f>
        <v>2021K4</v>
      </c>
      <c r="BH5" s="160" t="str">
        <f>'1 Utsläpp (kvartal)'!BH5</f>
        <v>2022K1</v>
      </c>
      <c r="BI5" s="160" t="str">
        <f>'1 Utsläpp (kvartal)'!BI5</f>
        <v>2022K2</v>
      </c>
      <c r="BJ5" s="160" t="str">
        <f>'1 Utsläpp (kvartal)'!BJ5</f>
        <v>2022K3</v>
      </c>
      <c r="BK5" s="160" t="str">
        <f>'1 Utsläpp (kvartal)'!BK5</f>
        <v>2022K4</v>
      </c>
      <c r="BL5" s="160" t="str">
        <f>'1 Utsläpp (kvartal)'!BL5</f>
        <v>2023K1</v>
      </c>
      <c r="BM5" s="160" t="str">
        <f>'1 Utsläpp (kvartal)'!BM5</f>
        <v>2023K2</v>
      </c>
      <c r="BN5" s="160" t="str">
        <f>'1 Utsläpp (kvartal)'!BN5</f>
        <v>2023K3</v>
      </c>
      <c r="BO5" s="160" t="str">
        <f>'1 Utsläpp (kvartal)'!BO5</f>
        <v>2023K4</v>
      </c>
      <c r="BP5" s="160" t="str">
        <f>'1 Utsläpp (kvartal)'!BP5</f>
        <v>2024K1</v>
      </c>
      <c r="BQ5" s="160" t="str">
        <f>'1 Utsläpp (kvartal)'!BQ5</f>
        <v>2024K2</v>
      </c>
      <c r="BR5" s="160" t="str">
        <f>'1 Utsläpp (kvartal)'!BR5</f>
        <v>2024K3</v>
      </c>
      <c r="BS5" s="160" t="str">
        <f>'1 Utsläpp (kvartal)'!BS5</f>
        <v>2024K4</v>
      </c>
      <c r="BT5" s="160" t="str">
        <f>'1 Utsläpp (kvartal)'!BT5</f>
        <v>2025K1</v>
      </c>
      <c r="BU5" s="160" t="str">
        <f>'1 Utsläpp (kvartal)'!BU5</f>
        <v>2025K2</v>
      </c>
      <c r="BV5" s="160" t="str">
        <f>'1 Utsläpp (kvartal)'!BV5</f>
        <v>2025K3</v>
      </c>
      <c r="BW5" s="160" t="str">
        <f>'1 Utsläpp (kvartal)'!BW5</f>
        <v>2025K4</v>
      </c>
      <c r="BX5" s="160" t="str">
        <f>'1 Utsläpp (kvartal)'!BX5</f>
        <v>2026K1</v>
      </c>
      <c r="BY5" s="257"/>
    </row>
    <row r="6" spans="1:78" s="16" customFormat="1" ht="15.75" customHeight="1" x14ac:dyDescent="0.3">
      <c r="A6" s="185"/>
      <c r="B6" s="127" t="str">
        <f>'1 Utsläpp (kvartal)'!B6</f>
        <v>A01-A03 agriculture, forestry and fishing</v>
      </c>
      <c r="C6" s="113" t="str">
        <f>'1 Utsläpp (kvartal)'!C6</f>
        <v>A01-A03 jordbruk, skogsbruk och fiske</v>
      </c>
      <c r="D6" s="213">
        <f>('1 Utsläpp (kvartal)'!D6/'6 FV (kvartal)'!D6)*1000</f>
        <v>103.29074682949742</v>
      </c>
      <c r="E6" s="213">
        <f>('1 Utsläpp (kvartal)'!E6/'6 FV (kvartal)'!E6)*1000</f>
        <v>96.332915604338609</v>
      </c>
      <c r="F6" s="213">
        <f>('1 Utsläpp (kvartal)'!F6/'6 FV (kvartal)'!F6)*1000</f>
        <v>102.57887200332578</v>
      </c>
      <c r="G6" s="213">
        <f>('1 Utsläpp (kvartal)'!G6/'6 FV (kvartal)'!G6)*1000</f>
        <v>95.84576163161249</v>
      </c>
      <c r="H6" s="213">
        <f>('1 Utsläpp (kvartal)'!H6/'6 FV (kvartal)'!H6)*1000</f>
        <v>98.766348205175774</v>
      </c>
      <c r="I6" s="213">
        <f>('1 Utsläpp (kvartal)'!I6/'6 FV (kvartal)'!I6)*1000</f>
        <v>84.564694754266341</v>
      </c>
      <c r="J6" s="213">
        <f>('1 Utsläpp (kvartal)'!J6/'6 FV (kvartal)'!J6)*1000</f>
        <v>90.776070113044582</v>
      </c>
      <c r="K6" s="213">
        <f>('1 Utsläpp (kvartal)'!K6/'6 FV (kvartal)'!K6)*1000</f>
        <v>93.272932200450839</v>
      </c>
      <c r="L6" s="213">
        <f>('1 Utsläpp (kvartal)'!L6/'6 FV (kvartal)'!L6)*1000</f>
        <v>96.958758314855885</v>
      </c>
      <c r="M6" s="213">
        <f>('1 Utsläpp (kvartal)'!M6/'6 FV (kvartal)'!M6)*1000</f>
        <v>88.954631070346409</v>
      </c>
      <c r="N6" s="213">
        <f>('1 Utsläpp (kvartal)'!N6/'6 FV (kvartal)'!N6)*1000</f>
        <v>91.669465905273768</v>
      </c>
      <c r="O6" s="213">
        <f>('1 Utsläpp (kvartal)'!O6/'6 FV (kvartal)'!O6)*1000</f>
        <v>96.697820656387293</v>
      </c>
      <c r="P6" s="213">
        <f>('1 Utsläpp (kvartal)'!P6/'6 FV (kvartal)'!P6)*1000</f>
        <v>94.978623156792594</v>
      </c>
      <c r="Q6" s="213">
        <f>('1 Utsläpp (kvartal)'!Q6/'6 FV (kvartal)'!Q6)*1000</f>
        <v>85.656514645326695</v>
      </c>
      <c r="R6" s="213">
        <f>('1 Utsläpp (kvartal)'!R6/'6 FV (kvartal)'!R6)*1000</f>
        <v>89.461510219067421</v>
      </c>
      <c r="S6" s="213">
        <f>('1 Utsläpp (kvartal)'!S6/'6 FV (kvartal)'!S6)*1000</f>
        <v>86.707095448798995</v>
      </c>
      <c r="T6" s="213">
        <f>('1 Utsläpp (kvartal)'!T6/'6 FV (kvartal)'!T6)*1000</f>
        <v>90.353678929765891</v>
      </c>
      <c r="U6" s="213">
        <f>('1 Utsläpp (kvartal)'!U6/'6 FV (kvartal)'!U6)*1000</f>
        <v>82.269391832187182</v>
      </c>
      <c r="V6" s="213">
        <f>('1 Utsläpp (kvartal)'!V6/'6 FV (kvartal)'!V6)*1000</f>
        <v>87.35135354519258</v>
      </c>
      <c r="W6" s="213">
        <f>('1 Utsläpp (kvartal)'!W6/'6 FV (kvartal)'!W6)*1000</f>
        <v>86.767757702015146</v>
      </c>
      <c r="X6" s="213">
        <f>('1 Utsläpp (kvartal)'!X6/'6 FV (kvartal)'!X6)*1000</f>
        <v>87.472424217664852</v>
      </c>
      <c r="Y6" s="213">
        <f>('1 Utsläpp (kvartal)'!Y6/'6 FV (kvartal)'!Y6)*1000</f>
        <v>74.770268860213548</v>
      </c>
      <c r="Z6" s="213">
        <f>('1 Utsläpp (kvartal)'!Z6/'6 FV (kvartal)'!Z6)*1000</f>
        <v>83.203182327269914</v>
      </c>
      <c r="AA6" s="213">
        <f>('1 Utsläpp (kvartal)'!AA6/'6 FV (kvartal)'!AA6)*1000</f>
        <v>79.708475329678464</v>
      </c>
      <c r="AB6" s="213">
        <f>('1 Utsläpp (kvartal)'!AB6/'6 FV (kvartal)'!AB6)*1000</f>
        <v>77.500819463160582</v>
      </c>
      <c r="AC6" s="213">
        <f>('1 Utsläpp (kvartal)'!AC6/'6 FV (kvartal)'!AC6)*1000</f>
        <v>66.1646629786445</v>
      </c>
      <c r="AD6" s="213">
        <f>('1 Utsläpp (kvartal)'!AD6/'6 FV (kvartal)'!AD6)*1000</f>
        <v>79.272459499263618</v>
      </c>
      <c r="AE6" s="213">
        <f>('1 Utsläpp (kvartal)'!AE6/'6 FV (kvartal)'!AE6)*1000</f>
        <v>72.253676840095139</v>
      </c>
      <c r="AF6" s="213">
        <f>('1 Utsläpp (kvartal)'!AF6/'6 FV (kvartal)'!AF6)*1000</f>
        <v>76.929528373815486</v>
      </c>
      <c r="AG6" s="213">
        <f>('1 Utsläpp (kvartal)'!AG6/'6 FV (kvartal)'!AG6)*1000</f>
        <v>62.594645044624627</v>
      </c>
      <c r="AH6" s="213">
        <f>('1 Utsläpp (kvartal)'!AH6/'6 FV (kvartal)'!AH6)*1000</f>
        <v>70.916843642155555</v>
      </c>
      <c r="AI6" s="213">
        <f>('1 Utsläpp (kvartal)'!AI6/'6 FV (kvartal)'!AI6)*1000</f>
        <v>74.942895823931678</v>
      </c>
      <c r="AJ6" s="213">
        <f>('1 Utsläpp (kvartal)'!AJ6/'6 FV (kvartal)'!AJ6)*1000</f>
        <v>72.035971975321544</v>
      </c>
      <c r="AK6" s="213">
        <f>('1 Utsläpp (kvartal)'!AK6/'6 FV (kvartal)'!AK6)*1000</f>
        <v>67.547230640273384</v>
      </c>
      <c r="AL6" s="213">
        <f>('1 Utsläpp (kvartal)'!AL6/'6 FV (kvartal)'!AL6)*1000</f>
        <v>71.75183729277046</v>
      </c>
      <c r="AM6" s="213">
        <f>('1 Utsläpp (kvartal)'!AM6/'6 FV (kvartal)'!AM6)*1000</f>
        <v>67.678094390026715</v>
      </c>
      <c r="AN6" s="213">
        <f>('1 Utsläpp (kvartal)'!AN6/'6 FV (kvartal)'!AN6)*1000</f>
        <v>72.923798522874449</v>
      </c>
      <c r="AO6" s="213">
        <f>('1 Utsläpp (kvartal)'!AO6/'6 FV (kvartal)'!AO6)*1000</f>
        <v>61.760895688619243</v>
      </c>
      <c r="AP6" s="213">
        <f>('1 Utsläpp (kvartal)'!AP6/'6 FV (kvartal)'!AP6)*1000</f>
        <v>67.869820596309779</v>
      </c>
      <c r="AQ6" s="213">
        <f>('1 Utsläpp (kvartal)'!AQ6/'6 FV (kvartal)'!AQ6)*1000</f>
        <v>68.730831446133934</v>
      </c>
      <c r="AR6" s="213">
        <f>('1 Utsläpp (kvartal)'!AR6/'6 FV (kvartal)'!AR6)*1000</f>
        <v>74.305134254578149</v>
      </c>
      <c r="AS6" s="213">
        <f>('1 Utsläpp (kvartal)'!AS6/'6 FV (kvartal)'!AS6)*1000</f>
        <v>69.424132254081485</v>
      </c>
      <c r="AT6" s="213">
        <f>('1 Utsläpp (kvartal)'!AT6/'6 FV (kvartal)'!AT6)*1000</f>
        <v>76.258511036288823</v>
      </c>
      <c r="AU6" s="213">
        <f>('1 Utsläpp (kvartal)'!AU6/'6 FV (kvartal)'!AU6)*1000</f>
        <v>75.024482528377476</v>
      </c>
      <c r="AV6" s="213">
        <f>('1 Utsläpp (kvartal)'!AV6/'6 FV (kvartal)'!AV6)*1000</f>
        <v>68.40715239954784</v>
      </c>
      <c r="AW6" s="213">
        <f>('1 Utsläpp (kvartal)'!AW6/'6 FV (kvartal)'!AW6)*1000</f>
        <v>66.493256262042394</v>
      </c>
      <c r="AX6" s="213">
        <f>('1 Utsläpp (kvartal)'!AX6/'6 FV (kvartal)'!AX6)*1000</f>
        <v>73.820948133227816</v>
      </c>
      <c r="AY6" s="213">
        <f>('1 Utsläpp (kvartal)'!AY6/'6 FV (kvartal)'!AY6)*1000</f>
        <v>66.401602762484927</v>
      </c>
      <c r="AZ6" s="213">
        <f>('1 Utsläpp (kvartal)'!AZ6/'6 FV (kvartal)'!AZ6)*1000</f>
        <v>70.469011142061277</v>
      </c>
      <c r="BA6" s="213">
        <f>('1 Utsläpp (kvartal)'!BA6/'6 FV (kvartal)'!BA6)*1000</f>
        <v>65.700039108330088</v>
      </c>
      <c r="BB6" s="213">
        <f>('1 Utsläpp (kvartal)'!BB6/'6 FV (kvartal)'!BB6)*1000</f>
        <v>73.261295959487896</v>
      </c>
      <c r="BC6" s="213">
        <f>('1 Utsläpp (kvartal)'!BC6/'6 FV (kvartal)'!BC6)*1000</f>
        <v>73.769410077102393</v>
      </c>
      <c r="BD6" s="213">
        <f>('1 Utsläpp (kvartal)'!BD6/'6 FV (kvartal)'!BD6)*1000</f>
        <v>73.830685853111561</v>
      </c>
      <c r="BE6" s="213">
        <f>('1 Utsläpp (kvartal)'!BE6/'6 FV (kvartal)'!BE6)*1000</f>
        <v>66.939309613728227</v>
      </c>
      <c r="BF6" s="213">
        <f>('1 Utsläpp (kvartal)'!BF6/'6 FV (kvartal)'!BF6)*1000</f>
        <v>73.817558948941297</v>
      </c>
      <c r="BG6" s="213">
        <f>('1 Utsläpp (kvartal)'!BG6/'6 FV (kvartal)'!BG6)*1000</f>
        <v>67.773802693307232</v>
      </c>
      <c r="BH6" s="213">
        <f>('1 Utsläpp (kvartal)'!BH6/'6 FV (kvartal)'!BH6)*1000</f>
        <v>64.37095567912074</v>
      </c>
      <c r="BI6" s="213">
        <f>('1 Utsläpp (kvartal)'!BI6/'6 FV (kvartal)'!BI6)*1000</f>
        <v>64.736168116893779</v>
      </c>
      <c r="BJ6" s="213">
        <f>('1 Utsläpp (kvartal)'!BJ6/'6 FV (kvartal)'!BJ6)*1000</f>
        <v>65.945479297406777</v>
      </c>
      <c r="BK6" s="213">
        <f>('1 Utsläpp (kvartal)'!BK6/'6 FV (kvartal)'!BK6)*1000</f>
        <v>62.836243511090146</v>
      </c>
      <c r="BL6" s="213">
        <f>('1 Utsläpp (kvartal)'!BL6/'6 FV (kvartal)'!BL6)*1000</f>
        <v>63.795305658886662</v>
      </c>
      <c r="BM6" s="213">
        <f>('1 Utsläpp (kvartal)'!BM6/'6 FV (kvartal)'!BM6)*1000</f>
        <v>66.665523626637395</v>
      </c>
      <c r="BN6" s="213">
        <f>('1 Utsläpp (kvartal)'!BN6/'6 FV (kvartal)'!BN6)*1000</f>
        <v>68.468189806678396</v>
      </c>
      <c r="BO6" s="213">
        <f>('1 Utsläpp (kvartal)'!BO6/'6 FV (kvartal)'!BO6)*1000</f>
        <v>70.019701257298422</v>
      </c>
      <c r="BP6" s="213">
        <f>('1 Utsläpp (kvartal)'!BP6/'6 FV (kvartal)'!BP6)*1000</f>
        <v>72.812867791290699</v>
      </c>
      <c r="BQ6" s="213">
        <f>('1 Utsläpp (kvartal)'!BQ6/'6 FV (kvartal)'!BQ6)*1000</f>
        <v>79.165191286275117</v>
      </c>
      <c r="BR6" s="213">
        <f>('1 Utsläpp (kvartal)'!BR6/'6 FV (kvartal)'!BR6)*1000</f>
        <v>84.628653178009401</v>
      </c>
      <c r="BS6" s="213">
        <f>('1 Utsläpp (kvartal)'!BS6/'6 FV (kvartal)'!BS6)*1000</f>
        <v>83.633236414267571</v>
      </c>
      <c r="BT6" s="213">
        <f>('1 Utsläpp (kvartal)'!BT6/'6 FV (kvartal)'!BT6)*1000</f>
        <v>73.325319946263164</v>
      </c>
      <c r="BU6" s="213">
        <f>('1 Utsläpp (kvartal)'!BU6/'6 FV (kvartal)'!BU6)*1000</f>
        <v>83.77903478156216</v>
      </c>
      <c r="BV6" s="213">
        <f>('1 Utsläpp (kvartal)'!BV6/'6 FV (kvartal)'!BV6)*1000</f>
        <v>86.978211247146703</v>
      </c>
      <c r="BW6" s="213">
        <f>('1 Utsläpp (kvartal)'!BW6/'6 FV (kvartal)'!BW6)*1000</f>
        <v>84.536371390276585</v>
      </c>
      <c r="BX6" s="213">
        <f>('1 Utsläpp (kvartal)'!BX6/'6 FV (kvartal)'!BX6)*1000</f>
        <v>74.728923288364854</v>
      </c>
      <c r="BY6" s="66"/>
    </row>
    <row r="7" spans="1:78" s="16" customFormat="1" ht="15.75" customHeight="1" x14ac:dyDescent="0.3">
      <c r="A7" s="185"/>
      <c r="B7" s="128" t="str">
        <f>'1 Utsläpp (kvartal)'!B7</f>
        <v>B05-B09 mineral extraction</v>
      </c>
      <c r="C7" s="113" t="str">
        <f>'1 Utsläpp (kvartal)'!C7</f>
        <v>B05-B09 utvinning av mineral</v>
      </c>
      <c r="D7" s="213">
        <f>('1 Utsläpp (kvartal)'!D7/'6 FV (kvartal)'!D7)*1000</f>
        <v>20.708023526800577</v>
      </c>
      <c r="E7" s="213">
        <f>('1 Utsläpp (kvartal)'!E7/'6 FV (kvartal)'!E7)*1000</f>
        <v>19.406820597043762</v>
      </c>
      <c r="F7" s="213">
        <f>('1 Utsläpp (kvartal)'!F7/'6 FV (kvartal)'!F7)*1000</f>
        <v>16.974913494809687</v>
      </c>
      <c r="G7" s="213">
        <f>('1 Utsläpp (kvartal)'!G7/'6 FV (kvartal)'!G7)*1000</f>
        <v>21.564603332229947</v>
      </c>
      <c r="H7" s="213">
        <f>('1 Utsläpp (kvartal)'!H7/'6 FV (kvartal)'!H7)*1000</f>
        <v>23.36852207293666</v>
      </c>
      <c r="I7" s="213">
        <f>('1 Utsläpp (kvartal)'!I7/'6 FV (kvartal)'!I7)*1000</f>
        <v>17.656191310880182</v>
      </c>
      <c r="J7" s="213">
        <f>('1 Utsläpp (kvartal)'!J7/'6 FV (kvartal)'!J7)*1000</f>
        <v>14.802051282051282</v>
      </c>
      <c r="K7" s="213">
        <f>('1 Utsläpp (kvartal)'!K7/'6 FV (kvartal)'!K7)*1000</f>
        <v>19.443837611505554</v>
      </c>
      <c r="L7" s="213">
        <f>('1 Utsläpp (kvartal)'!L7/'6 FV (kvartal)'!L7)*1000</f>
        <v>29.54815388587658</v>
      </c>
      <c r="M7" s="213">
        <f>('1 Utsläpp (kvartal)'!M7/'6 FV (kvartal)'!M7)*1000</f>
        <v>17.81818181818182</v>
      </c>
      <c r="N7" s="213">
        <f>('1 Utsläpp (kvartal)'!N7/'6 FV (kvartal)'!N7)*1000</f>
        <v>17.598223436966176</v>
      </c>
      <c r="O7" s="213">
        <f>('1 Utsläpp (kvartal)'!O7/'6 FV (kvartal)'!O7)*1000</f>
        <v>22.686524002313476</v>
      </c>
      <c r="P7" s="213">
        <f>('1 Utsläpp (kvartal)'!P7/'6 FV (kvartal)'!P7)*1000</f>
        <v>26.744566997925084</v>
      </c>
      <c r="Q7" s="213">
        <f>('1 Utsläpp (kvartal)'!Q7/'6 FV (kvartal)'!Q7)*1000</f>
        <v>20.115392137688247</v>
      </c>
      <c r="R7" s="213">
        <f>('1 Utsläpp (kvartal)'!R7/'6 FV (kvartal)'!R7)*1000</f>
        <v>20.130052395209582</v>
      </c>
      <c r="S7" s="213">
        <f>('1 Utsläpp (kvartal)'!S7/'6 FV (kvartal)'!S7)*1000</f>
        <v>22.224990035870864</v>
      </c>
      <c r="T7" s="213">
        <f>('1 Utsläpp (kvartal)'!T7/'6 FV (kvartal)'!T7)*1000</f>
        <v>25.902294141745184</v>
      </c>
      <c r="U7" s="213">
        <f>('1 Utsläpp (kvartal)'!U7/'6 FV (kvartal)'!U7)*1000</f>
        <v>23.079159212880143</v>
      </c>
      <c r="V7" s="213">
        <f>('1 Utsläpp (kvartal)'!V7/'6 FV (kvartal)'!V7)*1000</f>
        <v>22.731146144013636</v>
      </c>
      <c r="W7" s="213">
        <f>('1 Utsläpp (kvartal)'!W7/'6 FV (kvartal)'!W7)*1000</f>
        <v>23.677727001788199</v>
      </c>
      <c r="X7" s="213">
        <f>('1 Utsläpp (kvartal)'!X7/'6 FV (kvartal)'!X7)*1000</f>
        <v>28.222556014519963</v>
      </c>
      <c r="Y7" s="213">
        <f>('1 Utsläpp (kvartal)'!Y7/'6 FV (kvartal)'!Y7)*1000</f>
        <v>24.070306318526054</v>
      </c>
      <c r="Z7" s="213">
        <f>('1 Utsläpp (kvartal)'!Z7/'6 FV (kvartal)'!Z7)*1000</f>
        <v>23.621587830798081</v>
      </c>
      <c r="AA7" s="213">
        <f>('1 Utsläpp (kvartal)'!AA7/'6 FV (kvartal)'!AA7)*1000</f>
        <v>27.362071132336307</v>
      </c>
      <c r="AB7" s="213">
        <f>('1 Utsläpp (kvartal)'!AB7/'6 FV (kvartal)'!AB7)*1000</f>
        <v>31.40546784751637</v>
      </c>
      <c r="AC7" s="213">
        <f>('1 Utsläpp (kvartal)'!AC7/'6 FV (kvartal)'!AC7)*1000</f>
        <v>26.032802472070358</v>
      </c>
      <c r="AD7" s="213">
        <f>('1 Utsläpp (kvartal)'!AD7/'6 FV (kvartal)'!AD7)*1000</f>
        <v>28.958868894601544</v>
      </c>
      <c r="AE7" s="213">
        <f>('1 Utsläpp (kvartal)'!AE7/'6 FV (kvartal)'!AE7)*1000</f>
        <v>32.041655952687066</v>
      </c>
      <c r="AF7" s="213">
        <f>('1 Utsläpp (kvartal)'!AF7/'6 FV (kvartal)'!AF7)*1000</f>
        <v>27.755841121495326</v>
      </c>
      <c r="AG7" s="213">
        <f>('1 Utsläpp (kvartal)'!AG7/'6 FV (kvartal)'!AG7)*1000</f>
        <v>25.8617522103571</v>
      </c>
      <c r="AH7" s="213">
        <f>('1 Utsläpp (kvartal)'!AH7/'6 FV (kvartal)'!AH7)*1000</f>
        <v>24.961630970106519</v>
      </c>
      <c r="AI7" s="213">
        <f>('1 Utsläpp (kvartal)'!AI7/'6 FV (kvartal)'!AI7)*1000</f>
        <v>33.10155283770785</v>
      </c>
      <c r="AJ7" s="213">
        <f>('1 Utsläpp (kvartal)'!AJ7/'6 FV (kvartal)'!AJ7)*1000</f>
        <v>26.329885683179096</v>
      </c>
      <c r="AK7" s="213">
        <f>('1 Utsläpp (kvartal)'!AK7/'6 FV (kvartal)'!AK7)*1000</f>
        <v>26.047444824737401</v>
      </c>
      <c r="AL7" s="213">
        <f>('1 Utsläpp (kvartal)'!AL7/'6 FV (kvartal)'!AL7)*1000</f>
        <v>25.066535776614312</v>
      </c>
      <c r="AM7" s="213">
        <f>('1 Utsläpp (kvartal)'!AM7/'6 FV (kvartal)'!AM7)*1000</f>
        <v>29.769893302481037</v>
      </c>
      <c r="AN7" s="213">
        <f>('1 Utsläpp (kvartal)'!AN7/'6 FV (kvartal)'!AN7)*1000</f>
        <v>28.361858190709047</v>
      </c>
      <c r="AO7" s="213">
        <f>('1 Utsläpp (kvartal)'!AO7/'6 FV (kvartal)'!AO7)*1000</f>
        <v>24.345842836408874</v>
      </c>
      <c r="AP7" s="213">
        <f>('1 Utsläpp (kvartal)'!AP7/'6 FV (kvartal)'!AP7)*1000</f>
        <v>22.624876604146099</v>
      </c>
      <c r="AQ7" s="213">
        <f>('1 Utsläpp (kvartal)'!AQ7/'6 FV (kvartal)'!AQ7)*1000</f>
        <v>22.133553654743391</v>
      </c>
      <c r="AR7" s="213">
        <f>('1 Utsläpp (kvartal)'!AR7/'6 FV (kvartal)'!AR7)*1000</f>
        <v>23.439618138424823</v>
      </c>
      <c r="AS7" s="213">
        <f>('1 Utsläpp (kvartal)'!AS7/'6 FV (kvartal)'!AS7)*1000</f>
        <v>22.143006919689661</v>
      </c>
      <c r="AT7" s="213">
        <f>('1 Utsläpp (kvartal)'!AT7/'6 FV (kvartal)'!AT7)*1000</f>
        <v>21.111435807519968</v>
      </c>
      <c r="AU7" s="213">
        <f>('1 Utsläpp (kvartal)'!AU7/'6 FV (kvartal)'!AU7)*1000</f>
        <v>22.280314960629923</v>
      </c>
      <c r="AV7" s="213">
        <f>('1 Utsläpp (kvartal)'!AV7/'6 FV (kvartal)'!AV7)*1000</f>
        <v>22.103455243483534</v>
      </c>
      <c r="AW7" s="213">
        <f>('1 Utsläpp (kvartal)'!AW7/'6 FV (kvartal)'!AW7)*1000</f>
        <v>21.554922941003241</v>
      </c>
      <c r="AX7" s="213">
        <f>('1 Utsläpp (kvartal)'!AX7/'6 FV (kvartal)'!AX7)*1000</f>
        <v>22.218662006020004</v>
      </c>
      <c r="AY7" s="213">
        <f>('1 Utsläpp (kvartal)'!AY7/'6 FV (kvartal)'!AY7)*1000</f>
        <v>25.180891035963501</v>
      </c>
      <c r="AZ7" s="213">
        <f>('1 Utsläpp (kvartal)'!AZ7/'6 FV (kvartal)'!AZ7)*1000</f>
        <v>24.328618286182863</v>
      </c>
      <c r="BA7" s="213">
        <f>('1 Utsläpp (kvartal)'!BA7/'6 FV (kvartal)'!BA7)*1000</f>
        <v>24.697366921235606</v>
      </c>
      <c r="BB7" s="213">
        <f>('1 Utsläpp (kvartal)'!BB7/'6 FV (kvartal)'!BB7)*1000</f>
        <v>18.87928052576963</v>
      </c>
      <c r="BC7" s="213">
        <f>('1 Utsläpp (kvartal)'!BC7/'6 FV (kvartal)'!BC7)*1000</f>
        <v>23.107642408270827</v>
      </c>
      <c r="BD7" s="213">
        <f>('1 Utsläpp (kvartal)'!BD7/'6 FV (kvartal)'!BD7)*1000</f>
        <v>19.998209970464515</v>
      </c>
      <c r="BE7" s="213">
        <f>('1 Utsläpp (kvartal)'!BE7/'6 FV (kvartal)'!BE7)*1000</f>
        <v>22.022573818401693</v>
      </c>
      <c r="BF7" s="213">
        <f>('1 Utsläpp (kvartal)'!BF7/'6 FV (kvartal)'!BF7)*1000</f>
        <v>23.041350379544546</v>
      </c>
      <c r="BG7" s="213">
        <f>('1 Utsläpp (kvartal)'!BG7/'6 FV (kvartal)'!BG7)*1000</f>
        <v>19.8060715903942</v>
      </c>
      <c r="BH7" s="213">
        <f>('1 Utsläpp (kvartal)'!BH7/'6 FV (kvartal)'!BH7)*1000</f>
        <v>22.02470355731225</v>
      </c>
      <c r="BI7" s="213">
        <f>('1 Utsläpp (kvartal)'!BI7/'6 FV (kvartal)'!BI7)*1000</f>
        <v>23.799928884674646</v>
      </c>
      <c r="BJ7" s="213">
        <f>('1 Utsläpp (kvartal)'!BJ7/'6 FV (kvartal)'!BJ7)*1000</f>
        <v>22.577436129323988</v>
      </c>
      <c r="BK7" s="213">
        <f>('1 Utsläpp (kvartal)'!BK7/'6 FV (kvartal)'!BK7)*1000</f>
        <v>28.601272827891531</v>
      </c>
      <c r="BL7" s="213">
        <f>('1 Utsläpp (kvartal)'!BL7/'6 FV (kvartal)'!BL7)*1000</f>
        <v>23.375440992375101</v>
      </c>
      <c r="BM7" s="213">
        <f>('1 Utsläpp (kvartal)'!BM7/'6 FV (kvartal)'!BM7)*1000</f>
        <v>28.081486106774896</v>
      </c>
      <c r="BN7" s="213">
        <f>('1 Utsläpp (kvartal)'!BN7/'6 FV (kvartal)'!BN7)*1000</f>
        <v>20.69462227912932</v>
      </c>
      <c r="BO7" s="213">
        <f>('1 Utsläpp (kvartal)'!BO7/'6 FV (kvartal)'!BO7)*1000</f>
        <v>29.417849091632409</v>
      </c>
      <c r="BP7" s="213">
        <f>('1 Utsläpp (kvartal)'!BP7/'6 FV (kvartal)'!BP7)*1000</f>
        <v>39.928494815874153</v>
      </c>
      <c r="BQ7" s="213">
        <f>('1 Utsläpp (kvartal)'!BQ7/'6 FV (kvartal)'!BQ7)*1000</f>
        <v>30.461378181276974</v>
      </c>
      <c r="BR7" s="213">
        <f>('1 Utsläpp (kvartal)'!BR7/'6 FV (kvartal)'!BR7)*1000</f>
        <v>27.323430114787307</v>
      </c>
      <c r="BS7" s="213">
        <f>('1 Utsläpp (kvartal)'!BS7/'6 FV (kvartal)'!BS7)*1000</f>
        <v>25.653818004391315</v>
      </c>
      <c r="BT7" s="213">
        <f>('1 Utsläpp (kvartal)'!BT7/'6 FV (kvartal)'!BT7)*1000</f>
        <v>27.172447013487474</v>
      </c>
      <c r="BU7" s="213">
        <f>('1 Utsläpp (kvartal)'!BU7/'6 FV (kvartal)'!BU7)*1000</f>
        <v>26.945648136684408</v>
      </c>
      <c r="BV7" s="213">
        <f>('1 Utsläpp (kvartal)'!BV7/'6 FV (kvartal)'!BV7)*1000</f>
        <v>25.466773053687447</v>
      </c>
      <c r="BW7" s="213">
        <f>('1 Utsläpp (kvartal)'!BW7/'6 FV (kvartal)'!BW7)*1000</f>
        <v>25.026644915715064</v>
      </c>
      <c r="BX7" s="213">
        <f>('1 Utsläpp (kvartal)'!BX7/'6 FV (kvartal)'!BX7)*1000</f>
        <v>26.238068500842225</v>
      </c>
      <c r="BY7" s="66"/>
    </row>
    <row r="8" spans="1:78" s="16" customFormat="1" ht="15.75" customHeight="1" x14ac:dyDescent="0.3">
      <c r="A8" s="185"/>
      <c r="B8" s="128" t="str">
        <f>'1 Utsläpp (kvartal)'!B8</f>
        <v>C10-C12 manufacture of food products, beverages and tobacco products</v>
      </c>
      <c r="C8" s="113" t="str">
        <f>'1 Utsläpp (kvartal)'!C8</f>
        <v>C10-C12 livsmedel, drycker och tobak</v>
      </c>
      <c r="D8" s="213">
        <f>('1 Utsläpp (kvartal)'!D8/'6 FV (kvartal)'!D8)*1000</f>
        <v>12.400615238996687</v>
      </c>
      <c r="E8" s="213">
        <f>('1 Utsläpp (kvartal)'!E8/'6 FV (kvartal)'!E8)*1000</f>
        <v>10.743650020067657</v>
      </c>
      <c r="F8" s="213">
        <f>('1 Utsläpp (kvartal)'!F8/'6 FV (kvartal)'!F8)*1000</f>
        <v>11.761822018120888</v>
      </c>
      <c r="G8" s="213">
        <f>('1 Utsläpp (kvartal)'!G8/'6 FV (kvartal)'!G8)*1000</f>
        <v>21.730670762928824</v>
      </c>
      <c r="H8" s="213">
        <f>('1 Utsläpp (kvartal)'!H8/'6 FV (kvartal)'!H8)*1000</f>
        <v>15.540309918765786</v>
      </c>
      <c r="I8" s="213">
        <f>('1 Utsläpp (kvartal)'!I8/'6 FV (kvartal)'!I8)*1000</f>
        <v>11.688799799548985</v>
      </c>
      <c r="J8" s="213">
        <f>('1 Utsläpp (kvartal)'!J8/'6 FV (kvartal)'!J8)*1000</f>
        <v>12.167125803489439</v>
      </c>
      <c r="K8" s="213">
        <f>('1 Utsläpp (kvartal)'!K8/'6 FV (kvartal)'!K8)*1000</f>
        <v>17.887588408336985</v>
      </c>
      <c r="L8" s="213">
        <f>('1 Utsläpp (kvartal)'!L8/'6 FV (kvartal)'!L8)*1000</f>
        <v>13.058496788751953</v>
      </c>
      <c r="M8" s="213">
        <f>('1 Utsläpp (kvartal)'!M8/'6 FV (kvartal)'!M8)*1000</f>
        <v>9.8595952394010862</v>
      </c>
      <c r="N8" s="213">
        <f>('1 Utsläpp (kvartal)'!N8/'6 FV (kvartal)'!N8)*1000</f>
        <v>9.5159623928091754</v>
      </c>
      <c r="O8" s="213">
        <f>('1 Utsläpp (kvartal)'!O8/'6 FV (kvartal)'!O8)*1000</f>
        <v>14.713375796178342</v>
      </c>
      <c r="P8" s="213">
        <f>('1 Utsläpp (kvartal)'!P8/'6 FV (kvartal)'!P8)*1000</f>
        <v>12.117818344719453</v>
      </c>
      <c r="Q8" s="213">
        <f>('1 Utsläpp (kvartal)'!Q8/'6 FV (kvartal)'!Q8)*1000</f>
        <v>10.579399141630901</v>
      </c>
      <c r="R8" s="213">
        <f>('1 Utsläpp (kvartal)'!R8/'6 FV (kvartal)'!R8)*1000</f>
        <v>10.366372260385997</v>
      </c>
      <c r="S8" s="213">
        <f>('1 Utsläpp (kvartal)'!S8/'6 FV (kvartal)'!S8)*1000</f>
        <v>15.745558944912974</v>
      </c>
      <c r="T8" s="213">
        <f>('1 Utsläpp (kvartal)'!T8/'6 FV (kvartal)'!T8)*1000</f>
        <v>12.776046440574397</v>
      </c>
      <c r="U8" s="213">
        <f>('1 Utsläpp (kvartal)'!U8/'6 FV (kvartal)'!U8)*1000</f>
        <v>11.292713567839197</v>
      </c>
      <c r="V8" s="213">
        <f>('1 Utsläpp (kvartal)'!V8/'6 FV (kvartal)'!V8)*1000</f>
        <v>11.279752509628134</v>
      </c>
      <c r="W8" s="213">
        <f>('1 Utsläpp (kvartal)'!W8/'6 FV (kvartal)'!W8)*1000</f>
        <v>17.814942376473706</v>
      </c>
      <c r="X8" s="213">
        <f>('1 Utsläpp (kvartal)'!X8/'6 FV (kvartal)'!X8)*1000</f>
        <v>13.247880233174351</v>
      </c>
      <c r="Y8" s="213">
        <f>('1 Utsläpp (kvartal)'!Y8/'6 FV (kvartal)'!Y8)*1000</f>
        <v>10.463185907996452</v>
      </c>
      <c r="Z8" s="213">
        <f>('1 Utsläpp (kvartal)'!Z8/'6 FV (kvartal)'!Z8)*1000</f>
        <v>11.399677938808374</v>
      </c>
      <c r="AA8" s="213">
        <f>('1 Utsläpp (kvartal)'!AA8/'6 FV (kvartal)'!AA8)*1000</f>
        <v>15.837311557788944</v>
      </c>
      <c r="AB8" s="213">
        <f>('1 Utsläpp (kvartal)'!AB8/'6 FV (kvartal)'!AB8)*1000</f>
        <v>13.533766324463999</v>
      </c>
      <c r="AC8" s="213">
        <f>('1 Utsläpp (kvartal)'!AC8/'6 FV (kvartal)'!AC8)*1000</f>
        <v>10.248900062853551</v>
      </c>
      <c r="AD8" s="213">
        <f>('1 Utsläpp (kvartal)'!AD8/'6 FV (kvartal)'!AD8)*1000</f>
        <v>10.682587318817445</v>
      </c>
      <c r="AE8" s="213">
        <f>('1 Utsläpp (kvartal)'!AE8/'6 FV (kvartal)'!AE8)*1000</f>
        <v>15.223992972769482</v>
      </c>
      <c r="AF8" s="213">
        <f>('1 Utsläpp (kvartal)'!AF8/'6 FV (kvartal)'!AF8)*1000</f>
        <v>15.206250991591304</v>
      </c>
      <c r="AG8" s="213">
        <f>('1 Utsläpp (kvartal)'!AG8/'6 FV (kvartal)'!AG8)*1000</f>
        <v>9.4970926636149944</v>
      </c>
      <c r="AH8" s="213">
        <f>('1 Utsläpp (kvartal)'!AH8/'6 FV (kvartal)'!AH8)*1000</f>
        <v>8.878532592459818</v>
      </c>
      <c r="AI8" s="213">
        <f>('1 Utsläpp (kvartal)'!AI8/'6 FV (kvartal)'!AI8)*1000</f>
        <v>11.983105390185036</v>
      </c>
      <c r="AJ8" s="213">
        <f>('1 Utsläpp (kvartal)'!AJ8/'6 FV (kvartal)'!AJ8)*1000</f>
        <v>10.888724626144311</v>
      </c>
      <c r="AK8" s="213">
        <f>('1 Utsläpp (kvartal)'!AK8/'6 FV (kvartal)'!AK8)*1000</f>
        <v>9.0052603581771979</v>
      </c>
      <c r="AL8" s="213">
        <f>('1 Utsläpp (kvartal)'!AL8/'6 FV (kvartal)'!AL8)*1000</f>
        <v>10.259990071978159</v>
      </c>
      <c r="AM8" s="213">
        <f>('1 Utsläpp (kvartal)'!AM8/'6 FV (kvartal)'!AM8)*1000</f>
        <v>14.738570677877036</v>
      </c>
      <c r="AN8" s="213">
        <f>('1 Utsläpp (kvartal)'!AN8/'6 FV (kvartal)'!AN8)*1000</f>
        <v>11.982219061166431</v>
      </c>
      <c r="AO8" s="213">
        <f>('1 Utsläpp (kvartal)'!AO8/'6 FV (kvartal)'!AO8)*1000</f>
        <v>8.4412290309563627</v>
      </c>
      <c r="AP8" s="213">
        <f>('1 Utsläpp (kvartal)'!AP8/'6 FV (kvartal)'!AP8)*1000</f>
        <v>9.199831162566328</v>
      </c>
      <c r="AQ8" s="213">
        <f>('1 Utsläpp (kvartal)'!AQ8/'6 FV (kvartal)'!AQ8)*1000</f>
        <v>13.691008141029563</v>
      </c>
      <c r="AR8" s="213">
        <f>('1 Utsläpp (kvartal)'!AR8/'6 FV (kvartal)'!AR8)*1000</f>
        <v>10.331109152713081</v>
      </c>
      <c r="AS8" s="213">
        <f>('1 Utsläpp (kvartal)'!AS8/'6 FV (kvartal)'!AS8)*1000</f>
        <v>7.9831688914683703</v>
      </c>
      <c r="AT8" s="213">
        <f>('1 Utsläpp (kvartal)'!AT8/'6 FV (kvartal)'!AT8)*1000</f>
        <v>7.8722774621212119</v>
      </c>
      <c r="AU8" s="213">
        <f>('1 Utsläpp (kvartal)'!AU8/'6 FV (kvartal)'!AU8)*1000</f>
        <v>13.161602292400454</v>
      </c>
      <c r="AV8" s="213">
        <f>('1 Utsläpp (kvartal)'!AV8/'6 FV (kvartal)'!AV8)*1000</f>
        <v>10.175044883303411</v>
      </c>
      <c r="AW8" s="213">
        <f>('1 Utsläpp (kvartal)'!AW8/'6 FV (kvartal)'!AW8)*1000</f>
        <v>8.9735456448645561</v>
      </c>
      <c r="AX8" s="213">
        <f>('1 Utsläpp (kvartal)'!AX8/'6 FV (kvartal)'!AX8)*1000</f>
        <v>9.1629486581873874</v>
      </c>
      <c r="AY8" s="213">
        <f>('1 Utsläpp (kvartal)'!AY8/'6 FV (kvartal)'!AY8)*1000</f>
        <v>13.315612382234185</v>
      </c>
      <c r="AZ8" s="213">
        <f>('1 Utsläpp (kvartal)'!AZ8/'6 FV (kvartal)'!AZ8)*1000</f>
        <v>10.634789777411376</v>
      </c>
      <c r="BA8" s="213">
        <f>('1 Utsläpp (kvartal)'!BA8/'6 FV (kvartal)'!BA8)*1000</f>
        <v>8.6853448275862064</v>
      </c>
      <c r="BB8" s="213">
        <f>('1 Utsläpp (kvartal)'!BB8/'6 FV (kvartal)'!BB8)*1000</f>
        <v>7.7090760329612529</v>
      </c>
      <c r="BC8" s="213">
        <f>('1 Utsläpp (kvartal)'!BC8/'6 FV (kvartal)'!BC8)*1000</f>
        <v>12.607476635514018</v>
      </c>
      <c r="BD8" s="213">
        <f>('1 Utsläpp (kvartal)'!BD8/'6 FV (kvartal)'!BD8)*1000</f>
        <v>8.6551704183785656</v>
      </c>
      <c r="BE8" s="213">
        <f>('1 Utsläpp (kvartal)'!BE8/'6 FV (kvartal)'!BE8)*1000</f>
        <v>6.6816483773056268</v>
      </c>
      <c r="BF8" s="213">
        <f>('1 Utsläpp (kvartal)'!BF8/'6 FV (kvartal)'!BF8)*1000</f>
        <v>6.8584427551255471</v>
      </c>
      <c r="BG8" s="213">
        <f>('1 Utsläpp (kvartal)'!BG8/'6 FV (kvartal)'!BG8)*1000</f>
        <v>10.15300843996733</v>
      </c>
      <c r="BH8" s="213">
        <f>('1 Utsläpp (kvartal)'!BH8/'6 FV (kvartal)'!BH8)*1000</f>
        <v>8.7701804368471024</v>
      </c>
      <c r="BI8" s="213">
        <f>('1 Utsläpp (kvartal)'!BI8/'6 FV (kvartal)'!BI8)*1000</f>
        <v>5.8903744739785857</v>
      </c>
      <c r="BJ8" s="213">
        <f>('1 Utsläpp (kvartal)'!BJ8/'6 FV (kvartal)'!BJ8)*1000</f>
        <v>7.0845481049562684</v>
      </c>
      <c r="BK8" s="213">
        <f>('1 Utsläpp (kvartal)'!BK8/'6 FV (kvartal)'!BK8)*1000</f>
        <v>11.136725466471374</v>
      </c>
      <c r="BL8" s="213">
        <f>('1 Utsläpp (kvartal)'!BL8/'6 FV (kvartal)'!BL8)*1000</f>
        <v>8.0092038076025975</v>
      </c>
      <c r="BM8" s="213">
        <f>('1 Utsläpp (kvartal)'!BM8/'6 FV (kvartal)'!BM8)*1000</f>
        <v>7.446122080268422</v>
      </c>
      <c r="BN8" s="213">
        <f>('1 Utsläpp (kvartal)'!BN8/'6 FV (kvartal)'!BN8)*1000</f>
        <v>7.203319990581587</v>
      </c>
      <c r="BO8" s="213">
        <f>('1 Utsläpp (kvartal)'!BO8/'6 FV (kvartal)'!BO8)*1000</f>
        <v>10.22189452987852</v>
      </c>
      <c r="BP8" s="213">
        <f>('1 Utsläpp (kvartal)'!BP8/'6 FV (kvartal)'!BP8)*1000</f>
        <v>8.9102727504460884</v>
      </c>
      <c r="BQ8" s="213">
        <f>('1 Utsläpp (kvartal)'!BQ8/'6 FV (kvartal)'!BQ8)*1000</f>
        <v>8.8591122849964581</v>
      </c>
      <c r="BR8" s="213">
        <f>('1 Utsläpp (kvartal)'!BR8/'6 FV (kvartal)'!BR8)*1000</f>
        <v>6.6811618442325926</v>
      </c>
      <c r="BS8" s="213">
        <f>('1 Utsläpp (kvartal)'!BS8/'6 FV (kvartal)'!BS8)*1000</f>
        <v>9.6446667105349739</v>
      </c>
      <c r="BT8" s="213">
        <f>('1 Utsläpp (kvartal)'!BT8/'6 FV (kvartal)'!BT8)*1000</f>
        <v>7.182368193604149</v>
      </c>
      <c r="BU8" s="213">
        <f>('1 Utsläpp (kvartal)'!BU8/'6 FV (kvartal)'!BU8)*1000</f>
        <v>7.398705683736635</v>
      </c>
      <c r="BV8" s="213">
        <f>('1 Utsläpp (kvartal)'!BV8/'6 FV (kvartal)'!BV8)*1000</f>
        <v>7.0137572607765204</v>
      </c>
      <c r="BW8" s="213">
        <f>('1 Utsläpp (kvartal)'!BW8/'6 FV (kvartal)'!BW8)*1000</f>
        <v>9.2613448161642928</v>
      </c>
      <c r="BX8" s="213">
        <f>('1 Utsläpp (kvartal)'!BX8/'6 FV (kvartal)'!BX8)*1000</f>
        <v>7.6623800509171609</v>
      </c>
      <c r="BY8" s="66"/>
    </row>
    <row r="9" spans="1:78" s="16" customFormat="1" ht="15.75" customHeight="1" x14ac:dyDescent="0.3">
      <c r="A9" s="185"/>
      <c r="B9" s="128" t="str">
        <f>'1 Utsläpp (kvartal)'!B9</f>
        <v>C13-C15 manufacturing of textiles, clothing and leather products</v>
      </c>
      <c r="C9" s="113" t="str">
        <f>'1 Utsläpp (kvartal)'!C9</f>
        <v>C13-C15 tillverkning av textilier, kläder och läderprodukter</v>
      </c>
      <c r="D9" s="213">
        <f>('1 Utsläpp (kvartal)'!D9/'6 FV (kvartal)'!D9)*1000</f>
        <v>8.9963280293757659</v>
      </c>
      <c r="E9" s="213">
        <f>('1 Utsläpp (kvartal)'!E9/'6 FV (kvartal)'!E9)*1000</f>
        <v>8.9031430404105212</v>
      </c>
      <c r="F9" s="213">
        <f>('1 Utsläpp (kvartal)'!F9/'6 FV (kvartal)'!F9)*1000</f>
        <v>7.8438147892190733</v>
      </c>
      <c r="G9" s="213">
        <f>('1 Utsläpp (kvartal)'!G9/'6 FV (kvartal)'!G9)*1000</f>
        <v>11.003891050583659</v>
      </c>
      <c r="H9" s="213">
        <f>('1 Utsläpp (kvartal)'!H9/'6 FV (kvartal)'!H9)*1000</f>
        <v>11.558846453624318</v>
      </c>
      <c r="I9" s="213">
        <f>('1 Utsläpp (kvartal)'!I9/'6 FV (kvartal)'!I9)*1000</f>
        <v>10.494458653026427</v>
      </c>
      <c r="J9" s="213">
        <f>('1 Utsläpp (kvartal)'!J9/'6 FV (kvartal)'!J9)*1000</f>
        <v>7.3494917904612986</v>
      </c>
      <c r="K9" s="213">
        <f>('1 Utsläpp (kvartal)'!K9/'6 FV (kvartal)'!K9)*1000</f>
        <v>11.730232558139535</v>
      </c>
      <c r="L9" s="213">
        <f>('1 Utsläpp (kvartal)'!L9/'6 FV (kvartal)'!L9)*1000</f>
        <v>12.033613445378151</v>
      </c>
      <c r="M9" s="213">
        <f>('1 Utsläpp (kvartal)'!M9/'6 FV (kvartal)'!M9)*1000</f>
        <v>9.6123417721519004</v>
      </c>
      <c r="N9" s="213">
        <f>('1 Utsläpp (kvartal)'!N9/'6 FV (kvartal)'!N9)*1000</f>
        <v>7.0885149963423544</v>
      </c>
      <c r="O9" s="213">
        <f>('1 Utsläpp (kvartal)'!O9/'6 FV (kvartal)'!O9)*1000</f>
        <v>10.384905660377358</v>
      </c>
      <c r="P9" s="213">
        <f>('1 Utsläpp (kvartal)'!P9/'6 FV (kvartal)'!P9)*1000</f>
        <v>10</v>
      </c>
      <c r="Q9" s="213">
        <f>('1 Utsläpp (kvartal)'!Q9/'6 FV (kvartal)'!Q9)*1000</f>
        <v>8.645914396887159</v>
      </c>
      <c r="R9" s="213">
        <f>('1 Utsläpp (kvartal)'!R9/'6 FV (kvartal)'!R9)*1000</f>
        <v>7.3170731707317076</v>
      </c>
      <c r="S9" s="213">
        <f>('1 Utsläpp (kvartal)'!S9/'6 FV (kvartal)'!S9)*1000</f>
        <v>9.6560619088564064</v>
      </c>
      <c r="T9" s="213">
        <f>('1 Utsläpp (kvartal)'!T9/'6 FV (kvartal)'!T9)*1000</f>
        <v>9.1324200913241995</v>
      </c>
      <c r="U9" s="213">
        <f>('1 Utsläpp (kvartal)'!U9/'6 FV (kvartal)'!U9)*1000</f>
        <v>9.1659350307287095</v>
      </c>
      <c r="V9" s="213">
        <f>('1 Utsläpp (kvartal)'!V9/'6 FV (kvartal)'!V9)*1000</f>
        <v>7.2979797979797985</v>
      </c>
      <c r="W9" s="213">
        <f>('1 Utsläpp (kvartal)'!W9/'6 FV (kvartal)'!W9)*1000</f>
        <v>9.8988040478380874</v>
      </c>
      <c r="X9" s="213">
        <f>('1 Utsläpp (kvartal)'!X9/'6 FV (kvartal)'!X9)*1000</f>
        <v>10.008278145695364</v>
      </c>
      <c r="Y9" s="213">
        <f>('1 Utsläpp (kvartal)'!Y9/'6 FV (kvartal)'!Y9)*1000</f>
        <v>7.7535624476110652</v>
      </c>
      <c r="Z9" s="213">
        <f>('1 Utsläpp (kvartal)'!Z9/'6 FV (kvartal)'!Z9)*1000</f>
        <v>6.619718309859155</v>
      </c>
      <c r="AA9" s="213">
        <f>('1 Utsläpp (kvartal)'!AA9/'6 FV (kvartal)'!AA9)*1000</f>
        <v>8.5465622280243689</v>
      </c>
      <c r="AB9" s="213">
        <f>('1 Utsläpp (kvartal)'!AB9/'6 FV (kvartal)'!AB9)*1000</f>
        <v>9.2778793418647165</v>
      </c>
      <c r="AC9" s="213">
        <f>('1 Utsläpp (kvartal)'!AC9/'6 FV (kvartal)'!AC9)*1000</f>
        <v>6.2198795180722897</v>
      </c>
      <c r="AD9" s="213">
        <f>('1 Utsläpp (kvartal)'!AD9/'6 FV (kvartal)'!AD9)*1000</f>
        <v>6.3430962343096233</v>
      </c>
      <c r="AE9" s="213">
        <f>('1 Utsläpp (kvartal)'!AE9/'6 FV (kvartal)'!AE9)*1000</f>
        <v>7.7255278310940509</v>
      </c>
      <c r="AF9" s="213">
        <f>('1 Utsläpp (kvartal)'!AF9/'6 FV (kvartal)'!AF9)*1000</f>
        <v>7.0393013100436681</v>
      </c>
      <c r="AG9" s="213">
        <f>('1 Utsläpp (kvartal)'!AG9/'6 FV (kvartal)'!AG9)*1000</f>
        <v>5.4760147601476019</v>
      </c>
      <c r="AH9" s="213">
        <f>('1 Utsläpp (kvartal)'!AH9/'6 FV (kvartal)'!AH9)*1000</f>
        <v>5.2170481452249406</v>
      </c>
      <c r="AI9" s="213">
        <f>('1 Utsläpp (kvartal)'!AI9/'6 FV (kvartal)'!AI9)*1000</f>
        <v>6.1797752808988768</v>
      </c>
      <c r="AJ9" s="213">
        <f>('1 Utsläpp (kvartal)'!AJ9/'6 FV (kvartal)'!AJ9)*1000</f>
        <v>7.4649122807017543</v>
      </c>
      <c r="AK9" s="213">
        <f>('1 Utsläpp (kvartal)'!AK9/'6 FV (kvartal)'!AK9)*1000</f>
        <v>4.8323615160349851</v>
      </c>
      <c r="AL9" s="213">
        <f>('1 Utsläpp (kvartal)'!AL9/'6 FV (kvartal)'!AL9)*1000</f>
        <v>4.746434231378764</v>
      </c>
      <c r="AM9" s="213">
        <f>('1 Utsläpp (kvartal)'!AM9/'6 FV (kvartal)'!AM9)*1000</f>
        <v>6.3879310344827589</v>
      </c>
      <c r="AN9" s="213">
        <f>('1 Utsläpp (kvartal)'!AN9/'6 FV (kvartal)'!AN9)*1000</f>
        <v>5.5984848484848486</v>
      </c>
      <c r="AO9" s="213">
        <f>('1 Utsläpp (kvartal)'!AO9/'6 FV (kvartal)'!AO9)*1000</f>
        <v>4.6212121212121202</v>
      </c>
      <c r="AP9" s="213">
        <f>('1 Utsläpp (kvartal)'!AP9/'6 FV (kvartal)'!AP9)*1000</f>
        <v>4.4100294985250734</v>
      </c>
      <c r="AQ9" s="213">
        <f>('1 Utsläpp (kvartal)'!AQ9/'6 FV (kvartal)'!AQ9)*1000</f>
        <v>5.4411764705882355</v>
      </c>
      <c r="AR9" s="213">
        <f>('1 Utsläpp (kvartal)'!AR9/'6 FV (kvartal)'!AR9)*1000</f>
        <v>5.0838481906443072</v>
      </c>
      <c r="AS9" s="213">
        <f>('1 Utsläpp (kvartal)'!AS9/'6 FV (kvartal)'!AS9)*1000</f>
        <v>4.0095846645367406</v>
      </c>
      <c r="AT9" s="213">
        <f>('1 Utsläpp (kvartal)'!AT9/'6 FV (kvartal)'!AT9)*1000</f>
        <v>3.8232865400495459</v>
      </c>
      <c r="AU9" s="213">
        <f>('1 Utsläpp (kvartal)'!AU9/'6 FV (kvartal)'!AU9)*1000</f>
        <v>4.8056537102473502</v>
      </c>
      <c r="AV9" s="213">
        <f>('1 Utsläpp (kvartal)'!AV9/'6 FV (kvartal)'!AV9)*1000</f>
        <v>5.2601702932828758</v>
      </c>
      <c r="AW9" s="213">
        <f>('1 Utsläpp (kvartal)'!AW9/'6 FV (kvartal)'!AW9)*1000</f>
        <v>3.5133189344852411</v>
      </c>
      <c r="AX9" s="213">
        <f>('1 Utsläpp (kvartal)'!AX9/'6 FV (kvartal)'!AX9)*1000</f>
        <v>3.7661290322580641</v>
      </c>
      <c r="AY9" s="213">
        <f>('1 Utsläpp (kvartal)'!AY9/'6 FV (kvartal)'!AY9)*1000</f>
        <v>3.9786585365853657</v>
      </c>
      <c r="AZ9" s="213">
        <f>('1 Utsläpp (kvartal)'!AZ9/'6 FV (kvartal)'!AZ9)*1000</f>
        <v>4.5724572457245731</v>
      </c>
      <c r="BA9" s="213">
        <f>('1 Utsläpp (kvartal)'!BA9/'6 FV (kvartal)'!BA9)*1000</f>
        <v>3.5212489158716389</v>
      </c>
      <c r="BB9" s="213">
        <f>('1 Utsläpp (kvartal)'!BB9/'6 FV (kvartal)'!BB9)*1000</f>
        <v>3.5983263598326358</v>
      </c>
      <c r="BC9" s="213">
        <f>('1 Utsläpp (kvartal)'!BC9/'6 FV (kvartal)'!BC9)*1000</f>
        <v>3.9784053156146175</v>
      </c>
      <c r="BD9" s="213">
        <f>('1 Utsläpp (kvartal)'!BD9/'6 FV (kvartal)'!BD9)*1000</f>
        <v>4.3981900452488691</v>
      </c>
      <c r="BE9" s="213">
        <f>('1 Utsläpp (kvartal)'!BE9/'6 FV (kvartal)'!BE9)*1000</f>
        <v>3.2388973966309345</v>
      </c>
      <c r="BF9" s="213">
        <f>('1 Utsläpp (kvartal)'!BF9/'6 FV (kvartal)'!BF9)*1000</f>
        <v>3.4328358208955225</v>
      </c>
      <c r="BG9" s="213">
        <f>('1 Utsläpp (kvartal)'!BG9/'6 FV (kvartal)'!BG9)*1000</f>
        <v>3.8898163606010017</v>
      </c>
      <c r="BH9" s="213">
        <f>('1 Utsläpp (kvartal)'!BH9/'6 FV (kvartal)'!BH9)*1000</f>
        <v>3.2884615384615383</v>
      </c>
      <c r="BI9" s="213">
        <f>('1 Utsläpp (kvartal)'!BI9/'6 FV (kvartal)'!BI9)*1000</f>
        <v>2.5027624309392267</v>
      </c>
      <c r="BJ9" s="213">
        <f>('1 Utsläpp (kvartal)'!BJ9/'6 FV (kvartal)'!BJ9)*1000</f>
        <v>2.6502908855850031</v>
      </c>
      <c r="BK9" s="213">
        <f>('1 Utsläpp (kvartal)'!BK9/'6 FV (kvartal)'!BK9)*1000</f>
        <v>3.4924623115577886</v>
      </c>
      <c r="BL9" s="213">
        <f>('1 Utsläpp (kvartal)'!BL9/'6 FV (kvartal)'!BL9)*1000</f>
        <v>3.2834928229665072</v>
      </c>
      <c r="BM9" s="213">
        <f>('1 Utsläpp (kvartal)'!BM9/'6 FV (kvartal)'!BM9)*1000</f>
        <v>2.9589905362776028</v>
      </c>
      <c r="BN9" s="213">
        <f>('1 Utsläpp (kvartal)'!BN9/'6 FV (kvartal)'!BN9)*1000</f>
        <v>3.3773740710156894</v>
      </c>
      <c r="BO9" s="213">
        <f>('1 Utsläpp (kvartal)'!BO9/'6 FV (kvartal)'!BO9)*1000</f>
        <v>4.1140684410646386</v>
      </c>
      <c r="BP9" s="213">
        <f>('1 Utsläpp (kvartal)'!BP9/'6 FV (kvartal)'!BP9)*1000</f>
        <v>5.0204415372035971</v>
      </c>
      <c r="BQ9" s="213">
        <f>('1 Utsläpp (kvartal)'!BQ9/'6 FV (kvartal)'!BQ9)*1000</f>
        <v>4.1947852760736195</v>
      </c>
      <c r="BR9" s="213">
        <f>('1 Utsläpp (kvartal)'!BR9/'6 FV (kvartal)'!BR9)*1000</f>
        <v>3.992963940193492</v>
      </c>
      <c r="BS9" s="213">
        <f>('1 Utsläpp (kvartal)'!BS9/'6 FV (kvartal)'!BS9)*1000</f>
        <v>3.7350199733688418</v>
      </c>
      <c r="BT9" s="213">
        <f>('1 Utsläpp (kvartal)'!BT9/'6 FV (kvartal)'!BT9)*1000</f>
        <v>5.6238532110091741</v>
      </c>
      <c r="BU9" s="213">
        <f>('1 Utsläpp (kvartal)'!BU9/'6 FV (kvartal)'!BU9)*1000</f>
        <v>3.7754333082140161</v>
      </c>
      <c r="BV9" s="213">
        <f>('1 Utsläpp (kvartal)'!BV9/'6 FV (kvartal)'!BV9)*1000</f>
        <v>3.7256637168141595</v>
      </c>
      <c r="BW9" s="213">
        <f>('1 Utsläpp (kvartal)'!BW9/'6 FV (kvartal)'!BW9)*1000</f>
        <v>3.9080459770114939</v>
      </c>
      <c r="BX9" s="213">
        <f>('1 Utsläpp (kvartal)'!BX9/'6 FV (kvartal)'!BX9)*1000</f>
        <v>3.6428571428571423</v>
      </c>
      <c r="BY9" s="66"/>
    </row>
    <row r="10" spans="1:78" s="16" customFormat="1" ht="15.75" customHeight="1" x14ac:dyDescent="0.3">
      <c r="A10" s="185"/>
      <c r="B10" s="128" t="str">
        <f>'1 Utsläpp (kvartal)'!B10</f>
        <v>C16-C18 wood and products of wood and cork, printing and reproduction of recorded media</v>
      </c>
      <c r="C10" s="113" t="str">
        <f>'1 Utsläpp (kvartal)'!C10</f>
        <v>C16-C18 trävaru-, massa-, pappers- och grafisk industri</v>
      </c>
      <c r="D10" s="213">
        <f>('1 Utsläpp (kvartal)'!D10/'6 FV (kvartal)'!D10)*1000</f>
        <v>34.02263689201591</v>
      </c>
      <c r="E10" s="213">
        <f>('1 Utsläpp (kvartal)'!E10/'6 FV (kvartal)'!E10)*1000</f>
        <v>25.857263751763046</v>
      </c>
      <c r="F10" s="213">
        <f>('1 Utsläpp (kvartal)'!F10/'6 FV (kvartal)'!F10)*1000</f>
        <v>32.308370598979657</v>
      </c>
      <c r="G10" s="213">
        <f>('1 Utsläpp (kvartal)'!G10/'6 FV (kvartal)'!G10)*1000</f>
        <v>43.167802205520829</v>
      </c>
      <c r="H10" s="213">
        <f>('1 Utsläpp (kvartal)'!H10/'6 FV (kvartal)'!H10)*1000</f>
        <v>41.147621040881816</v>
      </c>
      <c r="I10" s="213">
        <f>('1 Utsläpp (kvartal)'!I10/'6 FV (kvartal)'!I10)*1000</f>
        <v>25.255959608870707</v>
      </c>
      <c r="J10" s="213">
        <f>('1 Utsläpp (kvartal)'!J10/'6 FV (kvartal)'!J10)*1000</f>
        <v>26.396530887893654</v>
      </c>
      <c r="K10" s="213">
        <f>('1 Utsläpp (kvartal)'!K10/'6 FV (kvartal)'!K10)*1000</f>
        <v>31.629526462395543</v>
      </c>
      <c r="L10" s="213">
        <f>('1 Utsläpp (kvartal)'!L10/'6 FV (kvartal)'!L10)*1000</f>
        <v>39.282096733350215</v>
      </c>
      <c r="M10" s="213">
        <f>('1 Utsläpp (kvartal)'!M10/'6 FV (kvartal)'!M10)*1000</f>
        <v>23.991080701325675</v>
      </c>
      <c r="N10" s="213">
        <f>('1 Utsläpp (kvartal)'!N10/'6 FV (kvartal)'!N10)*1000</f>
        <v>21.963755566551214</v>
      </c>
      <c r="O10" s="213">
        <f>('1 Utsläpp (kvartal)'!O10/'6 FV (kvartal)'!O10)*1000</f>
        <v>32.904819277108437</v>
      </c>
      <c r="P10" s="213">
        <f>('1 Utsläpp (kvartal)'!P10/'6 FV (kvartal)'!P10)*1000</f>
        <v>37.067796610169495</v>
      </c>
      <c r="Q10" s="213">
        <f>('1 Utsläpp (kvartal)'!Q10/'6 FV (kvartal)'!Q10)*1000</f>
        <v>23.86960967101702</v>
      </c>
      <c r="R10" s="213">
        <f>('1 Utsläpp (kvartal)'!R10/'6 FV (kvartal)'!R10)*1000</f>
        <v>22.986084016126938</v>
      </c>
      <c r="S10" s="213">
        <f>('1 Utsläpp (kvartal)'!S10/'6 FV (kvartal)'!S10)*1000</f>
        <v>29.394693200663351</v>
      </c>
      <c r="T10" s="213">
        <f>('1 Utsläpp (kvartal)'!T10/'6 FV (kvartal)'!T10)*1000</f>
        <v>30.362314218281561</v>
      </c>
      <c r="U10" s="213">
        <f>('1 Utsläpp (kvartal)'!U10/'6 FV (kvartal)'!U10)*1000</f>
        <v>25.390988464725005</v>
      </c>
      <c r="V10" s="213">
        <f>('1 Utsläpp (kvartal)'!V10/'6 FV (kvartal)'!V10)*1000</f>
        <v>22.658572186836516</v>
      </c>
      <c r="W10" s="213">
        <f>('1 Utsläpp (kvartal)'!W10/'6 FV (kvartal)'!W10)*1000</f>
        <v>29.287484510532838</v>
      </c>
      <c r="X10" s="213">
        <f>('1 Utsläpp (kvartal)'!X10/'6 FV (kvartal)'!X10)*1000</f>
        <v>29.385279605263158</v>
      </c>
      <c r="Y10" s="213">
        <f>('1 Utsläpp (kvartal)'!Y10/'6 FV (kvartal)'!Y10)*1000</f>
        <v>22.531501340482574</v>
      </c>
      <c r="Z10" s="213">
        <f>('1 Utsläpp (kvartal)'!Z10/'6 FV (kvartal)'!Z10)*1000</f>
        <v>21.704142867471621</v>
      </c>
      <c r="AA10" s="213">
        <f>('1 Utsläpp (kvartal)'!AA10/'6 FV (kvartal)'!AA10)*1000</f>
        <v>22.041119118270455</v>
      </c>
      <c r="AB10" s="213">
        <f>('1 Utsläpp (kvartal)'!AB10/'6 FV (kvartal)'!AB10)*1000</f>
        <v>20.977468522200134</v>
      </c>
      <c r="AC10" s="213">
        <f>('1 Utsläpp (kvartal)'!AC10/'6 FV (kvartal)'!AC10)*1000</f>
        <v>20.594408008284432</v>
      </c>
      <c r="AD10" s="213">
        <f>('1 Utsläpp (kvartal)'!AD10/'6 FV (kvartal)'!AD10)*1000</f>
        <v>19.730758184951178</v>
      </c>
      <c r="AE10" s="213">
        <f>('1 Utsläpp (kvartal)'!AE10/'6 FV (kvartal)'!AE10)*1000</f>
        <v>22.965187812115513</v>
      </c>
      <c r="AF10" s="213">
        <f>('1 Utsläpp (kvartal)'!AF10/'6 FV (kvartal)'!AF10)*1000</f>
        <v>21.622336721905029</v>
      </c>
      <c r="AG10" s="213">
        <f>('1 Utsläpp (kvartal)'!AG10/'6 FV (kvartal)'!AG10)*1000</f>
        <v>17.338278745206512</v>
      </c>
      <c r="AH10" s="213">
        <f>('1 Utsläpp (kvartal)'!AH10/'6 FV (kvartal)'!AH10)*1000</f>
        <v>18.165756049102392</v>
      </c>
      <c r="AI10" s="213">
        <f>('1 Utsläpp (kvartal)'!AI10/'6 FV (kvartal)'!AI10)*1000</f>
        <v>20.299600081339392</v>
      </c>
      <c r="AJ10" s="213">
        <f>('1 Utsläpp (kvartal)'!AJ10/'6 FV (kvartal)'!AJ10)*1000</f>
        <v>27.032375409239723</v>
      </c>
      <c r="AK10" s="213">
        <f>('1 Utsläpp (kvartal)'!AK10/'6 FV (kvartal)'!AK10)*1000</f>
        <v>21.117845581651629</v>
      </c>
      <c r="AL10" s="213">
        <f>('1 Utsläpp (kvartal)'!AL10/'6 FV (kvartal)'!AL10)*1000</f>
        <v>20.826973775496043</v>
      </c>
      <c r="AM10" s="213">
        <f>('1 Utsläpp (kvartal)'!AM10/'6 FV (kvartal)'!AM10)*1000</f>
        <v>23.83022640779204</v>
      </c>
      <c r="AN10" s="213">
        <f>('1 Utsläpp (kvartal)'!AN10/'6 FV (kvartal)'!AN10)*1000</f>
        <v>23.544133476856835</v>
      </c>
      <c r="AO10" s="213">
        <f>('1 Utsläpp (kvartal)'!AO10/'6 FV (kvartal)'!AO10)*1000</f>
        <v>20.384367341674189</v>
      </c>
      <c r="AP10" s="213">
        <f>('1 Utsläpp (kvartal)'!AP10/'6 FV (kvartal)'!AP10)*1000</f>
        <v>19.211070874288669</v>
      </c>
      <c r="AQ10" s="213">
        <f>('1 Utsläpp (kvartal)'!AQ10/'6 FV (kvartal)'!AQ10)*1000</f>
        <v>23.901909445047576</v>
      </c>
      <c r="AR10" s="213">
        <f>('1 Utsläpp (kvartal)'!AR10/'6 FV (kvartal)'!AR10)*1000</f>
        <v>26.762850006572894</v>
      </c>
      <c r="AS10" s="213">
        <f>('1 Utsläpp (kvartal)'!AS10/'6 FV (kvartal)'!AS10)*1000</f>
        <v>21.012682069311904</v>
      </c>
      <c r="AT10" s="213">
        <f>('1 Utsläpp (kvartal)'!AT10/'6 FV (kvartal)'!AT10)*1000</f>
        <v>21.489915854147188</v>
      </c>
      <c r="AU10" s="213">
        <f>('1 Utsläpp (kvartal)'!AU10/'6 FV (kvartal)'!AU10)*1000</f>
        <v>22.39452973809831</v>
      </c>
      <c r="AV10" s="213">
        <f>('1 Utsläpp (kvartal)'!AV10/'6 FV (kvartal)'!AV10)*1000</f>
        <v>22.278934684545511</v>
      </c>
      <c r="AW10" s="213">
        <f>('1 Utsläpp (kvartal)'!AW10/'6 FV (kvartal)'!AW10)*1000</f>
        <v>20.567854335865864</v>
      </c>
      <c r="AX10" s="213">
        <f>('1 Utsläpp (kvartal)'!AX10/'6 FV (kvartal)'!AX10)*1000</f>
        <v>23.007465840259194</v>
      </c>
      <c r="AY10" s="213">
        <f>('1 Utsläpp (kvartal)'!AY10/'6 FV (kvartal)'!AY10)*1000</f>
        <v>26.008388169788127</v>
      </c>
      <c r="AZ10" s="213">
        <f>('1 Utsläpp (kvartal)'!AZ10/'6 FV (kvartal)'!AZ10)*1000</f>
        <v>23.505211568992888</v>
      </c>
      <c r="BA10" s="213">
        <f>('1 Utsläpp (kvartal)'!BA10/'6 FV (kvartal)'!BA10)*1000</f>
        <v>20.835839686647546</v>
      </c>
      <c r="BB10" s="213">
        <f>('1 Utsläpp (kvartal)'!BB10/'6 FV (kvartal)'!BB10)*1000</f>
        <v>21.693373451822826</v>
      </c>
      <c r="BC10" s="213">
        <f>('1 Utsläpp (kvartal)'!BC10/'6 FV (kvartal)'!BC10)*1000</f>
        <v>22.872987238591566</v>
      </c>
      <c r="BD10" s="213">
        <f>('1 Utsläpp (kvartal)'!BD10/'6 FV (kvartal)'!BD10)*1000</f>
        <v>23.73530603972436</v>
      </c>
      <c r="BE10" s="213">
        <f>('1 Utsläpp (kvartal)'!BE10/'6 FV (kvartal)'!BE10)*1000</f>
        <v>24.133436174315463</v>
      </c>
      <c r="BF10" s="213">
        <f>('1 Utsläpp (kvartal)'!BF10/'6 FV (kvartal)'!BF10)*1000</f>
        <v>21.499899873172684</v>
      </c>
      <c r="BG10" s="213">
        <f>('1 Utsläpp (kvartal)'!BG10/'6 FV (kvartal)'!BG10)*1000</f>
        <v>22.508389813779033</v>
      </c>
      <c r="BH10" s="213">
        <f>('1 Utsläpp (kvartal)'!BH10/'6 FV (kvartal)'!BH10)*1000</f>
        <v>15.98737208795994</v>
      </c>
      <c r="BI10" s="213">
        <f>('1 Utsläpp (kvartal)'!BI10/'6 FV (kvartal)'!BI10)*1000</f>
        <v>16.540413193185938</v>
      </c>
      <c r="BJ10" s="213">
        <f>('1 Utsläpp (kvartal)'!BJ10/'6 FV (kvartal)'!BJ10)*1000</f>
        <v>19.39458086367485</v>
      </c>
      <c r="BK10" s="213">
        <f>('1 Utsläpp (kvartal)'!BK10/'6 FV (kvartal)'!BK10)*1000</f>
        <v>25.881405956533403</v>
      </c>
      <c r="BL10" s="213">
        <f>('1 Utsläpp (kvartal)'!BL10/'6 FV (kvartal)'!BL10)*1000</f>
        <v>23.916736374750659</v>
      </c>
      <c r="BM10" s="213">
        <f>('1 Utsläpp (kvartal)'!BM10/'6 FV (kvartal)'!BM10)*1000</f>
        <v>26.084728913359335</v>
      </c>
      <c r="BN10" s="213">
        <f>('1 Utsläpp (kvartal)'!BN10/'6 FV (kvartal)'!BN10)*1000</f>
        <v>26.043808672329014</v>
      </c>
      <c r="BO10" s="213">
        <f>('1 Utsläpp (kvartal)'!BO10/'6 FV (kvartal)'!BO10)*1000</f>
        <v>27.545917579873436</v>
      </c>
      <c r="BP10" s="213">
        <f>('1 Utsläpp (kvartal)'!BP10/'6 FV (kvartal)'!BP10)*1000</f>
        <v>24.35668789808917</v>
      </c>
      <c r="BQ10" s="213">
        <f>('1 Utsläpp (kvartal)'!BQ10/'6 FV (kvartal)'!BQ10)*1000</f>
        <v>23.11911610878661</v>
      </c>
      <c r="BR10" s="213">
        <f>('1 Utsläpp (kvartal)'!BR10/'6 FV (kvartal)'!BR10)*1000</f>
        <v>22.384514435695536</v>
      </c>
      <c r="BS10" s="213">
        <f>('1 Utsläpp (kvartal)'!BS10/'6 FV (kvartal)'!BS10)*1000</f>
        <v>23.981299856152742</v>
      </c>
      <c r="BT10" s="213">
        <f>('1 Utsläpp (kvartal)'!BT10/'6 FV (kvartal)'!BT10)*1000</f>
        <v>22.833714721586578</v>
      </c>
      <c r="BU10" s="213">
        <f>('1 Utsläpp (kvartal)'!BU10/'6 FV (kvartal)'!BU10)*1000</f>
        <v>21.156922676724975</v>
      </c>
      <c r="BV10" s="213">
        <f>('1 Utsläpp (kvartal)'!BV10/'6 FV (kvartal)'!BV10)*1000</f>
        <v>23.973959145485733</v>
      </c>
      <c r="BW10" s="213">
        <f>('1 Utsläpp (kvartal)'!BW10/'6 FV (kvartal)'!BW10)*1000</f>
        <v>23.441630722137191</v>
      </c>
      <c r="BX10" s="213">
        <f>('1 Utsläpp (kvartal)'!BX10/'6 FV (kvartal)'!BX10)*1000</f>
        <v>21.311015634323905</v>
      </c>
      <c r="BY10" s="66"/>
    </row>
    <row r="11" spans="1:78" s="16" customFormat="1" ht="15.75" customHeight="1" x14ac:dyDescent="0.3">
      <c r="A11" s="185"/>
      <c r="B11" s="128" t="str">
        <f>'1 Utsläpp (kvartal)'!B11</f>
        <v>C19-C21 coke, refined petroleum, chemicals and basic pharmaceutical products</v>
      </c>
      <c r="C11" s="113" t="str">
        <f>'1 Utsläpp (kvartal)'!C11</f>
        <v>C19-C21 tillverkning av stenkolsprodukter, raffinerade petroleum-, kemikalie- och kemiska produkter samt av farmaceutiska basprodukter och läkemedel</v>
      </c>
      <c r="D11" s="213">
        <f>('1 Utsläpp (kvartal)'!D11/'6 FV (kvartal)'!D11)*1000</f>
        <v>43.929993298908123</v>
      </c>
      <c r="E11" s="213">
        <f>('1 Utsläpp (kvartal)'!E11/'6 FV (kvartal)'!E11)*1000</f>
        <v>46.142673521850895</v>
      </c>
      <c r="F11" s="213">
        <f>('1 Utsläpp (kvartal)'!F11/'6 FV (kvartal)'!F11)*1000</f>
        <v>51.452717685901547</v>
      </c>
      <c r="G11" s="213">
        <f>('1 Utsläpp (kvartal)'!G11/'6 FV (kvartal)'!G11)*1000</f>
        <v>74.946087492298219</v>
      </c>
      <c r="H11" s="213">
        <f>('1 Utsläpp (kvartal)'!H11/'6 FV (kvartal)'!H11)*1000</f>
        <v>52.035409666580513</v>
      </c>
      <c r="I11" s="213">
        <f>('1 Utsläpp (kvartal)'!I11/'6 FV (kvartal)'!I11)*1000</f>
        <v>46.351909586905691</v>
      </c>
      <c r="J11" s="213">
        <f>('1 Utsläpp (kvartal)'!J11/'6 FV (kvartal)'!J11)*1000</f>
        <v>41.948946866603102</v>
      </c>
      <c r="K11" s="213">
        <f>('1 Utsläpp (kvartal)'!K11/'6 FV (kvartal)'!K11)*1000</f>
        <v>53.505112474437638</v>
      </c>
      <c r="L11" s="213">
        <f>('1 Utsläpp (kvartal)'!L11/'6 FV (kvartal)'!L11)*1000</f>
        <v>51.995457222175489</v>
      </c>
      <c r="M11" s="213">
        <f>('1 Utsläpp (kvartal)'!M11/'6 FV (kvartal)'!M11)*1000</f>
        <v>42.709813016379179</v>
      </c>
      <c r="N11" s="213">
        <f>('1 Utsläpp (kvartal)'!N11/'6 FV (kvartal)'!N11)*1000</f>
        <v>48.367320873600406</v>
      </c>
      <c r="O11" s="213">
        <f>('1 Utsläpp (kvartal)'!O11/'6 FV (kvartal)'!O11)*1000</f>
        <v>49.55434097120034</v>
      </c>
      <c r="P11" s="213">
        <f>('1 Utsläpp (kvartal)'!P11/'6 FV (kvartal)'!P11)*1000</f>
        <v>36.640381140134714</v>
      </c>
      <c r="Q11" s="213">
        <f>('1 Utsläpp (kvartal)'!Q11/'6 FV (kvartal)'!Q11)*1000</f>
        <v>37.094402844736216</v>
      </c>
      <c r="R11" s="213">
        <f>('1 Utsläpp (kvartal)'!R11/'6 FV (kvartal)'!R11)*1000</f>
        <v>42.912749003984061</v>
      </c>
      <c r="S11" s="213">
        <f>('1 Utsläpp (kvartal)'!S11/'6 FV (kvartal)'!S11)*1000</f>
        <v>49.02757964812173</v>
      </c>
      <c r="T11" s="213">
        <f>('1 Utsläpp (kvartal)'!T11/'6 FV (kvartal)'!T11)*1000</f>
        <v>52.566201045505181</v>
      </c>
      <c r="U11" s="213">
        <f>('1 Utsläpp (kvartal)'!U11/'6 FV (kvartal)'!U11)*1000</f>
        <v>40.408077408498102</v>
      </c>
      <c r="V11" s="213">
        <f>('1 Utsläpp (kvartal)'!V11/'6 FV (kvartal)'!V11)*1000</f>
        <v>34.73366686286051</v>
      </c>
      <c r="W11" s="213">
        <f>('1 Utsläpp (kvartal)'!W11/'6 FV (kvartal)'!W11)*1000</f>
        <v>53.275576799338175</v>
      </c>
      <c r="X11" s="213">
        <f>('1 Utsläpp (kvartal)'!X11/'6 FV (kvartal)'!X11)*1000</f>
        <v>32.551452584210175</v>
      </c>
      <c r="Y11" s="213">
        <f>('1 Utsläpp (kvartal)'!Y11/'6 FV (kvartal)'!Y11)*1000</f>
        <v>39.099166448622583</v>
      </c>
      <c r="Z11" s="213">
        <f>('1 Utsläpp (kvartal)'!Z11/'6 FV (kvartal)'!Z11)*1000</f>
        <v>44.67688502142321</v>
      </c>
      <c r="AA11" s="213">
        <f>('1 Utsläpp (kvartal)'!AA11/'6 FV (kvartal)'!AA11)*1000</f>
        <v>64.231980846774206</v>
      </c>
      <c r="AB11" s="213">
        <f>('1 Utsläpp (kvartal)'!AB11/'6 FV (kvartal)'!AB11)*1000</f>
        <v>45.393331315140777</v>
      </c>
      <c r="AC11" s="213">
        <f>('1 Utsläpp (kvartal)'!AC11/'6 FV (kvartal)'!AC11)*1000</f>
        <v>51.587901701323254</v>
      </c>
      <c r="AD11" s="213">
        <f>('1 Utsläpp (kvartal)'!AD11/'6 FV (kvartal)'!AD11)*1000</f>
        <v>53.513445208249088</v>
      </c>
      <c r="AE11" s="213">
        <f>('1 Utsläpp (kvartal)'!AE11/'6 FV (kvartal)'!AE11)*1000</f>
        <v>53.079365079365076</v>
      </c>
      <c r="AF11" s="213">
        <f>('1 Utsläpp (kvartal)'!AF11/'6 FV (kvartal)'!AF11)*1000</f>
        <v>46.838825007247081</v>
      </c>
      <c r="AG11" s="213">
        <f>('1 Utsläpp (kvartal)'!AG11/'6 FV (kvartal)'!AG11)*1000</f>
        <v>50.667059285433844</v>
      </c>
      <c r="AH11" s="213">
        <f>('1 Utsläpp (kvartal)'!AH11/'6 FV (kvartal)'!AH11)*1000</f>
        <v>57.494625434099554</v>
      </c>
      <c r="AI11" s="213">
        <f>('1 Utsläpp (kvartal)'!AI11/'6 FV (kvartal)'!AI11)*1000</f>
        <v>55.391081871345023</v>
      </c>
      <c r="AJ11" s="213">
        <f>('1 Utsläpp (kvartal)'!AJ11/'6 FV (kvartal)'!AJ11)*1000</f>
        <v>68.438336008560725</v>
      </c>
      <c r="AK11" s="213">
        <f>('1 Utsläpp (kvartal)'!AK11/'6 FV (kvartal)'!AK11)*1000</f>
        <v>48.787010506208212</v>
      </c>
      <c r="AL11" s="213">
        <f>('1 Utsläpp (kvartal)'!AL11/'6 FV (kvartal)'!AL11)*1000</f>
        <v>48.931154444749609</v>
      </c>
      <c r="AM11" s="213">
        <f>('1 Utsläpp (kvartal)'!AM11/'6 FV (kvartal)'!AM11)*1000</f>
        <v>47.351010537225775</v>
      </c>
      <c r="AN11" s="213">
        <f>('1 Utsläpp (kvartal)'!AN11/'6 FV (kvartal)'!AN11)*1000</f>
        <v>45.470833333333331</v>
      </c>
      <c r="AO11" s="213">
        <f>('1 Utsläpp (kvartal)'!AO11/'6 FV (kvartal)'!AO11)*1000</f>
        <v>51.386503067484661</v>
      </c>
      <c r="AP11" s="213">
        <f>('1 Utsläpp (kvartal)'!AP11/'6 FV (kvartal)'!AP11)*1000</f>
        <v>65.720156803237231</v>
      </c>
      <c r="AQ11" s="213">
        <f>('1 Utsläpp (kvartal)'!AQ11/'6 FV (kvartal)'!AQ11)*1000</f>
        <v>71.777748708221608</v>
      </c>
      <c r="AR11" s="213">
        <f>('1 Utsläpp (kvartal)'!AR11/'6 FV (kvartal)'!AR11)*1000</f>
        <v>53.365766945782852</v>
      </c>
      <c r="AS11" s="213">
        <f>('1 Utsläpp (kvartal)'!AS11/'6 FV (kvartal)'!AS11)*1000</f>
        <v>51.98051348356114</v>
      </c>
      <c r="AT11" s="213">
        <f>('1 Utsläpp (kvartal)'!AT11/'6 FV (kvartal)'!AT11)*1000</f>
        <v>66.939378034378691</v>
      </c>
      <c r="AU11" s="213">
        <f>('1 Utsläpp (kvartal)'!AU11/'6 FV (kvartal)'!AU11)*1000</f>
        <v>51.120922688772751</v>
      </c>
      <c r="AV11" s="213">
        <f>('1 Utsläpp (kvartal)'!AV11/'6 FV (kvartal)'!AV11)*1000</f>
        <v>38.27481653996572</v>
      </c>
      <c r="AW11" s="213">
        <f>('1 Utsläpp (kvartal)'!AW11/'6 FV (kvartal)'!AW11)*1000</f>
        <v>47.838037899723652</v>
      </c>
      <c r="AX11" s="213">
        <f>('1 Utsläpp (kvartal)'!AX11/'6 FV (kvartal)'!AX11)*1000</f>
        <v>40.926124887188962</v>
      </c>
      <c r="AY11" s="213">
        <f>('1 Utsläpp (kvartal)'!AY11/'6 FV (kvartal)'!AY11)*1000</f>
        <v>47.147215496368041</v>
      </c>
      <c r="AZ11" s="213">
        <f>('1 Utsläpp (kvartal)'!AZ11/'6 FV (kvartal)'!AZ11)*1000</f>
        <v>54.283670249844079</v>
      </c>
      <c r="BA11" s="213">
        <f>('1 Utsläpp (kvartal)'!BA11/'6 FV (kvartal)'!BA11)*1000</f>
        <v>38.25734759580434</v>
      </c>
      <c r="BB11" s="213">
        <f>('1 Utsläpp (kvartal)'!BB11/'6 FV (kvartal)'!BB11)*1000</f>
        <v>29.246305670603878</v>
      </c>
      <c r="BC11" s="213">
        <f>('1 Utsläpp (kvartal)'!BC11/'6 FV (kvartal)'!BC11)*1000</f>
        <v>27.988095238095237</v>
      </c>
      <c r="BD11" s="213">
        <f>('1 Utsläpp (kvartal)'!BD11/'6 FV (kvartal)'!BD11)*1000</f>
        <v>35.009197516670497</v>
      </c>
      <c r="BE11" s="213">
        <f>('1 Utsläpp (kvartal)'!BE11/'6 FV (kvartal)'!BE11)*1000</f>
        <v>50.070181444710713</v>
      </c>
      <c r="BF11" s="213">
        <f>('1 Utsläpp (kvartal)'!BF11/'6 FV (kvartal)'!BF11)*1000</f>
        <v>47.491334894613587</v>
      </c>
      <c r="BG11" s="213">
        <f>('1 Utsläpp (kvartal)'!BG11/'6 FV (kvartal)'!BG11)*1000</f>
        <v>49.803921568627452</v>
      </c>
      <c r="BH11" s="213">
        <f>('1 Utsläpp (kvartal)'!BH11/'6 FV (kvartal)'!BH11)*1000</f>
        <v>30.335583460356631</v>
      </c>
      <c r="BI11" s="213">
        <f>('1 Utsläpp (kvartal)'!BI11/'6 FV (kvartal)'!BI11)*1000</f>
        <v>12.09801475938052</v>
      </c>
      <c r="BJ11" s="213">
        <f>('1 Utsläpp (kvartal)'!BJ11/'6 FV (kvartal)'!BJ11)*1000</f>
        <v>33.972411963658061</v>
      </c>
      <c r="BK11" s="213">
        <f>('1 Utsläpp (kvartal)'!BK11/'6 FV (kvartal)'!BK11)*1000</f>
        <v>39.210661374756221</v>
      </c>
      <c r="BL11" s="213">
        <f>('1 Utsläpp (kvartal)'!BL11/'6 FV (kvartal)'!BL11)*1000</f>
        <v>32.3756973077856</v>
      </c>
      <c r="BM11" s="213">
        <f>('1 Utsläpp (kvartal)'!BM11/'6 FV (kvartal)'!BM11)*1000</f>
        <v>33.86041608532539</v>
      </c>
      <c r="BN11" s="213">
        <f>('1 Utsläpp (kvartal)'!BN11/'6 FV (kvartal)'!BN11)*1000</f>
        <v>29.008884754787182</v>
      </c>
      <c r="BO11" s="213">
        <f>('1 Utsläpp (kvartal)'!BO11/'6 FV (kvartal)'!BO11)*1000</f>
        <v>41.162533882140345</v>
      </c>
      <c r="BP11" s="213">
        <f>('1 Utsläpp (kvartal)'!BP11/'6 FV (kvartal)'!BP11)*1000</f>
        <v>31.616761109454217</v>
      </c>
      <c r="BQ11" s="213">
        <f>('1 Utsläpp (kvartal)'!BQ11/'6 FV (kvartal)'!BQ11)*1000</f>
        <v>27.377575827737903</v>
      </c>
      <c r="BR11" s="213">
        <f>('1 Utsläpp (kvartal)'!BR11/'6 FV (kvartal)'!BR11)*1000</f>
        <v>33.424834437086091</v>
      </c>
      <c r="BS11" s="213">
        <f>('1 Utsläpp (kvartal)'!BS11/'6 FV (kvartal)'!BS11)*1000</f>
        <v>28.022878656240948</v>
      </c>
      <c r="BT11" s="213">
        <f>('1 Utsläpp (kvartal)'!BT11/'6 FV (kvartal)'!BT11)*1000</f>
        <v>26.810012129231445</v>
      </c>
      <c r="BU11" s="213">
        <f>('1 Utsläpp (kvartal)'!BU11/'6 FV (kvartal)'!BU11)*1000</f>
        <v>28.700259770929271</v>
      </c>
      <c r="BV11" s="213">
        <f>('1 Utsläpp (kvartal)'!BV11/'6 FV (kvartal)'!BV11)*1000</f>
        <v>28.104949521247359</v>
      </c>
      <c r="BW11" s="213">
        <f>('1 Utsläpp (kvartal)'!BW11/'6 FV (kvartal)'!BW11)*1000</f>
        <v>27.342240147886734</v>
      </c>
      <c r="BX11" s="213">
        <f>('1 Utsläpp (kvartal)'!BX11/'6 FV (kvartal)'!BX11)*1000</f>
        <v>22.955991020484522</v>
      </c>
      <c r="BY11" s="66"/>
    </row>
    <row r="12" spans="1:78" s="16" customFormat="1" ht="15.75" customHeight="1" x14ac:dyDescent="0.3">
      <c r="A12" s="185"/>
      <c r="B12" s="128" t="str">
        <f>'1 Utsläpp (kvartal)'!B12</f>
        <v>C19-C21 coke, refined petroleum, chemicals and basic pharmaceutical products</v>
      </c>
      <c r="C12" s="113" t="str">
        <f>'1 Utsläpp (kvartal)'!C12</f>
        <v>C22-C23 gummi- och plastvaruindustri; och andra icke metalliska mineraliska produkter</v>
      </c>
      <c r="D12" s="213">
        <f>('1 Utsläpp (kvartal)'!D12/'6 FV (kvartal)'!D12)*1000</f>
        <v>67.361067991307053</v>
      </c>
      <c r="E12" s="213">
        <f>('1 Utsläpp (kvartal)'!E12/'6 FV (kvartal)'!E12)*1000</f>
        <v>62.427053009274928</v>
      </c>
      <c r="F12" s="213">
        <f>('1 Utsläpp (kvartal)'!F12/'6 FV (kvartal)'!F12)*1000</f>
        <v>74.037089871611983</v>
      </c>
      <c r="G12" s="213">
        <f>('1 Utsläpp (kvartal)'!G12/'6 FV (kvartal)'!G12)*1000</f>
        <v>85.204694575362723</v>
      </c>
      <c r="H12" s="213">
        <f>('1 Utsläpp (kvartal)'!H12/'6 FV (kvartal)'!H12)*1000</f>
        <v>86.595317725752508</v>
      </c>
      <c r="I12" s="213">
        <f>('1 Utsläpp (kvartal)'!I12/'6 FV (kvartal)'!I12)*1000</f>
        <v>78.340244865718788</v>
      </c>
      <c r="J12" s="213">
        <f>('1 Utsläpp (kvartal)'!J12/'6 FV (kvartal)'!J12)*1000</f>
        <v>83.066541485741112</v>
      </c>
      <c r="K12" s="213">
        <f>('1 Utsläpp (kvartal)'!K12/'6 FV (kvartal)'!K12)*1000</f>
        <v>81.799289891395148</v>
      </c>
      <c r="L12" s="213">
        <f>('1 Utsläpp (kvartal)'!L12/'6 FV (kvartal)'!L12)*1000</f>
        <v>86.579426030719489</v>
      </c>
      <c r="M12" s="213">
        <f>('1 Utsläpp (kvartal)'!M12/'6 FV (kvartal)'!M12)*1000</f>
        <v>70.966074313408726</v>
      </c>
      <c r="N12" s="213">
        <f>('1 Utsläpp (kvartal)'!N12/'6 FV (kvartal)'!N12)*1000</f>
        <v>73.20474267548758</v>
      </c>
      <c r="O12" s="213">
        <f>('1 Utsläpp (kvartal)'!O12/'6 FV (kvartal)'!O12)*1000</f>
        <v>74.481139983235536</v>
      </c>
      <c r="P12" s="213">
        <f>('1 Utsläpp (kvartal)'!P12/'6 FV (kvartal)'!P12)*1000</f>
        <v>75.052487838183822</v>
      </c>
      <c r="Q12" s="213">
        <f>('1 Utsläpp (kvartal)'!Q12/'6 FV (kvartal)'!Q12)*1000</f>
        <v>59.486356340288928</v>
      </c>
      <c r="R12" s="213">
        <f>('1 Utsläpp (kvartal)'!R12/'6 FV (kvartal)'!R12)*1000</f>
        <v>67.821820730472695</v>
      </c>
      <c r="S12" s="213">
        <f>('1 Utsläpp (kvartal)'!S12/'6 FV (kvartal)'!S12)*1000</f>
        <v>75.014057354004336</v>
      </c>
      <c r="T12" s="213">
        <f>('1 Utsläpp (kvartal)'!T12/'6 FV (kvartal)'!T12)*1000</f>
        <v>77.691707824278652</v>
      </c>
      <c r="U12" s="213">
        <f>('1 Utsläpp (kvartal)'!U12/'6 FV (kvartal)'!U12)*1000</f>
        <v>63.917356604758709</v>
      </c>
      <c r="V12" s="213">
        <f>('1 Utsläpp (kvartal)'!V12/'6 FV (kvartal)'!V12)*1000</f>
        <v>74.973127309371847</v>
      </c>
      <c r="W12" s="213">
        <f>('1 Utsläpp (kvartal)'!W12/'6 FV (kvartal)'!W12)*1000</f>
        <v>81.776726753524883</v>
      </c>
      <c r="X12" s="213">
        <f>('1 Utsläpp (kvartal)'!X12/'6 FV (kvartal)'!X12)*1000</f>
        <v>81.237355675896595</v>
      </c>
      <c r="Y12" s="213">
        <f>('1 Utsläpp (kvartal)'!Y12/'6 FV (kvartal)'!Y12)*1000</f>
        <v>68.517840805123512</v>
      </c>
      <c r="Z12" s="213">
        <f>('1 Utsläpp (kvartal)'!Z12/'6 FV (kvartal)'!Z12)*1000</f>
        <v>75.958845384395545</v>
      </c>
      <c r="AA12" s="213">
        <f>('1 Utsläpp (kvartal)'!AA12/'6 FV (kvartal)'!AA12)*1000</f>
        <v>83.153117206982543</v>
      </c>
      <c r="AB12" s="213">
        <f>('1 Utsläpp (kvartal)'!AB12/'6 FV (kvartal)'!AB12)*1000</f>
        <v>82.090042372881356</v>
      </c>
      <c r="AC12" s="213">
        <f>('1 Utsläpp (kvartal)'!AC12/'6 FV (kvartal)'!AC12)*1000</f>
        <v>67.43932639920753</v>
      </c>
      <c r="AD12" s="213">
        <f>('1 Utsläpp (kvartal)'!AD12/'6 FV (kvartal)'!AD12)*1000</f>
        <v>71.55233644859814</v>
      </c>
      <c r="AE12" s="213">
        <f>('1 Utsläpp (kvartal)'!AE12/'6 FV (kvartal)'!AE12)*1000</f>
        <v>78.031141543945225</v>
      </c>
      <c r="AF12" s="213">
        <f>('1 Utsläpp (kvartal)'!AF12/'6 FV (kvartal)'!AF12)*1000</f>
        <v>86.474324469802994</v>
      </c>
      <c r="AG12" s="213">
        <f>('1 Utsläpp (kvartal)'!AG12/'6 FV (kvartal)'!AG12)*1000</f>
        <v>68.322951982969329</v>
      </c>
      <c r="AH12" s="213">
        <f>('1 Utsläpp (kvartal)'!AH12/'6 FV (kvartal)'!AH12)*1000</f>
        <v>83.32485502085666</v>
      </c>
      <c r="AI12" s="213">
        <f>('1 Utsläpp (kvartal)'!AI12/'6 FV (kvartal)'!AI12)*1000</f>
        <v>78.826784726065299</v>
      </c>
      <c r="AJ12" s="213">
        <f>('1 Utsläpp (kvartal)'!AJ12/'6 FV (kvartal)'!AJ12)*1000</f>
        <v>90.806042562575811</v>
      </c>
      <c r="AK12" s="213">
        <f>('1 Utsläpp (kvartal)'!AK12/'6 FV (kvartal)'!AK12)*1000</f>
        <v>71.348596256684488</v>
      </c>
      <c r="AL12" s="213">
        <f>('1 Utsläpp (kvartal)'!AL12/'6 FV (kvartal)'!AL12)*1000</f>
        <v>85.047270509301626</v>
      </c>
      <c r="AM12" s="213">
        <f>('1 Utsläpp (kvartal)'!AM12/'6 FV (kvartal)'!AM12)*1000</f>
        <v>85.425162078361353</v>
      </c>
      <c r="AN12" s="213">
        <f>('1 Utsläpp (kvartal)'!AN12/'6 FV (kvartal)'!AN12)*1000</f>
        <v>73.876520955385303</v>
      </c>
      <c r="AO12" s="213">
        <f>('1 Utsläpp (kvartal)'!AO12/'6 FV (kvartal)'!AO12)*1000</f>
        <v>67.198191879042938</v>
      </c>
      <c r="AP12" s="213">
        <f>('1 Utsläpp (kvartal)'!AP12/'6 FV (kvartal)'!AP12)*1000</f>
        <v>76.987532086541975</v>
      </c>
      <c r="AQ12" s="213">
        <f>('1 Utsläpp (kvartal)'!AQ12/'6 FV (kvartal)'!AQ12)*1000</f>
        <v>74.731537793223282</v>
      </c>
      <c r="AR12" s="213">
        <f>('1 Utsläpp (kvartal)'!AR12/'6 FV (kvartal)'!AR12)*1000</f>
        <v>80.34585454894804</v>
      </c>
      <c r="AS12" s="213">
        <f>('1 Utsläpp (kvartal)'!AS12/'6 FV (kvartal)'!AS12)*1000</f>
        <v>71.47543672599032</v>
      </c>
      <c r="AT12" s="213">
        <f>('1 Utsläpp (kvartal)'!AT12/'6 FV (kvartal)'!AT12)*1000</f>
        <v>78.048670164646282</v>
      </c>
      <c r="AU12" s="213">
        <f>('1 Utsläpp (kvartal)'!AU12/'6 FV (kvartal)'!AU12)*1000</f>
        <v>70.603839719588947</v>
      </c>
      <c r="AV12" s="213">
        <f>('1 Utsläpp (kvartal)'!AV12/'6 FV (kvartal)'!AV12)*1000</f>
        <v>71.203738670694861</v>
      </c>
      <c r="AW12" s="213">
        <f>('1 Utsläpp (kvartal)'!AW12/'6 FV (kvartal)'!AW12)*1000</f>
        <v>56.882776195472943</v>
      </c>
      <c r="AX12" s="213">
        <f>('1 Utsläpp (kvartal)'!AX12/'6 FV (kvartal)'!AX12)*1000</f>
        <v>62.698562136254715</v>
      </c>
      <c r="AY12" s="213">
        <f>('1 Utsläpp (kvartal)'!AY12/'6 FV (kvartal)'!AY12)*1000</f>
        <v>62.26594523692409</v>
      </c>
      <c r="AZ12" s="213">
        <f>('1 Utsläpp (kvartal)'!AZ12/'6 FV (kvartal)'!AZ12)*1000</f>
        <v>63.385469689958356</v>
      </c>
      <c r="BA12" s="213">
        <f>('1 Utsläpp (kvartal)'!BA12/'6 FV (kvartal)'!BA12)*1000</f>
        <v>59.718219660582776</v>
      </c>
      <c r="BB12" s="213">
        <f>('1 Utsläpp (kvartal)'!BB12/'6 FV (kvartal)'!BB12)*1000</f>
        <v>66.55585620409741</v>
      </c>
      <c r="BC12" s="213">
        <f>('1 Utsläpp (kvartal)'!BC12/'6 FV (kvartal)'!BC12)*1000</f>
        <v>58.838598788672449</v>
      </c>
      <c r="BD12" s="213">
        <f>('1 Utsläpp (kvartal)'!BD12/'6 FV (kvartal)'!BD12)*1000</f>
        <v>64.935456515594083</v>
      </c>
      <c r="BE12" s="213">
        <f>('1 Utsläpp (kvartal)'!BE12/'6 FV (kvartal)'!BE12)*1000</f>
        <v>54.73939572153202</v>
      </c>
      <c r="BF12" s="213">
        <f>('1 Utsläpp (kvartal)'!BF12/'6 FV (kvartal)'!BF12)*1000</f>
        <v>68.778341443213577</v>
      </c>
      <c r="BG12" s="213">
        <f>('1 Utsläpp (kvartal)'!BG12/'6 FV (kvartal)'!BG12)*1000</f>
        <v>64.118226600985224</v>
      </c>
      <c r="BH12" s="213">
        <f>('1 Utsläpp (kvartal)'!BH12/'6 FV (kvartal)'!BH12)*1000</f>
        <v>59.056483835815477</v>
      </c>
      <c r="BI12" s="213">
        <f>('1 Utsläpp (kvartal)'!BI12/'6 FV (kvartal)'!BI12)*1000</f>
        <v>56.670341786108054</v>
      </c>
      <c r="BJ12" s="213">
        <f>('1 Utsläpp (kvartal)'!BJ12/'6 FV (kvartal)'!BJ12)*1000</f>
        <v>62.327380383917486</v>
      </c>
      <c r="BK12" s="213">
        <f>('1 Utsläpp (kvartal)'!BK12/'6 FV (kvartal)'!BK12)*1000</f>
        <v>65.065231882677836</v>
      </c>
      <c r="BL12" s="213">
        <f>('1 Utsläpp (kvartal)'!BL12/'6 FV (kvartal)'!BL12)*1000</f>
        <v>66.499947351795299</v>
      </c>
      <c r="BM12" s="213">
        <f>('1 Utsläpp (kvartal)'!BM12/'6 FV (kvartal)'!BM12)*1000</f>
        <v>65.143355288647811</v>
      </c>
      <c r="BN12" s="213">
        <f>('1 Utsläpp (kvartal)'!BN12/'6 FV (kvartal)'!BN12)*1000</f>
        <v>72.48497457235321</v>
      </c>
      <c r="BO12" s="213">
        <f>('1 Utsläpp (kvartal)'!BO12/'6 FV (kvartal)'!BO12)*1000</f>
        <v>76.836928579412103</v>
      </c>
      <c r="BP12" s="213">
        <f>('1 Utsläpp (kvartal)'!BP12/'6 FV (kvartal)'!BP12)*1000</f>
        <v>67.099740627210565</v>
      </c>
      <c r="BQ12" s="213">
        <f>('1 Utsläpp (kvartal)'!BQ12/'6 FV (kvartal)'!BQ12)*1000</f>
        <v>62.56817500749176</v>
      </c>
      <c r="BR12" s="213">
        <f>('1 Utsläpp (kvartal)'!BR12/'6 FV (kvartal)'!BR12)*1000</f>
        <v>72.754952311078512</v>
      </c>
      <c r="BS12" s="213">
        <f>('1 Utsläpp (kvartal)'!BS12/'6 FV (kvartal)'!BS12)*1000</f>
        <v>65.332970620239394</v>
      </c>
      <c r="BT12" s="213">
        <f>('1 Utsläpp (kvartal)'!BT12/'6 FV (kvartal)'!BT12)*1000</f>
        <v>66.747874051942091</v>
      </c>
      <c r="BU12" s="213">
        <f>('1 Utsläpp (kvartal)'!BU12/'6 FV (kvartal)'!BU12)*1000</f>
        <v>57.908284869863664</v>
      </c>
      <c r="BV12" s="213">
        <f>('1 Utsläpp (kvartal)'!BV12/'6 FV (kvartal)'!BV12)*1000</f>
        <v>66.092677345537751</v>
      </c>
      <c r="BW12" s="213">
        <f>('1 Utsläpp (kvartal)'!BW12/'6 FV (kvartal)'!BW12)*1000</f>
        <v>59.940022364542038</v>
      </c>
      <c r="BX12" s="213">
        <f>('1 Utsläpp (kvartal)'!BX12/'6 FV (kvartal)'!BX12)*1000</f>
        <v>68.064966818023052</v>
      </c>
      <c r="BY12" s="66"/>
    </row>
    <row r="13" spans="1:78" s="16" customFormat="1" ht="15.75" customHeight="1" x14ac:dyDescent="0.3">
      <c r="A13" s="185"/>
      <c r="B13" s="128" t="str">
        <f>'1 Utsläpp (kvartal)'!B13</f>
        <v>C24-C25 basic metals and fabricated metal products, except machinery and equipment</v>
      </c>
      <c r="C13" s="113" t="str">
        <f>'1 Utsläpp (kvartal)'!C13</f>
        <v>C24-C25 stål- och metallframställning; samt tillverkning av metallvaror (ej maskiner)</v>
      </c>
      <c r="D13" s="213">
        <f>('1 Utsläpp (kvartal)'!D13/'6 FV (kvartal)'!D13)*1000</f>
        <v>36.256009345374494</v>
      </c>
      <c r="E13" s="213">
        <f>('1 Utsläpp (kvartal)'!E13/'6 FV (kvartal)'!E13)*1000</f>
        <v>39.323075398300254</v>
      </c>
      <c r="F13" s="213">
        <f>('1 Utsläpp (kvartal)'!F13/'6 FV (kvartal)'!F13)*1000</f>
        <v>46.575795632064199</v>
      </c>
      <c r="G13" s="213">
        <f>('1 Utsläpp (kvartal)'!G13/'6 FV (kvartal)'!G13)*1000</f>
        <v>53.794676532921436</v>
      </c>
      <c r="H13" s="213">
        <f>('1 Utsläpp (kvartal)'!H13/'6 FV (kvartal)'!H13)*1000</f>
        <v>45.815565288540206</v>
      </c>
      <c r="I13" s="213">
        <f>('1 Utsläpp (kvartal)'!I13/'6 FV (kvartal)'!I13)*1000</f>
        <v>39.309139414010396</v>
      </c>
      <c r="J13" s="213">
        <f>('1 Utsläpp (kvartal)'!J13/'6 FV (kvartal)'!J13)*1000</f>
        <v>43.400162243597173</v>
      </c>
      <c r="K13" s="213">
        <f>('1 Utsläpp (kvartal)'!K13/'6 FV (kvartal)'!K13)*1000</f>
        <v>52.259966858368266</v>
      </c>
      <c r="L13" s="213">
        <f>('1 Utsläpp (kvartal)'!L13/'6 FV (kvartal)'!L13)*1000</f>
        <v>57.732649547053974</v>
      </c>
      <c r="M13" s="213">
        <f>('1 Utsläpp (kvartal)'!M13/'6 FV (kvartal)'!M13)*1000</f>
        <v>48.59573161369569</v>
      </c>
      <c r="N13" s="213">
        <f>('1 Utsläpp (kvartal)'!N13/'6 FV (kvartal)'!N13)*1000</f>
        <v>47.092475668887573</v>
      </c>
      <c r="O13" s="213">
        <f>('1 Utsläpp (kvartal)'!O13/'6 FV (kvartal)'!O13)*1000</f>
        <v>37.922237630497918</v>
      </c>
      <c r="P13" s="213">
        <f>('1 Utsläpp (kvartal)'!P13/'6 FV (kvartal)'!P13)*1000</f>
        <v>41.796395097332372</v>
      </c>
      <c r="Q13" s="213">
        <f>('1 Utsläpp (kvartal)'!Q13/'6 FV (kvartal)'!Q13)*1000</f>
        <v>43.586146169650718</v>
      </c>
      <c r="R13" s="213">
        <f>('1 Utsläpp (kvartal)'!R13/'6 FV (kvartal)'!R13)*1000</f>
        <v>45.95171435843362</v>
      </c>
      <c r="S13" s="213">
        <f>('1 Utsläpp (kvartal)'!S13/'6 FV (kvartal)'!S13)*1000</f>
        <v>40.865574783683563</v>
      </c>
      <c r="T13" s="213">
        <f>('1 Utsläpp (kvartal)'!T13/'6 FV (kvartal)'!T13)*1000</f>
        <v>36.676934924913361</v>
      </c>
      <c r="U13" s="213">
        <f>('1 Utsläpp (kvartal)'!U13/'6 FV (kvartal)'!U13)*1000</f>
        <v>35.818582147927103</v>
      </c>
      <c r="V13" s="213">
        <f>('1 Utsläpp (kvartal)'!V13/'6 FV (kvartal)'!V13)*1000</f>
        <v>39.977084898572507</v>
      </c>
      <c r="W13" s="213">
        <f>('1 Utsläpp (kvartal)'!W13/'6 FV (kvartal)'!W13)*1000</f>
        <v>39.476268962965449</v>
      </c>
      <c r="X13" s="213">
        <f>('1 Utsläpp (kvartal)'!X13/'6 FV (kvartal)'!X13)*1000</f>
        <v>39.511467585841181</v>
      </c>
      <c r="Y13" s="213">
        <f>('1 Utsläpp (kvartal)'!Y13/'6 FV (kvartal)'!Y13)*1000</f>
        <v>35.501162790697677</v>
      </c>
      <c r="Z13" s="213">
        <f>('1 Utsläpp (kvartal)'!Z13/'6 FV (kvartal)'!Z13)*1000</f>
        <v>40.129216252376594</v>
      </c>
      <c r="AA13" s="213">
        <f>('1 Utsläpp (kvartal)'!AA13/'6 FV (kvartal)'!AA13)*1000</f>
        <v>33.612319040017617</v>
      </c>
      <c r="AB13" s="213">
        <f>('1 Utsläpp (kvartal)'!AB13/'6 FV (kvartal)'!AB13)*1000</f>
        <v>37.554997427905711</v>
      </c>
      <c r="AC13" s="213">
        <f>('1 Utsläpp (kvartal)'!AC13/'6 FV (kvartal)'!AC13)*1000</f>
        <v>33.983190961697439</v>
      </c>
      <c r="AD13" s="213">
        <f>('1 Utsläpp (kvartal)'!AD13/'6 FV (kvartal)'!AD13)*1000</f>
        <v>39.661779288851115</v>
      </c>
      <c r="AE13" s="213">
        <f>('1 Utsläpp (kvartal)'!AE13/'6 FV (kvartal)'!AE13)*1000</f>
        <v>38.387325244811237</v>
      </c>
      <c r="AF13" s="213">
        <f>('1 Utsläpp (kvartal)'!AF13/'6 FV (kvartal)'!AF13)*1000</f>
        <v>49.546168224299059</v>
      </c>
      <c r="AG13" s="213">
        <f>('1 Utsläpp (kvartal)'!AG13/'6 FV (kvartal)'!AG13)*1000</f>
        <v>35.226211095365557</v>
      </c>
      <c r="AH13" s="213">
        <f>('1 Utsläpp (kvartal)'!AH13/'6 FV (kvartal)'!AH13)*1000</f>
        <v>43.137964739528648</v>
      </c>
      <c r="AI13" s="213">
        <f>('1 Utsläpp (kvartal)'!AI13/'6 FV (kvartal)'!AI13)*1000</f>
        <v>34.203947368421048</v>
      </c>
      <c r="AJ13" s="213">
        <f>('1 Utsläpp (kvartal)'!AJ13/'6 FV (kvartal)'!AJ13)*1000</f>
        <v>39.343761569788974</v>
      </c>
      <c r="AK13" s="213">
        <f>('1 Utsläpp (kvartal)'!AK13/'6 FV (kvartal)'!AK13)*1000</f>
        <v>34.92372307275437</v>
      </c>
      <c r="AL13" s="213">
        <f>('1 Utsläpp (kvartal)'!AL13/'6 FV (kvartal)'!AL13)*1000</f>
        <v>44.7181811535931</v>
      </c>
      <c r="AM13" s="213">
        <f>('1 Utsläpp (kvartal)'!AM13/'6 FV (kvartal)'!AM13)*1000</f>
        <v>34.588971256923969</v>
      </c>
      <c r="AN13" s="213">
        <f>('1 Utsläpp (kvartal)'!AN13/'6 FV (kvartal)'!AN13)*1000</f>
        <v>37.8956923076923</v>
      </c>
      <c r="AO13" s="213">
        <f>('1 Utsläpp (kvartal)'!AO13/'6 FV (kvartal)'!AO13)*1000</f>
        <v>34.168108500306971</v>
      </c>
      <c r="AP13" s="213">
        <f>('1 Utsläpp (kvartal)'!AP13/'6 FV (kvartal)'!AP13)*1000</f>
        <v>39.555155915985203</v>
      </c>
      <c r="AQ13" s="213">
        <f>('1 Utsläpp (kvartal)'!AQ13/'6 FV (kvartal)'!AQ13)*1000</f>
        <v>31.681264085228435</v>
      </c>
      <c r="AR13" s="213">
        <f>('1 Utsläpp (kvartal)'!AR13/'6 FV (kvartal)'!AR13)*1000</f>
        <v>32.188498838956427</v>
      </c>
      <c r="AS13" s="213">
        <f>('1 Utsläpp (kvartal)'!AS13/'6 FV (kvartal)'!AS13)*1000</f>
        <v>31.037601263565495</v>
      </c>
      <c r="AT13" s="213">
        <f>('1 Utsläpp (kvartal)'!AT13/'6 FV (kvartal)'!AT13)*1000</f>
        <v>38.181722982407145</v>
      </c>
      <c r="AU13" s="213">
        <f>('1 Utsläpp (kvartal)'!AU13/'6 FV (kvartal)'!AU13)*1000</f>
        <v>28.953807426054123</v>
      </c>
      <c r="AV13" s="213">
        <f>('1 Utsläpp (kvartal)'!AV13/'6 FV (kvartal)'!AV13)*1000</f>
        <v>41.778990963855421</v>
      </c>
      <c r="AW13" s="213">
        <f>('1 Utsläpp (kvartal)'!AW13/'6 FV (kvartal)'!AW13)*1000</f>
        <v>36.956995496149936</v>
      </c>
      <c r="AX13" s="213">
        <f>('1 Utsläpp (kvartal)'!AX13/'6 FV (kvartal)'!AX13)*1000</f>
        <v>57.865882538680133</v>
      </c>
      <c r="AY13" s="213">
        <f>('1 Utsläpp (kvartal)'!AY13/'6 FV (kvartal)'!AY13)*1000</f>
        <v>34.458794262425236</v>
      </c>
      <c r="AZ13" s="213">
        <f>('1 Utsläpp (kvartal)'!AZ13/'6 FV (kvartal)'!AZ13)*1000</f>
        <v>32.695597346345743</v>
      </c>
      <c r="BA13" s="213">
        <f>('1 Utsläpp (kvartal)'!BA13/'6 FV (kvartal)'!BA13)*1000</f>
        <v>38.247103738809898</v>
      </c>
      <c r="BB13" s="213">
        <f>('1 Utsläpp (kvartal)'!BB13/'6 FV (kvartal)'!BB13)*1000</f>
        <v>37.984853097883999</v>
      </c>
      <c r="BC13" s="213">
        <f>('1 Utsläpp (kvartal)'!BC13/'6 FV (kvartal)'!BC13)*1000</f>
        <v>31.957768986927245</v>
      </c>
      <c r="BD13" s="213">
        <f>('1 Utsläpp (kvartal)'!BD13/'6 FV (kvartal)'!BD13)*1000</f>
        <v>36.117919075144513</v>
      </c>
      <c r="BE13" s="213">
        <f>('1 Utsläpp (kvartal)'!BE13/'6 FV (kvartal)'!BE13)*1000</f>
        <v>36.640111647380358</v>
      </c>
      <c r="BF13" s="213">
        <f>('1 Utsläpp (kvartal)'!BF13/'6 FV (kvartal)'!BF13)*1000</f>
        <v>50.572073267852403</v>
      </c>
      <c r="BG13" s="213">
        <f>('1 Utsläpp (kvartal)'!BG13/'6 FV (kvartal)'!BG13)*1000</f>
        <v>42.171132465317633</v>
      </c>
      <c r="BH13" s="213">
        <f>('1 Utsläpp (kvartal)'!BH13/'6 FV (kvartal)'!BH13)*1000</f>
        <v>37.869862819165554</v>
      </c>
      <c r="BI13" s="213">
        <f>('1 Utsläpp (kvartal)'!BI13/'6 FV (kvartal)'!BI13)*1000</f>
        <v>33.843940846918692</v>
      </c>
      <c r="BJ13" s="213">
        <f>('1 Utsläpp (kvartal)'!BJ13/'6 FV (kvartal)'!BJ13)*1000</f>
        <v>40.004024518605661</v>
      </c>
      <c r="BK13" s="213">
        <f>('1 Utsläpp (kvartal)'!BK13/'6 FV (kvartal)'!BK13)*1000</f>
        <v>31.168928304306014</v>
      </c>
      <c r="BL13" s="213">
        <f>('1 Utsläpp (kvartal)'!BL13/'6 FV (kvartal)'!BL13)*1000</f>
        <v>39.822169720962897</v>
      </c>
      <c r="BM13" s="213">
        <f>('1 Utsläpp (kvartal)'!BM13/'6 FV (kvartal)'!BM13)*1000</f>
        <v>36.505211349160398</v>
      </c>
      <c r="BN13" s="213">
        <f>('1 Utsläpp (kvartal)'!BN13/'6 FV (kvartal)'!BN13)*1000</f>
        <v>50.448355332076261</v>
      </c>
      <c r="BO13" s="213">
        <f>('1 Utsläpp (kvartal)'!BO13/'6 FV (kvartal)'!BO13)*1000</f>
        <v>49.777239499978371</v>
      </c>
      <c r="BP13" s="213">
        <f>('1 Utsläpp (kvartal)'!BP13/'6 FV (kvartal)'!BP13)*1000</f>
        <v>63.64446435682995</v>
      </c>
      <c r="BQ13" s="213">
        <f>('1 Utsläpp (kvartal)'!BQ13/'6 FV (kvartal)'!BQ13)*1000</f>
        <v>49.297269969666331</v>
      </c>
      <c r="BR13" s="213">
        <f>('1 Utsläpp (kvartal)'!BR13/'6 FV (kvartal)'!BR13)*1000</f>
        <v>55.331409331409326</v>
      </c>
      <c r="BS13" s="213">
        <f>('1 Utsläpp (kvartal)'!BS13/'6 FV (kvartal)'!BS13)*1000</f>
        <v>43.602020811340672</v>
      </c>
      <c r="BT13" s="213">
        <f>('1 Utsläpp (kvartal)'!BT13/'6 FV (kvartal)'!BT13)*1000</f>
        <v>50.754282236327278</v>
      </c>
      <c r="BU13" s="213">
        <f>('1 Utsläpp (kvartal)'!BU13/'6 FV (kvartal)'!BU13)*1000</f>
        <v>43.213767441860455</v>
      </c>
      <c r="BV13" s="213">
        <f>('1 Utsläpp (kvartal)'!BV13/'6 FV (kvartal)'!BV13)*1000</f>
        <v>52.495905666557491</v>
      </c>
      <c r="BW13" s="213">
        <f>('1 Utsläpp (kvartal)'!BW13/'6 FV (kvartal)'!BW13)*1000</f>
        <v>55.334803240185977</v>
      </c>
      <c r="BX13" s="213">
        <f>('1 Utsläpp (kvartal)'!BX13/'6 FV (kvartal)'!BX13)*1000</f>
        <v>54.827951296982526</v>
      </c>
      <c r="BY13" s="66"/>
    </row>
    <row r="14" spans="1:78" s="16" customFormat="1" ht="15.75" customHeight="1" x14ac:dyDescent="0.3">
      <c r="A14" s="185"/>
      <c r="B14" s="128" t="str">
        <f>'1 Utsläpp (kvartal)'!B14</f>
        <v>C26 manufacture of computer, electronic and optical products</v>
      </c>
      <c r="C14" s="113" t="str">
        <f>'1 Utsläpp (kvartal)'!C14</f>
        <v>C26 industri för datorer, elektronikvaror och optik</v>
      </c>
      <c r="D14" s="213">
        <f>('1 Utsläpp (kvartal)'!D14/'6 FV (kvartal)'!D14)*1000</f>
        <v>0.75150532654006497</v>
      </c>
      <c r="E14" s="213">
        <f>('1 Utsläpp (kvartal)'!E14/'6 FV (kvartal)'!E14)*1000</f>
        <v>0.60876928867143398</v>
      </c>
      <c r="F14" s="213">
        <f>('1 Utsläpp (kvartal)'!F14/'6 FV (kvartal)'!F14)*1000</f>
        <v>0.6685720118403593</v>
      </c>
      <c r="G14" s="213">
        <f>('1 Utsläpp (kvartal)'!G14/'6 FV (kvartal)'!G14)*1000</f>
        <v>0.66204840406874776</v>
      </c>
      <c r="H14" s="213">
        <f>('1 Utsläpp (kvartal)'!H14/'6 FV (kvartal)'!H14)*1000</f>
        <v>0.65332839323206127</v>
      </c>
      <c r="I14" s="213">
        <f>('1 Utsläpp (kvartal)'!I14/'6 FV (kvartal)'!I14)*1000</f>
        <v>0.61112969778075166</v>
      </c>
      <c r="J14" s="213">
        <f>('1 Utsläpp (kvartal)'!J14/'6 FV (kvartal)'!J14)*1000</f>
        <v>0.64230995875073671</v>
      </c>
      <c r="K14" s="213">
        <f>('1 Utsläpp (kvartal)'!K14/'6 FV (kvartal)'!K14)*1000</f>
        <v>0.62384898710865566</v>
      </c>
      <c r="L14" s="213">
        <f>('1 Utsläpp (kvartal)'!L14/'6 FV (kvartal)'!L14)*1000</f>
        <v>0.76769843702114615</v>
      </c>
      <c r="M14" s="213">
        <f>('1 Utsläpp (kvartal)'!M14/'6 FV (kvartal)'!M14)*1000</f>
        <v>0.69748131746471076</v>
      </c>
      <c r="N14" s="213">
        <f>('1 Utsläpp (kvartal)'!N14/'6 FV (kvartal)'!N14)*1000</f>
        <v>0.73257467994310099</v>
      </c>
      <c r="O14" s="213">
        <f>('1 Utsläpp (kvartal)'!O14/'6 FV (kvartal)'!O14)*1000</f>
        <v>0.55071876898157535</v>
      </c>
      <c r="P14" s="213">
        <f>('1 Utsläpp (kvartal)'!P14/'6 FV (kvartal)'!P14)*1000</f>
        <v>0.79951649110688994</v>
      </c>
      <c r="Q14" s="213">
        <f>('1 Utsläpp (kvartal)'!Q14/'6 FV (kvartal)'!Q14)*1000</f>
        <v>0.69624872281418759</v>
      </c>
      <c r="R14" s="213">
        <f>('1 Utsläpp (kvartal)'!R14/'6 FV (kvartal)'!R14)*1000</f>
        <v>0.78485990496477143</v>
      </c>
      <c r="S14" s="213">
        <f>('1 Utsläpp (kvartal)'!S14/'6 FV (kvartal)'!S14)*1000</f>
        <v>0.71108455333134146</v>
      </c>
      <c r="T14" s="213">
        <f>('1 Utsläpp (kvartal)'!T14/'6 FV (kvartal)'!T14)*1000</f>
        <v>0.6067415730337079</v>
      </c>
      <c r="U14" s="213">
        <f>('1 Utsläpp (kvartal)'!U14/'6 FV (kvartal)'!U14)*1000</f>
        <v>0.54786345189782759</v>
      </c>
      <c r="V14" s="213">
        <f>('1 Utsläpp (kvartal)'!V14/'6 FV (kvartal)'!V14)*1000</f>
        <v>0.61406969099276798</v>
      </c>
      <c r="W14" s="213">
        <f>('1 Utsläpp (kvartal)'!W14/'6 FV (kvartal)'!W14)*1000</f>
        <v>0.54041780199818346</v>
      </c>
      <c r="X14" s="213">
        <f>('1 Utsläpp (kvartal)'!X14/'6 FV (kvartal)'!X14)*1000</f>
        <v>0.5418263512620588</v>
      </c>
      <c r="Y14" s="213">
        <f>('1 Utsläpp (kvartal)'!Y14/'6 FV (kvartal)'!Y14)*1000</f>
        <v>0.53427419354838712</v>
      </c>
      <c r="Z14" s="213">
        <f>('1 Utsläpp (kvartal)'!Z14/'6 FV (kvartal)'!Z14)*1000</f>
        <v>0.61318051575931243</v>
      </c>
      <c r="AA14" s="213">
        <f>('1 Utsläpp (kvartal)'!AA14/'6 FV (kvartal)'!AA14)*1000</f>
        <v>0.47683615819209035</v>
      </c>
      <c r="AB14" s="213">
        <f>('1 Utsläpp (kvartal)'!AB14/'6 FV (kvartal)'!AB14)*1000</f>
        <v>0.47392035894559725</v>
      </c>
      <c r="AC14" s="213">
        <f>('1 Utsläpp (kvartal)'!AC14/'6 FV (kvartal)'!AC14)*1000</f>
        <v>0.44101158589759565</v>
      </c>
      <c r="AD14" s="213">
        <f>('1 Utsläpp (kvartal)'!AD14/'6 FV (kvartal)'!AD14)*1000</f>
        <v>0.56767868437697655</v>
      </c>
      <c r="AE14" s="213">
        <f>('1 Utsläpp (kvartal)'!AE14/'6 FV (kvartal)'!AE14)*1000</f>
        <v>0.5318518518518518</v>
      </c>
      <c r="AF14" s="213">
        <f>('1 Utsläpp (kvartal)'!AF14/'6 FV (kvartal)'!AF14)*1000</f>
        <v>0.47216111017092571</v>
      </c>
      <c r="AG14" s="213">
        <f>('1 Utsläpp (kvartal)'!AG14/'6 FV (kvartal)'!AG14)*1000</f>
        <v>0.42255531763026405</v>
      </c>
      <c r="AH14" s="213">
        <f>('1 Utsläpp (kvartal)'!AH14/'6 FV (kvartal)'!AH14)*1000</f>
        <v>0.48294991026268558</v>
      </c>
      <c r="AI14" s="213">
        <f>('1 Utsläpp (kvartal)'!AI14/'6 FV (kvartal)'!AI14)*1000</f>
        <v>0.40793976728268311</v>
      </c>
      <c r="AJ14" s="213">
        <f>('1 Utsläpp (kvartal)'!AJ14/'6 FV (kvartal)'!AJ14)*1000</f>
        <v>0.46297872340425533</v>
      </c>
      <c r="AK14" s="213">
        <f>('1 Utsläpp (kvartal)'!AK14/'6 FV (kvartal)'!AK14)*1000</f>
        <v>0.45277127244340359</v>
      </c>
      <c r="AL14" s="213">
        <f>('1 Utsläpp (kvartal)'!AL14/'6 FV (kvartal)'!AL14)*1000</f>
        <v>0.51625239005736145</v>
      </c>
      <c r="AM14" s="213">
        <f>('1 Utsläpp (kvartal)'!AM14/'6 FV (kvartal)'!AM14)*1000</f>
        <v>0.42979942693409739</v>
      </c>
      <c r="AN14" s="213">
        <f>('1 Utsläpp (kvartal)'!AN14/'6 FV (kvartal)'!AN14)*1000</f>
        <v>0.37914691943127959</v>
      </c>
      <c r="AO14" s="213">
        <f>('1 Utsläpp (kvartal)'!AO14/'6 FV (kvartal)'!AO14)*1000</f>
        <v>0.33184092704766921</v>
      </c>
      <c r="AP14" s="213">
        <f>('1 Utsläpp (kvartal)'!AP14/'6 FV (kvartal)'!AP14)*1000</f>
        <v>0.43978697818244289</v>
      </c>
      <c r="AQ14" s="213">
        <f>('1 Utsläpp (kvartal)'!AQ14/'6 FV (kvartal)'!AQ14)*1000</f>
        <v>0.38666463693103975</v>
      </c>
      <c r="AR14" s="213">
        <f>('1 Utsläpp (kvartal)'!AR14/'6 FV (kvartal)'!AR14)*1000</f>
        <v>0.41560798548094374</v>
      </c>
      <c r="AS14" s="213">
        <f>('1 Utsläpp (kvartal)'!AS14/'6 FV (kvartal)'!AS14)*1000</f>
        <v>0.36162146398366873</v>
      </c>
      <c r="AT14" s="213">
        <f>('1 Utsläpp (kvartal)'!AT14/'6 FV (kvartal)'!AT14)*1000</f>
        <v>0.49990159417437513</v>
      </c>
      <c r="AU14" s="213">
        <f>('1 Utsläpp (kvartal)'!AU14/'6 FV (kvartal)'!AU14)*1000</f>
        <v>0.36428254109284763</v>
      </c>
      <c r="AV14" s="213">
        <f>('1 Utsläpp (kvartal)'!AV14/'6 FV (kvartal)'!AV14)*1000</f>
        <v>0.32871163732668635</v>
      </c>
      <c r="AW14" s="213">
        <f>('1 Utsläpp (kvartal)'!AW14/'6 FV (kvartal)'!AW14)*1000</f>
        <v>0.33205619412515963</v>
      </c>
      <c r="AX14" s="213">
        <f>('1 Utsläpp (kvartal)'!AX14/'6 FV (kvartal)'!AX14)*1000</f>
        <v>0.38855470655178026</v>
      </c>
      <c r="AY14" s="213">
        <f>('1 Utsläpp (kvartal)'!AY14/'6 FV (kvartal)'!AY14)*1000</f>
        <v>0.27707199032062912</v>
      </c>
      <c r="AZ14" s="213">
        <f>('1 Utsläpp (kvartal)'!AZ14/'6 FV (kvartal)'!AZ14)*1000</f>
        <v>0.30556718292172458</v>
      </c>
      <c r="BA14" s="213">
        <f>('1 Utsläpp (kvartal)'!BA14/'6 FV (kvartal)'!BA14)*1000</f>
        <v>0.33109551418980776</v>
      </c>
      <c r="BB14" s="213">
        <f>('1 Utsläpp (kvartal)'!BB14/'6 FV (kvartal)'!BB14)*1000</f>
        <v>0.38011695906432746</v>
      </c>
      <c r="BC14" s="213">
        <f>('1 Utsläpp (kvartal)'!BC14/'6 FV (kvartal)'!BC14)*1000</f>
        <v>0.26408251161736374</v>
      </c>
      <c r="BD14" s="213">
        <f>('1 Utsläpp (kvartal)'!BD14/'6 FV (kvartal)'!BD14)*1000</f>
        <v>0.21915406530791148</v>
      </c>
      <c r="BE14" s="213">
        <f>('1 Utsläpp (kvartal)'!BE14/'6 FV (kvartal)'!BE14)*1000</f>
        <v>0.28351156428749069</v>
      </c>
      <c r="BF14" s="213">
        <f>('1 Utsläpp (kvartal)'!BF14/'6 FV (kvartal)'!BF14)*1000</f>
        <v>0.2586693776121089</v>
      </c>
      <c r="BG14" s="213">
        <f>('1 Utsläpp (kvartal)'!BG14/'6 FV (kvartal)'!BG14)*1000</f>
        <v>0.22387289796760548</v>
      </c>
      <c r="BH14" s="213">
        <f>('1 Utsläpp (kvartal)'!BH14/'6 FV (kvartal)'!BH14)*1000</f>
        <v>0.19990200881920628</v>
      </c>
      <c r="BI14" s="213">
        <f>('1 Utsläpp (kvartal)'!BI14/'6 FV (kvartal)'!BI14)*1000</f>
        <v>0.23979957050823189</v>
      </c>
      <c r="BJ14" s="213">
        <f>('1 Utsläpp (kvartal)'!BJ14/'6 FV (kvartal)'!BJ14)*1000</f>
        <v>0.31226765799256506</v>
      </c>
      <c r="BK14" s="213">
        <f>('1 Utsläpp (kvartal)'!BK14/'6 FV (kvartal)'!BK14)*1000</f>
        <v>0.21654749744637386</v>
      </c>
      <c r="BL14" s="213">
        <f>('1 Utsläpp (kvartal)'!BL14/'6 FV (kvartal)'!BL14)*1000</f>
        <v>0.16395210872613525</v>
      </c>
      <c r="BM14" s="213">
        <f>('1 Utsläpp (kvartal)'!BM14/'6 FV (kvartal)'!BM14)*1000</f>
        <v>0.17955957086391869</v>
      </c>
      <c r="BN14" s="213">
        <f>('1 Utsläpp (kvartal)'!BN14/'6 FV (kvartal)'!BN14)*1000</f>
        <v>0.19687964338781577</v>
      </c>
      <c r="BO14" s="213">
        <f>('1 Utsläpp (kvartal)'!BO14/'6 FV (kvartal)'!BO14)*1000</f>
        <v>0.17532179316466934</v>
      </c>
      <c r="BP14" s="213">
        <f>('1 Utsläpp (kvartal)'!BP14/'6 FV (kvartal)'!BP14)*1000</f>
        <v>0.20848689059703063</v>
      </c>
      <c r="BQ14" s="213">
        <f>('1 Utsläpp (kvartal)'!BQ14/'6 FV (kvartal)'!BQ14)*1000</f>
        <v>0.22917584839136182</v>
      </c>
      <c r="BR14" s="213">
        <f>('1 Utsläpp (kvartal)'!BR14/'6 FV (kvartal)'!BR14)*1000</f>
        <v>0.26470221001373456</v>
      </c>
      <c r="BS14" s="213">
        <f>('1 Utsläpp (kvartal)'!BS14/'6 FV (kvartal)'!BS14)*1000</f>
        <v>0.20465406191564514</v>
      </c>
      <c r="BT14" s="213">
        <f>('1 Utsläpp (kvartal)'!BT14/'6 FV (kvartal)'!BT14)*1000</f>
        <v>0.18850897423042212</v>
      </c>
      <c r="BU14" s="213">
        <f>('1 Utsläpp (kvartal)'!BU14/'6 FV (kvartal)'!BU14)*1000</f>
        <v>0.2150185549006767</v>
      </c>
      <c r="BV14" s="213">
        <f>('1 Utsläpp (kvartal)'!BV14/'6 FV (kvartal)'!BV14)*1000</f>
        <v>0.22237121466085596</v>
      </c>
      <c r="BW14" s="213">
        <f>('1 Utsläpp (kvartal)'!BW14/'6 FV (kvartal)'!BW14)*1000</f>
        <v>0.18080933703243085</v>
      </c>
      <c r="BX14" s="213">
        <f>('1 Utsläpp (kvartal)'!BX14/'6 FV (kvartal)'!BX14)*1000</f>
        <v>0.19166666666666668</v>
      </c>
      <c r="BY14" s="66"/>
    </row>
    <row r="15" spans="1:78" s="16" customFormat="1" ht="15.75" customHeight="1" x14ac:dyDescent="0.3">
      <c r="A15" s="185"/>
      <c r="B15" s="128" t="str">
        <f>'1 Utsläpp (kvartal)'!B15</f>
        <v>C27 manufacture of electrical equipment</v>
      </c>
      <c r="C15" s="113" t="str">
        <f>'1 Utsläpp (kvartal)'!C15</f>
        <v>C27 industri för elapparatur</v>
      </c>
      <c r="D15" s="213">
        <f>('1 Utsläpp (kvartal)'!D15/'6 FV (kvartal)'!D15)*1000</f>
        <v>1.6336394393426776</v>
      </c>
      <c r="E15" s="213">
        <f>('1 Utsläpp (kvartal)'!E15/'6 FV (kvartal)'!E15)*1000</f>
        <v>1.3469702817445002</v>
      </c>
      <c r="F15" s="213">
        <f>('1 Utsläpp (kvartal)'!F15/'6 FV (kvartal)'!F15)*1000</f>
        <v>1.6732885085574571</v>
      </c>
      <c r="G15" s="213">
        <f>('1 Utsläpp (kvartal)'!G15/'6 FV (kvartal)'!G15)*1000</f>
        <v>2.2920322920322924</v>
      </c>
      <c r="H15" s="213">
        <f>('1 Utsläpp (kvartal)'!H15/'6 FV (kvartal)'!H15)*1000</f>
        <v>3.0925854782942763</v>
      </c>
      <c r="I15" s="213">
        <f>('1 Utsläpp (kvartal)'!I15/'6 FV (kvartal)'!I15)*1000</f>
        <v>2.4571324334184608</v>
      </c>
      <c r="J15" s="213">
        <f>('1 Utsläpp (kvartal)'!J15/'6 FV (kvartal)'!J15)*1000</f>
        <v>2.6558800315706397</v>
      </c>
      <c r="K15" s="213">
        <f>('1 Utsläpp (kvartal)'!K15/'6 FV (kvartal)'!K15)*1000</f>
        <v>3.6161964247253926</v>
      </c>
      <c r="L15" s="213">
        <f>('1 Utsläpp (kvartal)'!L15/'6 FV (kvartal)'!L15)*1000</f>
        <v>4.2668621700879763</v>
      </c>
      <c r="M15" s="213">
        <f>('1 Utsläpp (kvartal)'!M15/'6 FV (kvartal)'!M15)*1000</f>
        <v>1.8082240976836057</v>
      </c>
      <c r="N15" s="213">
        <f>('1 Utsläpp (kvartal)'!N15/'6 FV (kvartal)'!N15)*1000</f>
        <v>1.9165669345187213</v>
      </c>
      <c r="O15" s="213">
        <f>('1 Utsläpp (kvartal)'!O15/'6 FV (kvartal)'!O15)*1000</f>
        <v>2.6896942242355606</v>
      </c>
      <c r="P15" s="213">
        <f>('1 Utsläpp (kvartal)'!P15/'6 FV (kvartal)'!P15)*1000</f>
        <v>2.2754572754572759</v>
      </c>
      <c r="Q15" s="213">
        <f>('1 Utsläpp (kvartal)'!Q15/'6 FV (kvartal)'!Q15)*1000</f>
        <v>1.0542287900778466</v>
      </c>
      <c r="R15" s="213">
        <f>('1 Utsläpp (kvartal)'!R15/'6 FV (kvartal)'!R15)*1000</f>
        <v>1.1557788944723619</v>
      </c>
      <c r="S15" s="213">
        <f>('1 Utsläpp (kvartal)'!S15/'6 FV (kvartal)'!S15)*1000</f>
        <v>1.1563405547122949</v>
      </c>
      <c r="T15" s="213">
        <f>('1 Utsläpp (kvartal)'!T15/'6 FV (kvartal)'!T15)*1000</f>
        <v>1.425760556985016</v>
      </c>
      <c r="U15" s="213">
        <f>('1 Utsläpp (kvartal)'!U15/'6 FV (kvartal)'!U15)*1000</f>
        <v>1.2709296762876734</v>
      </c>
      <c r="V15" s="213">
        <f>('1 Utsläpp (kvartal)'!V15/'6 FV (kvartal)'!V15)*1000</f>
        <v>1.1972180824639842</v>
      </c>
      <c r="W15" s="213">
        <f>('1 Utsläpp (kvartal)'!W15/'6 FV (kvartal)'!W15)*1000</f>
        <v>1.6125708397733127</v>
      </c>
      <c r="X15" s="213">
        <f>('1 Utsläpp (kvartal)'!X15/'6 FV (kvartal)'!X15)*1000</f>
        <v>1.4557241785766908</v>
      </c>
      <c r="Y15" s="213">
        <f>('1 Utsläpp (kvartal)'!Y15/'6 FV (kvartal)'!Y15)*1000</f>
        <v>1.4316430747177926</v>
      </c>
      <c r="Z15" s="213">
        <f>('1 Utsläpp (kvartal)'!Z15/'6 FV (kvartal)'!Z15)*1000</f>
        <v>1.3996948893974066</v>
      </c>
      <c r="AA15" s="213">
        <f>('1 Utsläpp (kvartal)'!AA15/'6 FV (kvartal)'!AA15)*1000</f>
        <v>1.5381701079749952</v>
      </c>
      <c r="AB15" s="213">
        <f>('1 Utsläpp (kvartal)'!AB15/'6 FV (kvartal)'!AB15)*1000</f>
        <v>1.7523896222121074</v>
      </c>
      <c r="AC15" s="213">
        <f>('1 Utsläpp (kvartal)'!AC15/'6 FV (kvartal)'!AC15)*1000</f>
        <v>1.3643692059653365</v>
      </c>
      <c r="AD15" s="213">
        <f>('1 Utsläpp (kvartal)'!AD15/'6 FV (kvartal)'!AD15)*1000</f>
        <v>1.421718273004797</v>
      </c>
      <c r="AE15" s="213">
        <f>('1 Utsläpp (kvartal)'!AE15/'6 FV (kvartal)'!AE15)*1000</f>
        <v>1.6379984362783426</v>
      </c>
      <c r="AF15" s="213">
        <f>('1 Utsläpp (kvartal)'!AF15/'6 FV (kvartal)'!AF15)*1000</f>
        <v>1.1637239165329052</v>
      </c>
      <c r="AG15" s="213">
        <f>('1 Utsläpp (kvartal)'!AG15/'6 FV (kvartal)'!AG15)*1000</f>
        <v>1.5173354109855863</v>
      </c>
      <c r="AH15" s="213">
        <f>('1 Utsläpp (kvartal)'!AH15/'6 FV (kvartal)'!AH15)*1000</f>
        <v>1.11704430653774</v>
      </c>
      <c r="AI15" s="213">
        <f>('1 Utsläpp (kvartal)'!AI15/'6 FV (kvartal)'!AI15)*1000</f>
        <v>1.0740242261103636</v>
      </c>
      <c r="AJ15" s="213">
        <f>('1 Utsläpp (kvartal)'!AJ15/'6 FV (kvartal)'!AJ15)*1000</f>
        <v>1.4740977881257276</v>
      </c>
      <c r="AK15" s="213">
        <f>('1 Utsläpp (kvartal)'!AK15/'6 FV (kvartal)'!AK15)*1000</f>
        <v>1.3876917772797794</v>
      </c>
      <c r="AL15" s="213">
        <f>('1 Utsläpp (kvartal)'!AL15/'6 FV (kvartal)'!AL15)*1000</f>
        <v>1.5087507543753771</v>
      </c>
      <c r="AM15" s="213">
        <f>('1 Utsläpp (kvartal)'!AM15/'6 FV (kvartal)'!AM15)*1000</f>
        <v>1.2332668755340359</v>
      </c>
      <c r="AN15" s="213">
        <f>('1 Utsläpp (kvartal)'!AN15/'6 FV (kvartal)'!AN15)*1000</f>
        <v>0.91046831955922869</v>
      </c>
      <c r="AO15" s="213">
        <f>('1 Utsläpp (kvartal)'!AO15/'6 FV (kvartal)'!AO15)*1000</f>
        <v>1.0830999066293183</v>
      </c>
      <c r="AP15" s="213">
        <f>('1 Utsläpp (kvartal)'!AP15/'6 FV (kvartal)'!AP15)*1000</f>
        <v>0.97775336446031313</v>
      </c>
      <c r="AQ15" s="213">
        <f>('1 Utsläpp (kvartal)'!AQ15/'6 FV (kvartal)'!AQ15)*1000</f>
        <v>0.93349686563096212</v>
      </c>
      <c r="AR15" s="213">
        <f>('1 Utsläpp (kvartal)'!AR15/'6 FV (kvartal)'!AR15)*1000</f>
        <v>0.84845250800426897</v>
      </c>
      <c r="AS15" s="213">
        <f>('1 Utsläpp (kvartal)'!AS15/'6 FV (kvartal)'!AS15)*1000</f>
        <v>0.83902047370533916</v>
      </c>
      <c r="AT15" s="213">
        <f>('1 Utsläpp (kvartal)'!AT15/'6 FV (kvartal)'!AT15)*1000</f>
        <v>0.82006269592476488</v>
      </c>
      <c r="AU15" s="213">
        <f>('1 Utsläpp (kvartal)'!AU15/'6 FV (kvartal)'!AU15)*1000</f>
        <v>0.73849324479047407</v>
      </c>
      <c r="AV15" s="213">
        <f>('1 Utsläpp (kvartal)'!AV15/'6 FV (kvartal)'!AV15)*1000</f>
        <v>0.73280989769212468</v>
      </c>
      <c r="AW15" s="213">
        <f>('1 Utsläpp (kvartal)'!AW15/'6 FV (kvartal)'!AW15)*1000</f>
        <v>0.6978978978978978</v>
      </c>
      <c r="AX15" s="213">
        <f>('1 Utsläpp (kvartal)'!AX15/'6 FV (kvartal)'!AX15)*1000</f>
        <v>0.96535872598916428</v>
      </c>
      <c r="AY15" s="213">
        <f>('1 Utsläpp (kvartal)'!AY15/'6 FV (kvartal)'!AY15)*1000</f>
        <v>0.89541338007595683</v>
      </c>
      <c r="AZ15" s="213">
        <f>('1 Utsläpp (kvartal)'!AZ15/'6 FV (kvartal)'!AZ15)*1000</f>
        <v>0.65847736037708904</v>
      </c>
      <c r="BA15" s="213">
        <f>('1 Utsläpp (kvartal)'!BA15/'6 FV (kvartal)'!BA15)*1000</f>
        <v>0.78057241977450131</v>
      </c>
      <c r="BB15" s="213">
        <f>('1 Utsläpp (kvartal)'!BB15/'6 FV (kvartal)'!BB15)*1000</f>
        <v>0.86756238003838759</v>
      </c>
      <c r="BC15" s="213">
        <f>('1 Utsläpp (kvartal)'!BC15/'6 FV (kvartal)'!BC15)*1000</f>
        <v>0.63225290116046418</v>
      </c>
      <c r="BD15" s="213">
        <f>('1 Utsläpp (kvartal)'!BD15/'6 FV (kvartal)'!BD15)*1000</f>
        <v>0.63142819945319606</v>
      </c>
      <c r="BE15" s="213">
        <f>('1 Utsläpp (kvartal)'!BE15/'6 FV (kvartal)'!BE15)*1000</f>
        <v>0.77792853912256898</v>
      </c>
      <c r="BF15" s="213">
        <f>('1 Utsläpp (kvartal)'!BF15/'6 FV (kvartal)'!BF15)*1000</f>
        <v>0.83347336582087039</v>
      </c>
      <c r="BG15" s="213">
        <f>('1 Utsläpp (kvartal)'!BG15/'6 FV (kvartal)'!BG15)*1000</f>
        <v>0.72362809212396928</v>
      </c>
      <c r="BH15" s="213">
        <f>('1 Utsläpp (kvartal)'!BH15/'6 FV (kvartal)'!BH15)*1000</f>
        <v>0.55882014056918994</v>
      </c>
      <c r="BI15" s="213">
        <f>('1 Utsläpp (kvartal)'!BI15/'6 FV (kvartal)'!BI15)*1000</f>
        <v>0.46557241664085885</v>
      </c>
      <c r="BJ15" s="213">
        <f>('1 Utsläpp (kvartal)'!BJ15/'6 FV (kvartal)'!BJ15)*1000</f>
        <v>0.61131264275157871</v>
      </c>
      <c r="BK15" s="213">
        <f>('1 Utsläpp (kvartal)'!BK15/'6 FV (kvartal)'!BK15)*1000</f>
        <v>1.0210460512606794</v>
      </c>
      <c r="BL15" s="213">
        <f>('1 Utsläpp (kvartal)'!BL15/'6 FV (kvartal)'!BL15)*1000</f>
        <v>0.70789421356134419</v>
      </c>
      <c r="BM15" s="213">
        <f>('1 Utsläpp (kvartal)'!BM15/'6 FV (kvartal)'!BM15)*1000</f>
        <v>0.71574294457667453</v>
      </c>
      <c r="BN15" s="213">
        <f>('1 Utsläpp (kvartal)'!BN15/'6 FV (kvartal)'!BN15)*1000</f>
        <v>1.4882102821801315</v>
      </c>
      <c r="BO15" s="213">
        <f>('1 Utsläpp (kvartal)'!BO15/'6 FV (kvartal)'!BO15)*1000</f>
        <v>2.5730994152046787</v>
      </c>
      <c r="BP15" s="213">
        <f>('1 Utsläpp (kvartal)'!BP15/'6 FV (kvartal)'!BP15)*1000</f>
        <v>1.1850675138999205</v>
      </c>
      <c r="BQ15" s="213">
        <f>('1 Utsläpp (kvartal)'!BQ15/'6 FV (kvartal)'!BQ15)*1000</f>
        <v>1.4225816112608567</v>
      </c>
      <c r="BR15" s="213">
        <f>('1 Utsläpp (kvartal)'!BR15/'6 FV (kvartal)'!BR15)*1000</f>
        <v>1.9551020408163267</v>
      </c>
      <c r="BS15" s="213">
        <f>('1 Utsläpp (kvartal)'!BS15/'6 FV (kvartal)'!BS15)*1000</f>
        <v>0.67729083665338641</v>
      </c>
      <c r="BT15" s="213">
        <f>('1 Utsläpp (kvartal)'!BT15/'6 FV (kvartal)'!BT15)*1000</f>
        <v>1.1385767790262171</v>
      </c>
      <c r="BU15" s="213">
        <f>('1 Utsläpp (kvartal)'!BU15/'6 FV (kvartal)'!BU15)*1000</f>
        <v>0.6185983827493261</v>
      </c>
      <c r="BV15" s="213">
        <f>('1 Utsläpp (kvartal)'!BV15/'6 FV (kvartal)'!BV15)*1000</f>
        <v>0.76132028528777573</v>
      </c>
      <c r="BW15" s="213">
        <f>('1 Utsläpp (kvartal)'!BW15/'6 FV (kvartal)'!BW15)*1000</f>
        <v>0.94963721724285111</v>
      </c>
      <c r="BX15" s="213">
        <f>('1 Utsläpp (kvartal)'!BX15/'6 FV (kvartal)'!BX15)*1000</f>
        <v>0.67075978511128165</v>
      </c>
      <c r="BY15" s="66"/>
    </row>
    <row r="16" spans="1:78" s="16" customFormat="1" ht="15.75" customHeight="1" x14ac:dyDescent="0.3">
      <c r="A16" s="185"/>
      <c r="B16" s="128" t="str">
        <f>'1 Utsläpp (kvartal)'!B16</f>
        <v>C28 manufacture of machinery and equipment n.e.c.</v>
      </c>
      <c r="C16" s="113" t="str">
        <f>'1 Utsläpp (kvartal)'!C16</f>
        <v>C28 övrig maskinindustri</v>
      </c>
      <c r="D16" s="213">
        <f>('1 Utsläpp (kvartal)'!D16/'6 FV (kvartal)'!D16)*1000</f>
        <v>1.4033809751073822</v>
      </c>
      <c r="E16" s="213">
        <f>('1 Utsläpp (kvartal)'!E16/'6 FV (kvartal)'!E16)*1000</f>
        <v>1.1456640751943603</v>
      </c>
      <c r="F16" s="213">
        <f>('1 Utsläpp (kvartal)'!F16/'6 FV (kvartal)'!F16)*1000</f>
        <v>1.3102338350847298</v>
      </c>
      <c r="G16" s="213">
        <f>('1 Utsläpp (kvartal)'!G16/'6 FV (kvartal)'!G16)*1000</f>
        <v>1.8182789190728808</v>
      </c>
      <c r="H16" s="213">
        <f>('1 Utsläpp (kvartal)'!H16/'6 FV (kvartal)'!H16)*1000</f>
        <v>2.1512519161982624</v>
      </c>
      <c r="I16" s="213">
        <f>('1 Utsläpp (kvartal)'!I16/'6 FV (kvartal)'!I16)*1000</f>
        <v>2.0946778711484595</v>
      </c>
      <c r="J16" s="213">
        <f>('1 Utsläpp (kvartal)'!J16/'6 FV (kvartal)'!J16)*1000</f>
        <v>1.9899460519862679</v>
      </c>
      <c r="K16" s="213">
        <f>('1 Utsläpp (kvartal)'!K16/'6 FV (kvartal)'!K16)*1000</f>
        <v>1.8487394957983196</v>
      </c>
      <c r="L16" s="213">
        <f>('1 Utsläpp (kvartal)'!L16/'6 FV (kvartal)'!L16)*1000</f>
        <v>1.9689049121225777</v>
      </c>
      <c r="M16" s="213">
        <f>('1 Utsläpp (kvartal)'!M16/'6 FV (kvartal)'!M16)*1000</f>
        <v>1.2189564821143768</v>
      </c>
      <c r="N16" s="213">
        <f>('1 Utsläpp (kvartal)'!N16/'6 FV (kvartal)'!N16)*1000</f>
        <v>1.2454199671982411</v>
      </c>
      <c r="O16" s="213">
        <f>('1 Utsläpp (kvartal)'!O16/'6 FV (kvartal)'!O16)*1000</f>
        <v>1.2611948758644145</v>
      </c>
      <c r="P16" s="213">
        <f>('1 Utsläpp (kvartal)'!P16/'6 FV (kvartal)'!P16)*1000</f>
        <v>1.1408900909761495</v>
      </c>
      <c r="Q16" s="213">
        <f>('1 Utsläpp (kvartal)'!Q16/'6 FV (kvartal)'!Q16)*1000</f>
        <v>0.96547369629480817</v>
      </c>
      <c r="R16" s="213">
        <f>('1 Utsläpp (kvartal)'!R16/'6 FV (kvartal)'!R16)*1000</f>
        <v>0.99143758449752151</v>
      </c>
      <c r="S16" s="213">
        <f>('1 Utsläpp (kvartal)'!S16/'6 FV (kvartal)'!S16)*1000</f>
        <v>0.98264936214959731</v>
      </c>
      <c r="T16" s="213">
        <f>('1 Utsläpp (kvartal)'!T16/'6 FV (kvartal)'!T16)*1000</f>
        <v>1.0758688486670909</v>
      </c>
      <c r="U16" s="213">
        <f>('1 Utsläpp (kvartal)'!U16/'6 FV (kvartal)'!U16)*1000</f>
        <v>0.96421620002994468</v>
      </c>
      <c r="V16" s="213">
        <f>('1 Utsläpp (kvartal)'!V16/'6 FV (kvartal)'!V16)*1000</f>
        <v>1.0769506084466713</v>
      </c>
      <c r="W16" s="213">
        <f>('1 Utsläpp (kvartal)'!W16/'6 FV (kvartal)'!W16)*1000</f>
        <v>1.2456315526709936</v>
      </c>
      <c r="X16" s="213">
        <f>('1 Utsläpp (kvartal)'!X16/'6 FV (kvartal)'!X16)*1000</f>
        <v>1.4805338791522749</v>
      </c>
      <c r="Y16" s="213">
        <f>('1 Utsläpp (kvartal)'!Y16/'6 FV (kvartal)'!Y16)*1000</f>
        <v>1.1736465026959155</v>
      </c>
      <c r="Z16" s="213">
        <f>('1 Utsläpp (kvartal)'!Z16/'6 FV (kvartal)'!Z16)*1000</f>
        <v>1.3405894472811968</v>
      </c>
      <c r="AA16" s="213">
        <f>('1 Utsläpp (kvartal)'!AA16/'6 FV (kvartal)'!AA16)*1000</f>
        <v>1.2661003014524528</v>
      </c>
      <c r="AB16" s="213">
        <f>('1 Utsläpp (kvartal)'!AB16/'6 FV (kvartal)'!AB16)*1000</f>
        <v>1.6020593579648699</v>
      </c>
      <c r="AC16" s="213">
        <f>('1 Utsläpp (kvartal)'!AC16/'6 FV (kvartal)'!AC16)*1000</f>
        <v>1.2775183455637089</v>
      </c>
      <c r="AD16" s="213">
        <f>('1 Utsläpp (kvartal)'!AD16/'6 FV (kvartal)'!AD16)*1000</f>
        <v>1.3534286573060244</v>
      </c>
      <c r="AE16" s="213">
        <f>('1 Utsläpp (kvartal)'!AE16/'6 FV (kvartal)'!AE16)*1000</f>
        <v>1.2410535356427139</v>
      </c>
      <c r="AF16" s="213">
        <f>('1 Utsläpp (kvartal)'!AF16/'6 FV (kvartal)'!AF16)*1000</f>
        <v>1.712077898874397</v>
      </c>
      <c r="AG16" s="213">
        <f>('1 Utsläpp (kvartal)'!AG16/'6 FV (kvartal)'!AG16)*1000</f>
        <v>1.1031153488651015</v>
      </c>
      <c r="AH16" s="213">
        <f>('1 Utsläpp (kvartal)'!AH16/'6 FV (kvartal)'!AH16)*1000</f>
        <v>1.1753183153770812</v>
      </c>
      <c r="AI16" s="213">
        <f>('1 Utsläpp (kvartal)'!AI16/'6 FV (kvartal)'!AI16)*1000</f>
        <v>1.2444886929313044</v>
      </c>
      <c r="AJ16" s="213">
        <f>('1 Utsläpp (kvartal)'!AJ16/'6 FV (kvartal)'!AJ16)*1000</f>
        <v>1.3447378207512084</v>
      </c>
      <c r="AK16" s="213">
        <f>('1 Utsläpp (kvartal)'!AK16/'6 FV (kvartal)'!AK16)*1000</f>
        <v>1.199108017704497</v>
      </c>
      <c r="AL16" s="213">
        <f>('1 Utsläpp (kvartal)'!AL16/'6 FV (kvartal)'!AL16)*1000</f>
        <v>1.3964823916487268</v>
      </c>
      <c r="AM16" s="213">
        <f>('1 Utsläpp (kvartal)'!AM16/'6 FV (kvartal)'!AM16)*1000</f>
        <v>1.3362605448762275</v>
      </c>
      <c r="AN16" s="213">
        <f>('1 Utsläpp (kvartal)'!AN16/'6 FV (kvartal)'!AN16)*1000</f>
        <v>1.2115190182337969</v>
      </c>
      <c r="AO16" s="213">
        <f>('1 Utsläpp (kvartal)'!AO16/'6 FV (kvartal)'!AO16)*1000</f>
        <v>1.0082286189585004</v>
      </c>
      <c r="AP16" s="213">
        <f>('1 Utsläpp (kvartal)'!AP16/'6 FV (kvartal)'!AP16)*1000</f>
        <v>1.1534833580380004</v>
      </c>
      <c r="AQ16" s="213">
        <f>('1 Utsläpp (kvartal)'!AQ16/'6 FV (kvartal)'!AQ16)*1000</f>
        <v>1.1034905082669932</v>
      </c>
      <c r="AR16" s="213">
        <f>('1 Utsläpp (kvartal)'!AR16/'6 FV (kvartal)'!AR16)*1000</f>
        <v>1.0076119986761742</v>
      </c>
      <c r="AS16" s="213">
        <f>('1 Utsläpp (kvartal)'!AS16/'6 FV (kvartal)'!AS16)*1000</f>
        <v>1.0205376019329506</v>
      </c>
      <c r="AT16" s="213">
        <f>('1 Utsläpp (kvartal)'!AT16/'6 FV (kvartal)'!AT16)*1000</f>
        <v>1.0104973326449835</v>
      </c>
      <c r="AU16" s="213">
        <f>('1 Utsläpp (kvartal)'!AU16/'6 FV (kvartal)'!AU16)*1000</f>
        <v>1.0757938304339392</v>
      </c>
      <c r="AV16" s="213">
        <f>('1 Utsläpp (kvartal)'!AV16/'6 FV (kvartal)'!AV16)*1000</f>
        <v>1.0976540148769787</v>
      </c>
      <c r="AW16" s="213">
        <f>('1 Utsläpp (kvartal)'!AW16/'6 FV (kvartal)'!AW16)*1000</f>
        <v>0.84794633400023534</v>
      </c>
      <c r="AX16" s="213">
        <f>('1 Utsläpp (kvartal)'!AX16/'6 FV (kvartal)'!AX16)*1000</f>
        <v>0.96979332273449925</v>
      </c>
      <c r="AY16" s="213">
        <f>('1 Utsläpp (kvartal)'!AY16/'6 FV (kvartal)'!AY16)*1000</f>
        <v>0.88398152092002236</v>
      </c>
      <c r="AZ16" s="213">
        <f>('1 Utsläpp (kvartal)'!AZ16/'6 FV (kvartal)'!AZ16)*1000</f>
        <v>1.0253779328271428</v>
      </c>
      <c r="BA16" s="213">
        <f>('1 Utsläpp (kvartal)'!BA16/'6 FV (kvartal)'!BA16)*1000</f>
        <v>0.9258032461079827</v>
      </c>
      <c r="BB16" s="213">
        <f>('1 Utsläpp (kvartal)'!BB16/'6 FV (kvartal)'!BB16)*1000</f>
        <v>0.89176053950194034</v>
      </c>
      <c r="BC16" s="213">
        <f>('1 Utsläpp (kvartal)'!BC16/'6 FV (kvartal)'!BC16)*1000</f>
        <v>0.74535525985438111</v>
      </c>
      <c r="BD16" s="213">
        <f>('1 Utsläpp (kvartal)'!BD16/'6 FV (kvartal)'!BD16)*1000</f>
        <v>0.94924619687563938</v>
      </c>
      <c r="BE16" s="213">
        <f>('1 Utsläpp (kvartal)'!BE16/'6 FV (kvartal)'!BE16)*1000</f>
        <v>0.74224391215576901</v>
      </c>
      <c r="BF16" s="213">
        <f>('1 Utsläpp (kvartal)'!BF16/'6 FV (kvartal)'!BF16)*1000</f>
        <v>0.83907701528318845</v>
      </c>
      <c r="BG16" s="213">
        <f>('1 Utsläpp (kvartal)'!BG16/'6 FV (kvartal)'!BG16)*1000</f>
        <v>0.64646229164238256</v>
      </c>
      <c r="BH16" s="213">
        <f>('1 Utsläpp (kvartal)'!BH16/'6 FV (kvartal)'!BH16)*1000</f>
        <v>0.66532410320956581</v>
      </c>
      <c r="BI16" s="213">
        <f>('1 Utsläpp (kvartal)'!BI16/'6 FV (kvartal)'!BI16)*1000</f>
        <v>0.6675411747558665</v>
      </c>
      <c r="BJ16" s="213">
        <f>('1 Utsläpp (kvartal)'!BJ16/'6 FV (kvartal)'!BJ16)*1000</f>
        <v>0.69655838255338476</v>
      </c>
      <c r="BK16" s="213">
        <f>('1 Utsläpp (kvartal)'!BK16/'6 FV (kvartal)'!BK16)*1000</f>
        <v>0.69290776525773712</v>
      </c>
      <c r="BL16" s="213">
        <f>('1 Utsläpp (kvartal)'!BL16/'6 FV (kvartal)'!BL16)*1000</f>
        <v>0.73100496671245907</v>
      </c>
      <c r="BM16" s="213">
        <f>('1 Utsläpp (kvartal)'!BM16/'6 FV (kvartal)'!BM16)*1000</f>
        <v>0.65374507227332457</v>
      </c>
      <c r="BN16" s="213">
        <f>('1 Utsläpp (kvartal)'!BN16/'6 FV (kvartal)'!BN16)*1000</f>
        <v>0.77122373651334475</v>
      </c>
      <c r="BO16" s="213">
        <f>('1 Utsläpp (kvartal)'!BO16/'6 FV (kvartal)'!BO16)*1000</f>
        <v>0.87986932938856022</v>
      </c>
      <c r="BP16" s="213">
        <f>('1 Utsläpp (kvartal)'!BP16/'6 FV (kvartal)'!BP16)*1000</f>
        <v>0.88389038492000627</v>
      </c>
      <c r="BQ16" s="213">
        <f>('1 Utsläpp (kvartal)'!BQ16/'6 FV (kvartal)'!BQ16)*1000</f>
        <v>0.83021243115656962</v>
      </c>
      <c r="BR16" s="213">
        <f>('1 Utsläpp (kvartal)'!BR16/'6 FV (kvartal)'!BR16)*1000</f>
        <v>0.93534419492147358</v>
      </c>
      <c r="BS16" s="213">
        <f>('1 Utsläpp (kvartal)'!BS16/'6 FV (kvartal)'!BS16)*1000</f>
        <v>0.90820771569149772</v>
      </c>
      <c r="BT16" s="213">
        <f>('1 Utsläpp (kvartal)'!BT16/'6 FV (kvartal)'!BT16)*1000</f>
        <v>0.95601561410846225</v>
      </c>
      <c r="BU16" s="213">
        <f>('1 Utsläpp (kvartal)'!BU16/'6 FV (kvartal)'!BU16)*1000</f>
        <v>0.7901814696880699</v>
      </c>
      <c r="BV16" s="213">
        <f>('1 Utsläpp (kvartal)'!BV16/'6 FV (kvartal)'!BV16)*1000</f>
        <v>0.87988623103850638</v>
      </c>
      <c r="BW16" s="213">
        <f>('1 Utsläpp (kvartal)'!BW16/'6 FV (kvartal)'!BW16)*1000</f>
        <v>0.7178005378497454</v>
      </c>
      <c r="BX16" s="213">
        <f>('1 Utsläpp (kvartal)'!BX16/'6 FV (kvartal)'!BX16)*1000</f>
        <v>0.87772583011978289</v>
      </c>
      <c r="BY16" s="66"/>
    </row>
    <row r="17" spans="1:77" s="16" customFormat="1" ht="15.75" customHeight="1" x14ac:dyDescent="0.3">
      <c r="A17" s="185"/>
      <c r="B17" s="128" t="str">
        <f>'1 Utsläpp (kvartal)'!B17</f>
        <v>C29 manufacture of motor vehicles, trailers and semi-trailers</v>
      </c>
      <c r="C17" s="113" t="str">
        <f>'1 Utsläpp (kvartal)'!C17</f>
        <v>C29 industri för motorfordon, släpfordon och påhängsvagnar</v>
      </c>
      <c r="D17" s="213">
        <f>('1 Utsläpp (kvartal)'!D17/'6 FV (kvartal)'!D17)*1000</f>
        <v>3.2622795059280372</v>
      </c>
      <c r="E17" s="213">
        <f>('1 Utsläpp (kvartal)'!E17/'6 FV (kvartal)'!E17)*1000</f>
        <v>2.5491557634675828</v>
      </c>
      <c r="F17" s="213">
        <f>('1 Utsläpp (kvartal)'!F17/'6 FV (kvartal)'!F17)*1000</f>
        <v>2.7834544560406536</v>
      </c>
      <c r="G17" s="213">
        <f>('1 Utsläpp (kvartal)'!G17/'6 FV (kvartal)'!G17)*1000</f>
        <v>3.7078724367682256</v>
      </c>
      <c r="H17" s="213">
        <f>('1 Utsläpp (kvartal)'!H17/'6 FV (kvartal)'!H17)*1000</f>
        <v>5.0746913047232534</v>
      </c>
      <c r="I17" s="213">
        <f>('1 Utsläpp (kvartal)'!I17/'6 FV (kvartal)'!I17)*1000</f>
        <v>4.666363636363636</v>
      </c>
      <c r="J17" s="213">
        <f>('1 Utsläpp (kvartal)'!J17/'6 FV (kvartal)'!J17)*1000</f>
        <v>3.2401415135041849</v>
      </c>
      <c r="K17" s="213">
        <f>('1 Utsläpp (kvartal)'!K17/'6 FV (kvartal)'!K17)*1000</f>
        <v>3.5883717932190282</v>
      </c>
      <c r="L17" s="213">
        <f>('1 Utsläpp (kvartal)'!L17/'6 FV (kvartal)'!L17)*1000</f>
        <v>3.4063686824423018</v>
      </c>
      <c r="M17" s="213">
        <f>('1 Utsläpp (kvartal)'!M17/'6 FV (kvartal)'!M17)*1000</f>
        <v>2.5649692712906056</v>
      </c>
      <c r="N17" s="213">
        <f>('1 Utsläpp (kvartal)'!N17/'6 FV (kvartal)'!N17)*1000</f>
        <v>2.5004997001798923</v>
      </c>
      <c r="O17" s="213">
        <f>('1 Utsläpp (kvartal)'!O17/'6 FV (kvartal)'!O17)*1000</f>
        <v>2.4961195538389345</v>
      </c>
      <c r="P17" s="213">
        <f>('1 Utsläpp (kvartal)'!P17/'6 FV (kvartal)'!P17)*1000</f>
        <v>2.1917193162502806</v>
      </c>
      <c r="Q17" s="213">
        <f>('1 Utsläpp (kvartal)'!Q17/'6 FV (kvartal)'!Q17)*1000</f>
        <v>1.8510425539794821</v>
      </c>
      <c r="R17" s="213">
        <f>('1 Utsläpp (kvartal)'!R17/'6 FV (kvartal)'!R17)*1000</f>
        <v>1.9287953425884459</v>
      </c>
      <c r="S17" s="213">
        <f>('1 Utsläpp (kvartal)'!S17/'6 FV (kvartal)'!S17)*1000</f>
        <v>2.1404372025490037</v>
      </c>
      <c r="T17" s="213">
        <f>('1 Utsläpp (kvartal)'!T17/'6 FV (kvartal)'!T17)*1000</f>
        <v>2.5557652711050101</v>
      </c>
      <c r="U17" s="213">
        <f>('1 Utsläpp (kvartal)'!U17/'6 FV (kvartal)'!U17)*1000</f>
        <v>2.1670732733237994</v>
      </c>
      <c r="V17" s="213">
        <f>('1 Utsläpp (kvartal)'!V17/'6 FV (kvartal)'!V17)*1000</f>
        <v>2.7519521717911175</v>
      </c>
      <c r="W17" s="213">
        <f>('1 Utsläpp (kvartal)'!W17/'6 FV (kvartal)'!W17)*1000</f>
        <v>2.9685413662340436</v>
      </c>
      <c r="X17" s="213">
        <f>('1 Utsläpp (kvartal)'!X17/'6 FV (kvartal)'!X17)*1000</f>
        <v>3.0709745762711864</v>
      </c>
      <c r="Y17" s="213">
        <f>('1 Utsläpp (kvartal)'!Y17/'6 FV (kvartal)'!Y17)*1000</f>
        <v>2.6377036462373935</v>
      </c>
      <c r="Z17" s="213">
        <f>('1 Utsläpp (kvartal)'!Z17/'6 FV (kvartal)'!Z17)*1000</f>
        <v>2.5668697717649489</v>
      </c>
      <c r="AA17" s="213">
        <f>('1 Utsläpp (kvartal)'!AA17/'6 FV (kvartal)'!AA17)*1000</f>
        <v>2.2451144384154054</v>
      </c>
      <c r="AB17" s="213">
        <f>('1 Utsläpp (kvartal)'!AB17/'6 FV (kvartal)'!AB17)*1000</f>
        <v>1.9245070909719819</v>
      </c>
      <c r="AC17" s="213">
        <f>('1 Utsläpp (kvartal)'!AC17/'6 FV (kvartal)'!AC17)*1000</f>
        <v>1.822049650956256</v>
      </c>
      <c r="AD17" s="213">
        <f>('1 Utsläpp (kvartal)'!AD17/'6 FV (kvartal)'!AD17)*1000</f>
        <v>2.0353413654618473</v>
      </c>
      <c r="AE17" s="213">
        <f>('1 Utsläpp (kvartal)'!AE17/'6 FV (kvartal)'!AE17)*1000</f>
        <v>2.1554906842963857</v>
      </c>
      <c r="AF17" s="213">
        <f>('1 Utsläpp (kvartal)'!AF17/'6 FV (kvartal)'!AF17)*1000</f>
        <v>1.7192149638656653</v>
      </c>
      <c r="AG17" s="213">
        <f>('1 Utsläpp (kvartal)'!AG17/'6 FV (kvartal)'!AG17)*1000</f>
        <v>1.4698453767017803</v>
      </c>
      <c r="AH17" s="213">
        <f>('1 Utsläpp (kvartal)'!AH17/'6 FV (kvartal)'!AH17)*1000</f>
        <v>1.3179610826230177</v>
      </c>
      <c r="AI17" s="213">
        <f>('1 Utsläpp (kvartal)'!AI17/'6 FV (kvartal)'!AI17)*1000</f>
        <v>1.3519854536922988</v>
      </c>
      <c r="AJ17" s="213">
        <f>('1 Utsläpp (kvartal)'!AJ17/'6 FV (kvartal)'!AJ17)*1000</f>
        <v>1.0163349055346818</v>
      </c>
      <c r="AK17" s="213">
        <f>('1 Utsläpp (kvartal)'!AK17/'6 FV (kvartal)'!AK17)*1000</f>
        <v>1.1635309498095834</v>
      </c>
      <c r="AL17" s="213">
        <f>('1 Utsläpp (kvartal)'!AL17/'6 FV (kvartal)'!AL17)*1000</f>
        <v>1.1528429838288992</v>
      </c>
      <c r="AM17" s="213">
        <f>('1 Utsläpp (kvartal)'!AM17/'6 FV (kvartal)'!AM17)*1000</f>
        <v>1.0835494093921061</v>
      </c>
      <c r="AN17" s="213">
        <f>('1 Utsläpp (kvartal)'!AN17/'6 FV (kvartal)'!AN17)*1000</f>
        <v>1.205081020293411</v>
      </c>
      <c r="AO17" s="213">
        <f>('1 Utsläpp (kvartal)'!AO17/'6 FV (kvartal)'!AO17)*1000</f>
        <v>1.2777656794425087</v>
      </c>
      <c r="AP17" s="213">
        <f>('1 Utsläpp (kvartal)'!AP17/'6 FV (kvartal)'!AP17)*1000</f>
        <v>1.2906698149241294</v>
      </c>
      <c r="AQ17" s="213">
        <f>('1 Utsläpp (kvartal)'!AQ17/'6 FV (kvartal)'!AQ17)*1000</f>
        <v>1.387670954441186</v>
      </c>
      <c r="AR17" s="213">
        <f>('1 Utsläpp (kvartal)'!AR17/'6 FV (kvartal)'!AR17)*1000</f>
        <v>1.1269442116047312</v>
      </c>
      <c r="AS17" s="213">
        <f>('1 Utsläpp (kvartal)'!AS17/'6 FV (kvartal)'!AS17)*1000</f>
        <v>1.1960690316395013</v>
      </c>
      <c r="AT17" s="213">
        <f>('1 Utsläpp (kvartal)'!AT17/'6 FV (kvartal)'!AT17)*1000</f>
        <v>1.2704765450483992</v>
      </c>
      <c r="AU17" s="213">
        <f>('1 Utsläpp (kvartal)'!AU17/'6 FV (kvartal)'!AU17)*1000</f>
        <v>1.3072017504069162</v>
      </c>
      <c r="AV17" s="213">
        <f>('1 Utsläpp (kvartal)'!AV17/'6 FV (kvartal)'!AV17)*1000</f>
        <v>1.2764449291166848</v>
      </c>
      <c r="AW17" s="213">
        <f>('1 Utsläpp (kvartal)'!AW17/'6 FV (kvartal)'!AW17)*1000</f>
        <v>1.1553764274272722</v>
      </c>
      <c r="AX17" s="213">
        <f>('1 Utsläpp (kvartal)'!AX17/'6 FV (kvartal)'!AX17)*1000</f>
        <v>1.3325443786982247</v>
      </c>
      <c r="AY17" s="213">
        <f>('1 Utsläpp (kvartal)'!AY17/'6 FV (kvartal)'!AY17)*1000</f>
        <v>1.060146645349799</v>
      </c>
      <c r="AZ17" s="213">
        <f>('1 Utsläpp (kvartal)'!AZ17/'6 FV (kvartal)'!AZ17)*1000</f>
        <v>1.2274307502523272</v>
      </c>
      <c r="BA17" s="213">
        <f>('1 Utsläpp (kvartal)'!BA17/'6 FV (kvartal)'!BA17)*1000</f>
        <v>1.7562579692638078</v>
      </c>
      <c r="BB17" s="213">
        <f>('1 Utsläpp (kvartal)'!BB17/'6 FV (kvartal)'!BB17)*1000</f>
        <v>0.93958806916029491</v>
      </c>
      <c r="BC17" s="213">
        <f>('1 Utsläpp (kvartal)'!BC17/'6 FV (kvartal)'!BC17)*1000</f>
        <v>0.94795441415892023</v>
      </c>
      <c r="BD17" s="213">
        <f>('1 Utsläpp (kvartal)'!BD17/'6 FV (kvartal)'!BD17)*1000</f>
        <v>0.72443077824145252</v>
      </c>
      <c r="BE17" s="213">
        <f>('1 Utsläpp (kvartal)'!BE17/'6 FV (kvartal)'!BE17)*1000</f>
        <v>0.90117647058823525</v>
      </c>
      <c r="BF17" s="213">
        <f>('1 Utsläpp (kvartal)'!BF17/'6 FV (kvartal)'!BF17)*1000</f>
        <v>1.0530286699719766</v>
      </c>
      <c r="BG17" s="213">
        <f>('1 Utsläpp (kvartal)'!BG17/'6 FV (kvartal)'!BG17)*1000</f>
        <v>0.98117720465890201</v>
      </c>
      <c r="BH17" s="213">
        <f>('1 Utsläpp (kvartal)'!BH17/'6 FV (kvartal)'!BH17)*1000</f>
        <v>0.87101468448207431</v>
      </c>
      <c r="BI17" s="213">
        <f>('1 Utsläpp (kvartal)'!BI17/'6 FV (kvartal)'!BI17)*1000</f>
        <v>0.85932544607153694</v>
      </c>
      <c r="BJ17" s="213">
        <f>('1 Utsläpp (kvartal)'!BJ17/'6 FV (kvartal)'!BJ17)*1000</f>
        <v>0.98603151862464178</v>
      </c>
      <c r="BK17" s="213">
        <f>('1 Utsläpp (kvartal)'!BK17/'6 FV (kvartal)'!BK17)*1000</f>
        <v>0.89866853538892788</v>
      </c>
      <c r="BL17" s="213">
        <f>('1 Utsläpp (kvartal)'!BL17/'6 FV (kvartal)'!BL17)*1000</f>
        <v>0.65489527020082627</v>
      </c>
      <c r="BM17" s="213">
        <f>('1 Utsläpp (kvartal)'!BM17/'6 FV (kvartal)'!BM17)*1000</f>
        <v>0.93201727924318845</v>
      </c>
      <c r="BN17" s="213">
        <f>('1 Utsläpp (kvartal)'!BN17/'6 FV (kvartal)'!BN17)*1000</f>
        <v>0.90702609007501278</v>
      </c>
      <c r="BO17" s="213">
        <f>('1 Utsläpp (kvartal)'!BO17/'6 FV (kvartal)'!BO17)*1000</f>
        <v>1.0084218235078726</v>
      </c>
      <c r="BP17" s="213">
        <f>('1 Utsläpp (kvartal)'!BP17/'6 FV (kvartal)'!BP17)*1000</f>
        <v>0.76198026779422134</v>
      </c>
      <c r="BQ17" s="213">
        <f>('1 Utsläpp (kvartal)'!BQ17/'6 FV (kvartal)'!BQ17)*1000</f>
        <v>0.88351109604401912</v>
      </c>
      <c r="BR17" s="213">
        <f>('1 Utsläpp (kvartal)'!BR17/'6 FV (kvartal)'!BR17)*1000</f>
        <v>0.94667614646285103</v>
      </c>
      <c r="BS17" s="213">
        <f>('1 Utsläpp (kvartal)'!BS17/'6 FV (kvartal)'!BS17)*1000</f>
        <v>0.90418281437925951</v>
      </c>
      <c r="BT17" s="213">
        <f>('1 Utsläpp (kvartal)'!BT17/'6 FV (kvartal)'!BT17)*1000</f>
        <v>1.730131708628259</v>
      </c>
      <c r="BU17" s="213">
        <f>('1 Utsläpp (kvartal)'!BU17/'6 FV (kvartal)'!BU17)*1000</f>
        <v>1.8139587582143668</v>
      </c>
      <c r="BV17" s="213">
        <f>('1 Utsläpp (kvartal)'!BV17/'6 FV (kvartal)'!BV17)*1000</f>
        <v>1.431317784468062</v>
      </c>
      <c r="BW17" s="213">
        <f>('1 Utsläpp (kvartal)'!BW17/'6 FV (kvartal)'!BW17)*1000</f>
        <v>1.089430391489888</v>
      </c>
      <c r="BX17" s="213">
        <f>('1 Utsläpp (kvartal)'!BX17/'6 FV (kvartal)'!BX17)*1000</f>
        <v>1.0365277180919639</v>
      </c>
      <c r="BY17" s="66"/>
    </row>
    <row r="18" spans="1:77" s="16" customFormat="1" ht="15.75" customHeight="1" x14ac:dyDescent="0.3">
      <c r="A18" s="185"/>
      <c r="B18" s="128" t="str">
        <f>'1 Utsläpp (kvartal)'!B18</f>
        <v>C30 manufacture of other transport equipment</v>
      </c>
      <c r="C18" s="113" t="str">
        <f>'1 Utsläpp (kvartal)'!C18</f>
        <v>C30 annan transportmedelsindustri</v>
      </c>
      <c r="D18" s="213">
        <f>('1 Utsläpp (kvartal)'!D18/'6 FV (kvartal)'!D18)*1000</f>
        <v>2.6918839515240545</v>
      </c>
      <c r="E18" s="213">
        <f>('1 Utsläpp (kvartal)'!E18/'6 FV (kvartal)'!E18)*1000</f>
        <v>0.84443143567978918</v>
      </c>
      <c r="F18" s="213">
        <f>('1 Utsläpp (kvartal)'!F18/'6 FV (kvartal)'!F18)*1000</f>
        <v>1.1539318333704611</v>
      </c>
      <c r="G18" s="213">
        <f>('1 Utsläpp (kvartal)'!G18/'6 FV (kvartal)'!G18)*1000</f>
        <v>1.3062266745236693</v>
      </c>
      <c r="H18" s="213">
        <f>('1 Utsläpp (kvartal)'!H18/'6 FV (kvartal)'!H18)*1000</f>
        <v>1.2140516927557334</v>
      </c>
      <c r="I18" s="213">
        <f>('1 Utsläpp (kvartal)'!I18/'6 FV (kvartal)'!I18)*1000</f>
        <v>0.95933675483616265</v>
      </c>
      <c r="J18" s="213">
        <f>('1 Utsläpp (kvartal)'!J18/'6 FV (kvartal)'!J18)*1000</f>
        <v>1.0245116813481425</v>
      </c>
      <c r="K18" s="213">
        <f>('1 Utsläpp (kvartal)'!K18/'6 FV (kvartal)'!K18)*1000</f>
        <v>1.2306544844303562</v>
      </c>
      <c r="L18" s="213">
        <f>('1 Utsläpp (kvartal)'!L18/'6 FV (kvartal)'!L18)*1000</f>
        <v>1.2542209358417751</v>
      </c>
      <c r="M18" s="213">
        <f>('1 Utsläpp (kvartal)'!M18/'6 FV (kvartal)'!M18)*1000</f>
        <v>1.0210696920583469</v>
      </c>
      <c r="N18" s="213">
        <f>('1 Utsläpp (kvartal)'!N18/'6 FV (kvartal)'!N18)*1000</f>
        <v>1.419219078793547</v>
      </c>
      <c r="O18" s="213">
        <f>('1 Utsläpp (kvartal)'!O18/'6 FV (kvartal)'!O18)*1000</f>
        <v>1.7951084448546379</v>
      </c>
      <c r="P18" s="213">
        <f>('1 Utsläpp (kvartal)'!P18/'6 FV (kvartal)'!P18)*1000</f>
        <v>1.357114388202471</v>
      </c>
      <c r="Q18" s="213">
        <f>('1 Utsläpp (kvartal)'!Q18/'6 FV (kvartal)'!Q18)*1000</f>
        <v>0.7934526286586211</v>
      </c>
      <c r="R18" s="213">
        <f>('1 Utsläpp (kvartal)'!R18/'6 FV (kvartal)'!R18)*1000</f>
        <v>1.2860657571013197</v>
      </c>
      <c r="S18" s="213">
        <f>('1 Utsläpp (kvartal)'!S18/'6 FV (kvartal)'!S18)*1000</f>
        <v>1.5050959943114481</v>
      </c>
      <c r="T18" s="213">
        <f>('1 Utsläpp (kvartal)'!T18/'6 FV (kvartal)'!T18)*1000</f>
        <v>1.1210871147779666</v>
      </c>
      <c r="U18" s="213">
        <f>('1 Utsläpp (kvartal)'!U18/'6 FV (kvartal)'!U18)*1000</f>
        <v>0.95342226109774764</v>
      </c>
      <c r="V18" s="213">
        <f>('1 Utsläpp (kvartal)'!V18/'6 FV (kvartal)'!V18)*1000</f>
        <v>1.0296447159990947</v>
      </c>
      <c r="W18" s="213">
        <f>('1 Utsläpp (kvartal)'!W18/'6 FV (kvartal)'!W18)*1000</f>
        <v>0.91341579448144627</v>
      </c>
      <c r="X18" s="213">
        <f>('1 Utsläpp (kvartal)'!X18/'6 FV (kvartal)'!X18)*1000</f>
        <v>0.78593588417786964</v>
      </c>
      <c r="Y18" s="213">
        <f>('1 Utsläpp (kvartal)'!Y18/'6 FV (kvartal)'!Y18)*1000</f>
        <v>0.64775551981283819</v>
      </c>
      <c r="Z18" s="213">
        <f>('1 Utsläpp (kvartal)'!Z18/'6 FV (kvartal)'!Z18)*1000</f>
        <v>0.56167125344008006</v>
      </c>
      <c r="AA18" s="213">
        <f>('1 Utsläpp (kvartal)'!AA18/'6 FV (kvartal)'!AA18)*1000</f>
        <v>0.56233814280429151</v>
      </c>
      <c r="AB18" s="213">
        <f>('1 Utsläpp (kvartal)'!AB18/'6 FV (kvartal)'!AB18)*1000</f>
        <v>0.63194235965175616</v>
      </c>
      <c r="AC18" s="213">
        <f>('1 Utsläpp (kvartal)'!AC18/'6 FV (kvartal)'!AC18)*1000</f>
        <v>0.5590486604702023</v>
      </c>
      <c r="AD18" s="213">
        <f>('1 Utsläpp (kvartal)'!AD18/'6 FV (kvartal)'!AD18)*1000</f>
        <v>0.68376068376068377</v>
      </c>
      <c r="AE18" s="213">
        <f>('1 Utsläpp (kvartal)'!AE18/'6 FV (kvartal)'!AE18)*1000</f>
        <v>0.47629596809924679</v>
      </c>
      <c r="AF18" s="213">
        <f>('1 Utsläpp (kvartal)'!AF18/'6 FV (kvartal)'!AF18)*1000</f>
        <v>0.77942023421002105</v>
      </c>
      <c r="AG18" s="213">
        <f>('1 Utsläpp (kvartal)'!AG18/'6 FV (kvartal)'!AG18)*1000</f>
        <v>0.41125541125541121</v>
      </c>
      <c r="AH18" s="213">
        <f>('1 Utsläpp (kvartal)'!AH18/'6 FV (kvartal)'!AH18)*1000</f>
        <v>0.77530773470512582</v>
      </c>
      <c r="AI18" s="213">
        <f>('1 Utsläpp (kvartal)'!AI18/'6 FV (kvartal)'!AI18)*1000</f>
        <v>0.53719519742542399</v>
      </c>
      <c r="AJ18" s="213">
        <f>('1 Utsläpp (kvartal)'!AJ18/'6 FV (kvartal)'!AJ18)*1000</f>
        <v>0.99443671766342134</v>
      </c>
      <c r="AK18" s="213">
        <f>('1 Utsläpp (kvartal)'!AK18/'6 FV (kvartal)'!AK18)*1000</f>
        <v>0.56223849372384926</v>
      </c>
      <c r="AL18" s="213">
        <f>('1 Utsläpp (kvartal)'!AL18/'6 FV (kvartal)'!AL18)*1000</f>
        <v>0.65956132221192454</v>
      </c>
      <c r="AM18" s="213">
        <f>('1 Utsläpp (kvartal)'!AM18/'6 FV (kvartal)'!AM18)*1000</f>
        <v>0.60535203949077687</v>
      </c>
      <c r="AN18" s="213">
        <f>('1 Utsläpp (kvartal)'!AN18/'6 FV (kvartal)'!AN18)*1000</f>
        <v>0.7064799138063721</v>
      </c>
      <c r="AO18" s="213">
        <f>('1 Utsläpp (kvartal)'!AO18/'6 FV (kvartal)'!AO18)*1000</f>
        <v>0.49917017745435976</v>
      </c>
      <c r="AP18" s="213">
        <f>('1 Utsläpp (kvartal)'!AP18/'6 FV (kvartal)'!AP18)*1000</f>
        <v>0.55339945378755218</v>
      </c>
      <c r="AQ18" s="213">
        <f>('1 Utsläpp (kvartal)'!AQ18/'6 FV (kvartal)'!AQ18)*1000</f>
        <v>0.52359490986214219</v>
      </c>
      <c r="AR18" s="213">
        <f>('1 Utsläpp (kvartal)'!AR18/'6 FV (kvartal)'!AR18)*1000</f>
        <v>0.50441876274643094</v>
      </c>
      <c r="AS18" s="213">
        <f>('1 Utsläpp (kvartal)'!AS18/'6 FV (kvartal)'!AS18)*1000</f>
        <v>0.58623881518049981</v>
      </c>
      <c r="AT18" s="213">
        <f>('1 Utsläpp (kvartal)'!AT18/'6 FV (kvartal)'!AT18)*1000</f>
        <v>0.68923399057756063</v>
      </c>
      <c r="AU18" s="213">
        <f>('1 Utsläpp (kvartal)'!AU18/'6 FV (kvartal)'!AU18)*1000</f>
        <v>0.56649892163910853</v>
      </c>
      <c r="AV18" s="213">
        <f>('1 Utsläpp (kvartal)'!AV18/'6 FV (kvartal)'!AV18)*1000</f>
        <v>0.57489998518299001</v>
      </c>
      <c r="AW18" s="213">
        <f>('1 Utsläpp (kvartal)'!AW18/'6 FV (kvartal)'!AW18)*1000</f>
        <v>0.51425526245670128</v>
      </c>
      <c r="AX18" s="213">
        <f>('1 Utsläpp (kvartal)'!AX18/'6 FV (kvartal)'!AX18)*1000</f>
        <v>0.61129468308801449</v>
      </c>
      <c r="AY18" s="213">
        <f>('1 Utsläpp (kvartal)'!AY18/'6 FV (kvartal)'!AY18)*1000</f>
        <v>0.62210558814448902</v>
      </c>
      <c r="AZ18" s="213">
        <f>('1 Utsläpp (kvartal)'!AZ18/'6 FV (kvartal)'!AZ18)*1000</f>
        <v>0.7931873479318734</v>
      </c>
      <c r="BA18" s="213">
        <f>('1 Utsläpp (kvartal)'!BA18/'6 FV (kvartal)'!BA18)*1000</f>
        <v>0.76303155006858714</v>
      </c>
      <c r="BB18" s="213">
        <f>('1 Utsläpp (kvartal)'!BB18/'6 FV (kvartal)'!BB18)*1000</f>
        <v>0.9926328034121753</v>
      </c>
      <c r="BC18" s="213">
        <f>('1 Utsläpp (kvartal)'!BC18/'6 FV (kvartal)'!BC18)*1000</f>
        <v>0.83893691962856232</v>
      </c>
      <c r="BD18" s="213">
        <f>('1 Utsläpp (kvartal)'!BD18/'6 FV (kvartal)'!BD18)*1000</f>
        <v>0.42488837678237079</v>
      </c>
      <c r="BE18" s="213">
        <f>('1 Utsläpp (kvartal)'!BE18/'6 FV (kvartal)'!BE18)*1000</f>
        <v>0.37197626654495664</v>
      </c>
      <c r="BF18" s="213">
        <f>('1 Utsläpp (kvartal)'!BF18/'6 FV (kvartal)'!BF18)*1000</f>
        <v>0.51063829787234039</v>
      </c>
      <c r="BG18" s="213">
        <f>('1 Utsläpp (kvartal)'!BG18/'6 FV (kvartal)'!BG18)*1000</f>
        <v>0.33550010484378279</v>
      </c>
      <c r="BH18" s="213">
        <f>('1 Utsläpp (kvartal)'!BH18/'6 FV (kvartal)'!BH18)*1000</f>
        <v>0.51884000789110274</v>
      </c>
      <c r="BI18" s="213">
        <f>('1 Utsläpp (kvartal)'!BI18/'6 FV (kvartal)'!BI18)*1000</f>
        <v>0.39493518239372932</v>
      </c>
      <c r="BJ18" s="213">
        <f>('1 Utsläpp (kvartal)'!BJ18/'6 FV (kvartal)'!BJ18)*1000</f>
        <v>0.50703182827535165</v>
      </c>
      <c r="BK18" s="213">
        <f>('1 Utsläpp (kvartal)'!BK18/'6 FV (kvartal)'!BK18)*1000</f>
        <v>0.37534246575342467</v>
      </c>
      <c r="BL18" s="213">
        <f>('1 Utsläpp (kvartal)'!BL18/'6 FV (kvartal)'!BL18)*1000</f>
        <v>0.22837370242214533</v>
      </c>
      <c r="BM18" s="213">
        <f>('1 Utsläpp (kvartal)'!BM18/'6 FV (kvartal)'!BM18)*1000</f>
        <v>0.32053927637914437</v>
      </c>
      <c r="BN18" s="213">
        <f>('1 Utsläpp (kvartal)'!BN18/'6 FV (kvartal)'!BN18)*1000</f>
        <v>0.32340311325818577</v>
      </c>
      <c r="BO18" s="213">
        <f>('1 Utsläpp (kvartal)'!BO18/'6 FV (kvartal)'!BO18)*1000</f>
        <v>0.22667419112114373</v>
      </c>
      <c r="BP18" s="213">
        <f>('1 Utsläpp (kvartal)'!BP18/'6 FV (kvartal)'!BP18)*1000</f>
        <v>0.27659161490683226</v>
      </c>
      <c r="BQ18" s="213">
        <f>('1 Utsläpp (kvartal)'!BQ18/'6 FV (kvartal)'!BQ18)*1000</f>
        <v>0.25552302368911367</v>
      </c>
      <c r="BR18" s="213">
        <f>('1 Utsläpp (kvartal)'!BR18/'6 FV (kvartal)'!BR18)*1000</f>
        <v>0.40212342402123419</v>
      </c>
      <c r="BS18" s="213">
        <f>('1 Utsläpp (kvartal)'!BS18/'6 FV (kvartal)'!BS18)*1000</f>
        <v>0.2218969103937129</v>
      </c>
      <c r="BT18" s="213">
        <f>('1 Utsläpp (kvartal)'!BT18/'6 FV (kvartal)'!BT18)*1000</f>
        <v>0.25933314334568253</v>
      </c>
      <c r="BU18" s="213">
        <f>('1 Utsläpp (kvartal)'!BU18/'6 FV (kvartal)'!BU18)*1000</f>
        <v>0.21867048346055981</v>
      </c>
      <c r="BV18" s="213">
        <f>('1 Utsläpp (kvartal)'!BV18/'6 FV (kvartal)'!BV18)*1000</f>
        <v>0.28313016122689738</v>
      </c>
      <c r="BW18" s="213">
        <f>('1 Utsläpp (kvartal)'!BW18/'6 FV (kvartal)'!BW18)*1000</f>
        <v>0.20095073465859983</v>
      </c>
      <c r="BX18" s="213">
        <f>('1 Utsläpp (kvartal)'!BX18/'6 FV (kvartal)'!BX18)*1000</f>
        <v>0.24286746117732033</v>
      </c>
      <c r="BY18" s="66"/>
    </row>
    <row r="19" spans="1:77" s="16" customFormat="1" ht="15.75" customHeight="1" x14ac:dyDescent="0.3">
      <c r="A19" s="185"/>
      <c r="B19" s="128" t="str">
        <f>'1 Utsläpp (kvartal)'!B19</f>
        <v>C31-C33 furniture, other manufacturing and repair and installation of machinery and equipment</v>
      </c>
      <c r="C19" s="113" t="str">
        <f>'1 Utsläpp (kvartal)'!C19</f>
        <v>C31-C33 tillverkning av möbler; övrig tillverkning; reparation och installation av maskiner och apparater</v>
      </c>
      <c r="D19" s="213">
        <f>('1 Utsläpp (kvartal)'!D19/'6 FV (kvartal)'!D19)*1000</f>
        <v>2.6034628378378382</v>
      </c>
      <c r="E19" s="213">
        <f>('1 Utsläpp (kvartal)'!E19/'6 FV (kvartal)'!E19)*1000</f>
        <v>2.3412698412698414</v>
      </c>
      <c r="F19" s="213">
        <f>('1 Utsläpp (kvartal)'!F19/'6 FV (kvartal)'!F19)*1000</f>
        <v>2.7702240789973414</v>
      </c>
      <c r="G19" s="213">
        <f>('1 Utsläpp (kvartal)'!G19/'6 FV (kvartal)'!G19)*1000</f>
        <v>3.0757598669287765</v>
      </c>
      <c r="H19" s="213">
        <f>('1 Utsläpp (kvartal)'!H19/'6 FV (kvartal)'!H19)*1000</f>
        <v>2.6715476283199622</v>
      </c>
      <c r="I19" s="213">
        <f>('1 Utsläpp (kvartal)'!I19/'6 FV (kvartal)'!I19)*1000</f>
        <v>2.6584355708369154</v>
      </c>
      <c r="J19" s="213">
        <f>('1 Utsläpp (kvartal)'!J19/'6 FV (kvartal)'!J19)*1000</f>
        <v>2.9333569656150305</v>
      </c>
      <c r="K19" s="213">
        <f>('1 Utsläpp (kvartal)'!K19/'6 FV (kvartal)'!K19)*1000</f>
        <v>2.7063789868667918</v>
      </c>
      <c r="L19" s="213">
        <f>('1 Utsläpp (kvartal)'!L19/'6 FV (kvartal)'!L19)*1000</f>
        <v>3.2425114232526657</v>
      </c>
      <c r="M19" s="213">
        <f>('1 Utsläpp (kvartal)'!M19/'6 FV (kvartal)'!M19)*1000</f>
        <v>2.7464294076328728</v>
      </c>
      <c r="N19" s="213">
        <f>('1 Utsläpp (kvartal)'!N19/'6 FV (kvartal)'!N19)*1000</f>
        <v>2.8494138863841294</v>
      </c>
      <c r="O19" s="213">
        <f>('1 Utsläpp (kvartal)'!O19/'6 FV (kvartal)'!O19)*1000</f>
        <v>2.8505715082241427</v>
      </c>
      <c r="P19" s="213">
        <f>('1 Utsläpp (kvartal)'!P19/'6 FV (kvartal)'!P19)*1000</f>
        <v>2.9790523305248513</v>
      </c>
      <c r="Q19" s="213">
        <f>('1 Utsläpp (kvartal)'!Q19/'6 FV (kvartal)'!Q19)*1000</f>
        <v>2.6124117428465254</v>
      </c>
      <c r="R19" s="213">
        <f>('1 Utsläpp (kvartal)'!R19/'6 FV (kvartal)'!R19)*1000</f>
        <v>2.9048864193495665</v>
      </c>
      <c r="S19" s="213">
        <f>('1 Utsläpp (kvartal)'!S19/'6 FV (kvartal)'!S19)*1000</f>
        <v>2.724951179209854</v>
      </c>
      <c r="T19" s="213">
        <f>('1 Utsläpp (kvartal)'!T19/'6 FV (kvartal)'!T19)*1000</f>
        <v>3.1161956800136599</v>
      </c>
      <c r="U19" s="213">
        <f>('1 Utsläpp (kvartal)'!U19/'6 FV (kvartal)'!U19)*1000</f>
        <v>2.9176665287546544</v>
      </c>
      <c r="V19" s="213">
        <f>('1 Utsläpp (kvartal)'!V19/'6 FV (kvartal)'!V19)*1000</f>
        <v>3.126610395379831</v>
      </c>
      <c r="W19" s="213">
        <f>('1 Utsläpp (kvartal)'!W19/'6 FV (kvartal)'!W19)*1000</f>
        <v>3.1489613241006587</v>
      </c>
      <c r="X19" s="213">
        <f>('1 Utsläpp (kvartal)'!X19/'6 FV (kvartal)'!X19)*1000</f>
        <v>3.4840225563909772</v>
      </c>
      <c r="Y19" s="213">
        <f>('1 Utsläpp (kvartal)'!Y19/'6 FV (kvartal)'!Y19)*1000</f>
        <v>3.4600096946194863</v>
      </c>
      <c r="Z19" s="213">
        <f>('1 Utsläpp (kvartal)'!Z19/'6 FV (kvartal)'!Z19)*1000</f>
        <v>3.5027027027027029</v>
      </c>
      <c r="AA19" s="213">
        <f>('1 Utsläpp (kvartal)'!AA19/'6 FV (kvartal)'!AA19)*1000</f>
        <v>3.1695833703473393</v>
      </c>
      <c r="AB19" s="213">
        <f>('1 Utsläpp (kvartal)'!AB19/'6 FV (kvartal)'!AB19)*1000</f>
        <v>3.0263871317549254</v>
      </c>
      <c r="AC19" s="213">
        <f>('1 Utsläpp (kvartal)'!AC19/'6 FV (kvartal)'!AC19)*1000</f>
        <v>2.793785801076202</v>
      </c>
      <c r="AD19" s="213">
        <f>('1 Utsläpp (kvartal)'!AD19/'6 FV (kvartal)'!AD19)*1000</f>
        <v>3.1915933528836753</v>
      </c>
      <c r="AE19" s="213">
        <f>('1 Utsläpp (kvartal)'!AE19/'6 FV (kvartal)'!AE19)*1000</f>
        <v>2.9330415754923411</v>
      </c>
      <c r="AF19" s="213">
        <f>('1 Utsläpp (kvartal)'!AF19/'6 FV (kvartal)'!AF19)*1000</f>
        <v>3.2839882442581914</v>
      </c>
      <c r="AG19" s="213">
        <f>('1 Utsläpp (kvartal)'!AG19/'6 FV (kvartal)'!AG19)*1000</f>
        <v>2.550825657621774</v>
      </c>
      <c r="AH19" s="213">
        <f>('1 Utsläpp (kvartal)'!AH19/'6 FV (kvartal)'!AH19)*1000</f>
        <v>3.1080525883319639</v>
      </c>
      <c r="AI19" s="213">
        <f>('1 Utsläpp (kvartal)'!AI19/'6 FV (kvartal)'!AI19)*1000</f>
        <v>2.6262372085220598</v>
      </c>
      <c r="AJ19" s="213">
        <f>('1 Utsläpp (kvartal)'!AJ19/'6 FV (kvartal)'!AJ19)*1000</f>
        <v>2.6894529460276733</v>
      </c>
      <c r="AK19" s="213">
        <f>('1 Utsläpp (kvartal)'!AK19/'6 FV (kvartal)'!AK19)*1000</f>
        <v>2.3649921507064362</v>
      </c>
      <c r="AL19" s="213">
        <f>('1 Utsläpp (kvartal)'!AL19/'6 FV (kvartal)'!AL19)*1000</f>
        <v>2.7742171763413292</v>
      </c>
      <c r="AM19" s="213">
        <f>('1 Utsläpp (kvartal)'!AM19/'6 FV (kvartal)'!AM19)*1000</f>
        <v>2.5647136165666859</v>
      </c>
      <c r="AN19" s="213">
        <f>('1 Utsläpp (kvartal)'!AN19/'6 FV (kvartal)'!AN19)*1000</f>
        <v>2.9151100041510998</v>
      </c>
      <c r="AO19" s="213">
        <f>('1 Utsläpp (kvartal)'!AO19/'6 FV (kvartal)'!AO19)*1000</f>
        <v>2.566434813625825</v>
      </c>
      <c r="AP19" s="213">
        <f>('1 Utsläpp (kvartal)'!AP19/'6 FV (kvartal)'!AP19)*1000</f>
        <v>3.0407457840159213</v>
      </c>
      <c r="AQ19" s="213">
        <f>('1 Utsläpp (kvartal)'!AQ19/'6 FV (kvartal)'!AQ19)*1000</f>
        <v>2.540153631284916</v>
      </c>
      <c r="AR19" s="213">
        <f>('1 Utsläpp (kvartal)'!AR19/'6 FV (kvartal)'!AR19)*1000</f>
        <v>2.904294072193399</v>
      </c>
      <c r="AS19" s="213">
        <f>('1 Utsläpp (kvartal)'!AS19/'6 FV (kvartal)'!AS19)*1000</f>
        <v>2.531974050046339</v>
      </c>
      <c r="AT19" s="213">
        <f>('1 Utsläpp (kvartal)'!AT19/'6 FV (kvartal)'!AT19)*1000</f>
        <v>2.7404988123515444</v>
      </c>
      <c r="AU19" s="213">
        <f>('1 Utsläpp (kvartal)'!AU19/'6 FV (kvartal)'!AU19)*1000</f>
        <v>2.2777140985754052</v>
      </c>
      <c r="AV19" s="213">
        <f>('1 Utsläpp (kvartal)'!AV19/'6 FV (kvartal)'!AV19)*1000</f>
        <v>2.5647617164326677</v>
      </c>
      <c r="AW19" s="213">
        <f>('1 Utsläpp (kvartal)'!AW19/'6 FV (kvartal)'!AW19)*1000</f>
        <v>2.4866769036220759</v>
      </c>
      <c r="AX19" s="213">
        <f>('1 Utsläpp (kvartal)'!AX19/'6 FV (kvartal)'!AX19)*1000</f>
        <v>3.0523571583749733</v>
      </c>
      <c r="AY19" s="213">
        <f>('1 Utsläpp (kvartal)'!AY19/'6 FV (kvartal)'!AY19)*1000</f>
        <v>2.334070796460177</v>
      </c>
      <c r="AZ19" s="213">
        <f>('1 Utsläpp (kvartal)'!AZ19/'6 FV (kvartal)'!AZ19)*1000</f>
        <v>2.6734673265326734</v>
      </c>
      <c r="BA19" s="213">
        <f>('1 Utsläpp (kvartal)'!BA19/'6 FV (kvartal)'!BA19)*1000</f>
        <v>2.7174717260331889</v>
      </c>
      <c r="BB19" s="213">
        <f>('1 Utsläpp (kvartal)'!BB19/'6 FV (kvartal)'!BB19)*1000</f>
        <v>2.4379904392531797</v>
      </c>
      <c r="BC19" s="213">
        <f>('1 Utsläpp (kvartal)'!BC19/'6 FV (kvartal)'!BC19)*1000</f>
        <v>2.2782763360012939</v>
      </c>
      <c r="BD19" s="213">
        <f>('1 Utsläpp (kvartal)'!BD19/'6 FV (kvartal)'!BD19)*1000</f>
        <v>2.3450134770889486</v>
      </c>
      <c r="BE19" s="213">
        <f>('1 Utsläpp (kvartal)'!BE19/'6 FV (kvartal)'!BE19)*1000</f>
        <v>2.4116717931665144</v>
      </c>
      <c r="BF19" s="213">
        <f>('1 Utsläpp (kvartal)'!BF19/'6 FV (kvartal)'!BF19)*1000</f>
        <v>2.5688475706016489</v>
      </c>
      <c r="BG19" s="213">
        <f>('1 Utsläpp (kvartal)'!BG19/'6 FV (kvartal)'!BG19)*1000</f>
        <v>2.3023443815683104</v>
      </c>
      <c r="BH19" s="213">
        <f>('1 Utsläpp (kvartal)'!BH19/'6 FV (kvartal)'!BH19)*1000</f>
        <v>2.5238095238095242</v>
      </c>
      <c r="BI19" s="213">
        <f>('1 Utsläpp (kvartal)'!BI19/'6 FV (kvartal)'!BI19)*1000</f>
        <v>2.1435252104412892</v>
      </c>
      <c r="BJ19" s="213">
        <f>('1 Utsläpp (kvartal)'!BJ19/'6 FV (kvartal)'!BJ19)*1000</f>
        <v>2.7786752827140546</v>
      </c>
      <c r="BK19" s="213">
        <f>('1 Utsläpp (kvartal)'!BK19/'6 FV (kvartal)'!BK19)*1000</f>
        <v>2.0877994955863803</v>
      </c>
      <c r="BL19" s="213">
        <f>('1 Utsläpp (kvartal)'!BL19/'6 FV (kvartal)'!BL19)*1000</f>
        <v>2.6186239620403322</v>
      </c>
      <c r="BM19" s="213">
        <f>('1 Utsläpp (kvartal)'!BM19/'6 FV (kvartal)'!BM19)*1000</f>
        <v>2.116222338386478</v>
      </c>
      <c r="BN19" s="213">
        <f>('1 Utsläpp (kvartal)'!BN19/'6 FV (kvartal)'!BN19)*1000</f>
        <v>2.82350302758466</v>
      </c>
      <c r="BO19" s="213">
        <f>('1 Utsläpp (kvartal)'!BO19/'6 FV (kvartal)'!BO19)*1000</f>
        <v>2.0979704947428477</v>
      </c>
      <c r="BP19" s="213">
        <f>('1 Utsläpp (kvartal)'!BP19/'6 FV (kvartal)'!BP19)*1000</f>
        <v>2.8929815828770531</v>
      </c>
      <c r="BQ19" s="213">
        <f>('1 Utsläpp (kvartal)'!BQ19/'6 FV (kvartal)'!BQ19)*1000</f>
        <v>2.7344379758172859</v>
      </c>
      <c r="BR19" s="213">
        <f>('1 Utsläpp (kvartal)'!BR19/'6 FV (kvartal)'!BR19)*1000</f>
        <v>3.5581472109142922</v>
      </c>
      <c r="BS19" s="213">
        <f>('1 Utsläpp (kvartal)'!BS19/'6 FV (kvartal)'!BS19)*1000</f>
        <v>2.5443630263971042</v>
      </c>
      <c r="BT19" s="213">
        <f>('1 Utsläpp (kvartal)'!BT19/'6 FV (kvartal)'!BT19)*1000</f>
        <v>2.7202144375635458</v>
      </c>
      <c r="BU19" s="213">
        <f>('1 Utsläpp (kvartal)'!BU19/'6 FV (kvartal)'!BU19)*1000</f>
        <v>2.5800018130722511</v>
      </c>
      <c r="BV19" s="213">
        <f>('1 Utsläpp (kvartal)'!BV19/'6 FV (kvartal)'!BV19)*1000</f>
        <v>2.9177745960319084</v>
      </c>
      <c r="BW19" s="213">
        <f>('1 Utsläpp (kvartal)'!BW19/'6 FV (kvartal)'!BW19)*1000</f>
        <v>2.2880371660859464</v>
      </c>
      <c r="BX19" s="213">
        <f>('1 Utsläpp (kvartal)'!BX19/'6 FV (kvartal)'!BX19)*1000</f>
        <v>2.5660554771979314</v>
      </c>
      <c r="BY19" s="66"/>
    </row>
    <row r="20" spans="1:77" s="16" customFormat="1" ht="15.75" customHeight="1" x14ac:dyDescent="0.3">
      <c r="A20" s="185"/>
      <c r="B20" s="128" t="str">
        <f>'1 Utsläpp (kvartal)'!B20</f>
        <v>D35-E39 electricity, gas, steam and air conditioning, water supply, waste</v>
      </c>
      <c r="C20" s="113" t="str">
        <f>'1 Utsläpp (kvartal)'!C20</f>
        <v>D35-E39 försörjning av el, gas, värme och kyla samt vattenförsörjning, avloppsrening, avfallshantering och sanering</v>
      </c>
      <c r="D20" s="213">
        <f>('1 Utsläpp (kvartal)'!D20/'6 FV (kvartal)'!D20)*1000</f>
        <v>55.531831504328267</v>
      </c>
      <c r="E20" s="213">
        <f>('1 Utsläpp (kvartal)'!E20/'6 FV (kvartal)'!E20)*1000</f>
        <v>48.022806036892121</v>
      </c>
      <c r="F20" s="213">
        <f>('1 Utsläpp (kvartal)'!F20/'6 FV (kvartal)'!F20)*1000</f>
        <v>49.353320785157301</v>
      </c>
      <c r="G20" s="213">
        <f>('1 Utsläpp (kvartal)'!G20/'6 FV (kvartal)'!G20)*1000</f>
        <v>64.951284874420921</v>
      </c>
      <c r="H20" s="213">
        <f>('1 Utsläpp (kvartal)'!H20/'6 FV (kvartal)'!H20)*1000</f>
        <v>61.55966630395357</v>
      </c>
      <c r="I20" s="213">
        <f>('1 Utsläpp (kvartal)'!I20/'6 FV (kvartal)'!I20)*1000</f>
        <v>49.110305958132045</v>
      </c>
      <c r="J20" s="213">
        <f>('1 Utsläpp (kvartal)'!J20/'6 FV (kvartal)'!J20)*1000</f>
        <v>42.515220804980849</v>
      </c>
      <c r="K20" s="213">
        <f>('1 Utsläpp (kvartal)'!K20/'6 FV (kvartal)'!K20)*1000</f>
        <v>70.842583979328168</v>
      </c>
      <c r="L20" s="213">
        <f>('1 Utsläpp (kvartal)'!L20/'6 FV (kvartal)'!L20)*1000</f>
        <v>91.268841646326692</v>
      </c>
      <c r="M20" s="213">
        <f>('1 Utsläpp (kvartal)'!M20/'6 FV (kvartal)'!M20)*1000</f>
        <v>56.932659778732742</v>
      </c>
      <c r="N20" s="213">
        <f>('1 Utsläpp (kvartal)'!N20/'6 FV (kvartal)'!N20)*1000</f>
        <v>43.759945130315494</v>
      </c>
      <c r="O20" s="213">
        <f>('1 Utsläpp (kvartal)'!O20/'6 FV (kvartal)'!O20)*1000</f>
        <v>79.872126267966948</v>
      </c>
      <c r="P20" s="213">
        <f>('1 Utsläpp (kvartal)'!P20/'6 FV (kvartal)'!P20)*1000</f>
        <v>77.60809417891825</v>
      </c>
      <c r="Q20" s="213">
        <f>('1 Utsläpp (kvartal)'!Q20/'6 FV (kvartal)'!Q20)*1000</f>
        <v>52.89183703059301</v>
      </c>
      <c r="R20" s="213">
        <f>('1 Utsläpp (kvartal)'!R20/'6 FV (kvartal)'!R20)*1000</f>
        <v>38.460332860661246</v>
      </c>
      <c r="S20" s="213">
        <f>('1 Utsläpp (kvartal)'!S20/'6 FV (kvartal)'!S20)*1000</f>
        <v>52.449064370550801</v>
      </c>
      <c r="T20" s="213">
        <f>('1 Utsläpp (kvartal)'!T20/'6 FV (kvartal)'!T20)*1000</f>
        <v>60.35208271980629</v>
      </c>
      <c r="U20" s="213">
        <f>('1 Utsläpp (kvartal)'!U20/'6 FV (kvartal)'!U20)*1000</f>
        <v>39.976600935962566</v>
      </c>
      <c r="V20" s="213">
        <f>('1 Utsläpp (kvartal)'!V20/'6 FV (kvartal)'!V20)*1000</f>
        <v>33.021552014742561</v>
      </c>
      <c r="W20" s="213">
        <f>('1 Utsläpp (kvartal)'!W20/'6 FV (kvartal)'!W20)*1000</f>
        <v>49.383943034557241</v>
      </c>
      <c r="X20" s="213">
        <f>('1 Utsläpp (kvartal)'!X20/'6 FV (kvartal)'!X20)*1000</f>
        <v>58.91178015889443</v>
      </c>
      <c r="Y20" s="213">
        <f>('1 Utsläpp (kvartal)'!Y20/'6 FV (kvartal)'!Y20)*1000</f>
        <v>42.327496306595982</v>
      </c>
      <c r="Z20" s="213">
        <f>('1 Utsläpp (kvartal)'!Z20/'6 FV (kvartal)'!Z20)*1000</f>
        <v>37.526615684510418</v>
      </c>
      <c r="AA20" s="213">
        <f>('1 Utsläpp (kvartal)'!AA20/'6 FV (kvartal)'!AA20)*1000</f>
        <v>45.674117471453094</v>
      </c>
      <c r="AB20" s="213">
        <f>('1 Utsläpp (kvartal)'!AB20/'6 FV (kvartal)'!AB20)*1000</f>
        <v>44.458136260815927</v>
      </c>
      <c r="AC20" s="213">
        <f>('1 Utsläpp (kvartal)'!AC20/'6 FV (kvartal)'!AC20)*1000</f>
        <v>39.768039031070792</v>
      </c>
      <c r="AD20" s="213">
        <f>('1 Utsläpp (kvartal)'!AD20/'6 FV (kvartal)'!AD20)*1000</f>
        <v>33.651163360874783</v>
      </c>
      <c r="AE20" s="213">
        <f>('1 Utsläpp (kvartal)'!AE20/'6 FV (kvartal)'!AE20)*1000</f>
        <v>42.597919163496776</v>
      </c>
      <c r="AF20" s="213">
        <f>('1 Utsläpp (kvartal)'!AF20/'6 FV (kvartal)'!AF20)*1000</f>
        <v>46.275201612903231</v>
      </c>
      <c r="AG20" s="213">
        <f>('1 Utsläpp (kvartal)'!AG20/'6 FV (kvartal)'!AG20)*1000</f>
        <v>32.794847159859607</v>
      </c>
      <c r="AH20" s="213">
        <f>('1 Utsläpp (kvartal)'!AH20/'6 FV (kvartal)'!AH20)*1000</f>
        <v>26.977758977669925</v>
      </c>
      <c r="AI20" s="213">
        <f>('1 Utsläpp (kvartal)'!AI20/'6 FV (kvartal)'!AI20)*1000</f>
        <v>41.036402054594497</v>
      </c>
      <c r="AJ20" s="213">
        <f>('1 Utsläpp (kvartal)'!AJ20/'6 FV (kvartal)'!AJ20)*1000</f>
        <v>47.913042144183123</v>
      </c>
      <c r="AK20" s="213">
        <f>('1 Utsläpp (kvartal)'!AK20/'6 FV (kvartal)'!AK20)*1000</f>
        <v>39.2455076617793</v>
      </c>
      <c r="AL20" s="213">
        <f>('1 Utsläpp (kvartal)'!AL20/'6 FV (kvartal)'!AL20)*1000</f>
        <v>36.174661091432071</v>
      </c>
      <c r="AM20" s="213">
        <f>('1 Utsläpp (kvartal)'!AM20/'6 FV (kvartal)'!AM20)*1000</f>
        <v>43.975431212791591</v>
      </c>
      <c r="AN20" s="213">
        <f>('1 Utsläpp (kvartal)'!AN20/'6 FV (kvartal)'!AN20)*1000</f>
        <v>43.30263309376182</v>
      </c>
      <c r="AO20" s="213">
        <f>('1 Utsläpp (kvartal)'!AO20/'6 FV (kvartal)'!AO20)*1000</f>
        <v>39.14127546501328</v>
      </c>
      <c r="AP20" s="213">
        <f>('1 Utsläpp (kvartal)'!AP20/'6 FV (kvartal)'!AP20)*1000</f>
        <v>40.981218137912528</v>
      </c>
      <c r="AQ20" s="213">
        <f>('1 Utsläpp (kvartal)'!AQ20/'6 FV (kvartal)'!AQ20)*1000</f>
        <v>44.175603851028015</v>
      </c>
      <c r="AR20" s="213">
        <f>('1 Utsläpp (kvartal)'!AR20/'6 FV (kvartal)'!AR20)*1000</f>
        <v>50.490404745289602</v>
      </c>
      <c r="AS20" s="213">
        <f>('1 Utsläpp (kvartal)'!AS20/'6 FV (kvartal)'!AS20)*1000</f>
        <v>41.539139855382828</v>
      </c>
      <c r="AT20" s="213">
        <f>('1 Utsläpp (kvartal)'!AT20/'6 FV (kvartal)'!AT20)*1000</f>
        <v>45.954745238482829</v>
      </c>
      <c r="AU20" s="213">
        <f>('1 Utsläpp (kvartal)'!AU20/'6 FV (kvartal)'!AU20)*1000</f>
        <v>50.111929430366573</v>
      </c>
      <c r="AV20" s="213">
        <f>('1 Utsläpp (kvartal)'!AV20/'6 FV (kvartal)'!AV20)*1000</f>
        <v>50.024416355201623</v>
      </c>
      <c r="AW20" s="213">
        <f>('1 Utsläpp (kvartal)'!AW20/'6 FV (kvartal)'!AW20)*1000</f>
        <v>30.188916029850073</v>
      </c>
      <c r="AX20" s="213">
        <f>('1 Utsläpp (kvartal)'!AX20/'6 FV (kvartal)'!AX20)*1000</f>
        <v>30.931856899488928</v>
      </c>
      <c r="AY20" s="213">
        <f>('1 Utsläpp (kvartal)'!AY20/'6 FV (kvartal)'!AY20)*1000</f>
        <v>29.19526518627271</v>
      </c>
      <c r="AZ20" s="213">
        <f>('1 Utsläpp (kvartal)'!AZ20/'6 FV (kvartal)'!AZ20)*1000</f>
        <v>25.77874265984855</v>
      </c>
      <c r="BA20" s="213">
        <f>('1 Utsläpp (kvartal)'!BA20/'6 FV (kvartal)'!BA20)*1000</f>
        <v>26.68848985829397</v>
      </c>
      <c r="BB20" s="213">
        <f>('1 Utsläpp (kvartal)'!BB20/'6 FV (kvartal)'!BB20)*1000</f>
        <v>27.207412288584035</v>
      </c>
      <c r="BC20" s="213">
        <f>('1 Utsläpp (kvartal)'!BC20/'6 FV (kvartal)'!BC20)*1000</f>
        <v>27.971700923443549</v>
      </c>
      <c r="BD20" s="213">
        <f>('1 Utsläpp (kvartal)'!BD20/'6 FV (kvartal)'!BD20)*1000</f>
        <v>30.185075531197072</v>
      </c>
      <c r="BE20" s="213">
        <f>('1 Utsläpp (kvartal)'!BE20/'6 FV (kvartal)'!BE20)*1000</f>
        <v>34.052455380065318</v>
      </c>
      <c r="BF20" s="213">
        <f>('1 Utsläpp (kvartal)'!BF20/'6 FV (kvartal)'!BF20)*1000</f>
        <v>35.07970108903568</v>
      </c>
      <c r="BG20" s="213">
        <f>('1 Utsläpp (kvartal)'!BG20/'6 FV (kvartal)'!BG20)*1000</f>
        <v>40.063277087033747</v>
      </c>
      <c r="BH20" s="213">
        <f>('1 Utsläpp (kvartal)'!BH20/'6 FV (kvartal)'!BH20)*1000</f>
        <v>39.245754928971998</v>
      </c>
      <c r="BI20" s="213">
        <f>('1 Utsläpp (kvartal)'!BI20/'6 FV (kvartal)'!BI20)*1000</f>
        <v>41.648348865478113</v>
      </c>
      <c r="BJ20" s="213">
        <f>('1 Utsläpp (kvartal)'!BJ20/'6 FV (kvartal)'!BJ20)*1000</f>
        <v>34.180851063829785</v>
      </c>
      <c r="BK20" s="213">
        <f>('1 Utsläpp (kvartal)'!BK20/'6 FV (kvartal)'!BK20)*1000</f>
        <v>38.414364847668239</v>
      </c>
      <c r="BL20" s="213">
        <f>('1 Utsläpp (kvartal)'!BL20/'6 FV (kvartal)'!BL20)*1000</f>
        <v>32.553706196016968</v>
      </c>
      <c r="BM20" s="213">
        <f>('1 Utsläpp (kvartal)'!BM20/'6 FV (kvartal)'!BM20)*1000</f>
        <v>33.859920608221756</v>
      </c>
      <c r="BN20" s="213">
        <f>('1 Utsläpp (kvartal)'!BN20/'6 FV (kvartal)'!BN20)*1000</f>
        <v>31.023291887830531</v>
      </c>
      <c r="BO20" s="213">
        <f>('1 Utsläpp (kvartal)'!BO20/'6 FV (kvartal)'!BO20)*1000</f>
        <v>31.844757041896322</v>
      </c>
      <c r="BP20" s="213">
        <f>('1 Utsläpp (kvartal)'!BP20/'6 FV (kvartal)'!BP20)*1000</f>
        <v>35.56620135719939</v>
      </c>
      <c r="BQ20" s="213">
        <f>('1 Utsläpp (kvartal)'!BQ20/'6 FV (kvartal)'!BQ20)*1000</f>
        <v>36.761649655936822</v>
      </c>
      <c r="BR20" s="213">
        <f>('1 Utsläpp (kvartal)'!BR20/'6 FV (kvartal)'!BR20)*1000</f>
        <v>28.697390254940416</v>
      </c>
      <c r="BS20" s="213">
        <f>('1 Utsläpp (kvartal)'!BS20/'6 FV (kvartal)'!BS20)*1000</f>
        <v>32.241574869754118</v>
      </c>
      <c r="BT20" s="213">
        <f>('1 Utsläpp (kvartal)'!BT20/'6 FV (kvartal)'!BT20)*1000</f>
        <v>32.995228148827415</v>
      </c>
      <c r="BU20" s="213">
        <f>('1 Utsläpp (kvartal)'!BU20/'6 FV (kvartal)'!BU20)*1000</f>
        <v>36.917183422319063</v>
      </c>
      <c r="BV20" s="213">
        <f>('1 Utsläpp (kvartal)'!BV20/'6 FV (kvartal)'!BV20)*1000</f>
        <v>30.904880840878342</v>
      </c>
      <c r="BW20" s="213">
        <f>('1 Utsläpp (kvartal)'!BW20/'6 FV (kvartal)'!BW20)*1000</f>
        <v>37.100224665487005</v>
      </c>
      <c r="BX20" s="213">
        <f>('1 Utsläpp (kvartal)'!BX20/'6 FV (kvartal)'!BX20)*1000</f>
        <v>35.440734502460451</v>
      </c>
      <c r="BY20" s="66"/>
    </row>
    <row r="21" spans="1:77" s="16" customFormat="1" ht="15.75" customHeight="1" x14ac:dyDescent="0.3">
      <c r="A21" s="185"/>
      <c r="B21" s="128" t="str">
        <f>'1 Utsläpp (kvartal)'!B21</f>
        <v>F41-F43 construction</v>
      </c>
      <c r="C21" s="113" t="str">
        <f>'1 Utsläpp (kvartal)'!C21</f>
        <v>F41-F43 byggverksamhet</v>
      </c>
      <c r="D21" s="213">
        <f>('1 Utsläpp (kvartal)'!D21/'6 FV (kvartal)'!D21)*1000</f>
        <v>6.1751580251432436</v>
      </c>
      <c r="E21" s="213">
        <f>('1 Utsläpp (kvartal)'!E21/'6 FV (kvartal)'!E21)*1000</f>
        <v>5.8535339694561408</v>
      </c>
      <c r="F21" s="213">
        <f>('1 Utsläpp (kvartal)'!F21/'6 FV (kvartal)'!F21)*1000</f>
        <v>6.850332627308255</v>
      </c>
      <c r="G21" s="213">
        <f>('1 Utsläpp (kvartal)'!G21/'6 FV (kvartal)'!G21)*1000</f>
        <v>5.3034113697552545</v>
      </c>
      <c r="H21" s="213">
        <f>('1 Utsläpp (kvartal)'!H21/'6 FV (kvartal)'!H21)*1000</f>
        <v>6.9368249281218439</v>
      </c>
      <c r="I21" s="213">
        <f>('1 Utsläpp (kvartal)'!I21/'6 FV (kvartal)'!I21)*1000</f>
        <v>5.690499028505374</v>
      </c>
      <c r="J21" s="213">
        <f>('1 Utsläpp (kvartal)'!J21/'6 FV (kvartal)'!J21)*1000</f>
        <v>6.3593197879858661</v>
      </c>
      <c r="K21" s="213">
        <f>('1 Utsläpp (kvartal)'!K21/'6 FV (kvartal)'!K21)*1000</f>
        <v>4.9621227974720634</v>
      </c>
      <c r="L21" s="213">
        <f>('1 Utsläpp (kvartal)'!L21/'6 FV (kvartal)'!L21)*1000</f>
        <v>7.6417857602677994</v>
      </c>
      <c r="M21" s="213">
        <f>('1 Utsläpp (kvartal)'!M21/'6 FV (kvartal)'!M21)*1000</f>
        <v>6.0694625803313107</v>
      </c>
      <c r="N21" s="213">
        <f>('1 Utsläpp (kvartal)'!N21/'6 FV (kvartal)'!N21)*1000</f>
        <v>6.6297855943632511</v>
      </c>
      <c r="O21" s="213">
        <f>('1 Utsläpp (kvartal)'!O21/'6 FV (kvartal)'!O21)*1000</f>
        <v>5.4236730328180762</v>
      </c>
      <c r="P21" s="213">
        <f>('1 Utsläpp (kvartal)'!P21/'6 FV (kvartal)'!P21)*1000</f>
        <v>7.4647037901866495</v>
      </c>
      <c r="Q21" s="213">
        <f>('1 Utsläpp (kvartal)'!Q21/'6 FV (kvartal)'!Q21)*1000</f>
        <v>6.0484416525730849</v>
      </c>
      <c r="R21" s="213">
        <f>('1 Utsläpp (kvartal)'!R21/'6 FV (kvartal)'!R21)*1000</f>
        <v>6.5631667528061595</v>
      </c>
      <c r="S21" s="213">
        <f>('1 Utsläpp (kvartal)'!S21/'6 FV (kvartal)'!S21)*1000</f>
        <v>5.1243623426941598</v>
      </c>
      <c r="T21" s="213">
        <f>('1 Utsläpp (kvartal)'!T21/'6 FV (kvartal)'!T21)*1000</f>
        <v>7.0261614728806876</v>
      </c>
      <c r="U21" s="213">
        <f>('1 Utsläpp (kvartal)'!U21/'6 FV (kvartal)'!U21)*1000</f>
        <v>5.8000469779574484</v>
      </c>
      <c r="V21" s="213">
        <f>('1 Utsläpp (kvartal)'!V21/'6 FV (kvartal)'!V21)*1000</f>
        <v>6.4504925742239756</v>
      </c>
      <c r="W21" s="213">
        <f>('1 Utsläpp (kvartal)'!W21/'6 FV (kvartal)'!W21)*1000</f>
        <v>5.1105964941430591</v>
      </c>
      <c r="X21" s="213">
        <f>('1 Utsläpp (kvartal)'!X21/'6 FV (kvartal)'!X21)*1000</f>
        <v>7.3286355917408619</v>
      </c>
      <c r="Y21" s="213">
        <f>('1 Utsläpp (kvartal)'!Y21/'6 FV (kvartal)'!Y21)*1000</f>
        <v>6.0066395509433486</v>
      </c>
      <c r="Z21" s="213">
        <f>('1 Utsläpp (kvartal)'!Z21/'6 FV (kvartal)'!Z21)*1000</f>
        <v>6.6469433499937356</v>
      </c>
      <c r="AA21" s="213">
        <f>('1 Utsläpp (kvartal)'!AA21/'6 FV (kvartal)'!AA21)*1000</f>
        <v>5.1235935718434691</v>
      </c>
      <c r="AB21" s="213">
        <f>('1 Utsläpp (kvartal)'!AB21/'6 FV (kvartal)'!AB21)*1000</f>
        <v>6.894389593374199</v>
      </c>
      <c r="AC21" s="213">
        <f>('1 Utsläpp (kvartal)'!AC21/'6 FV (kvartal)'!AC21)*1000</f>
        <v>5.6350958161934379</v>
      </c>
      <c r="AD21" s="213">
        <f>('1 Utsläpp (kvartal)'!AD21/'6 FV (kvartal)'!AD21)*1000</f>
        <v>6.2488783750713761</v>
      </c>
      <c r="AE21" s="213">
        <f>('1 Utsläpp (kvartal)'!AE21/'6 FV (kvartal)'!AE21)*1000</f>
        <v>4.7248574928872999</v>
      </c>
      <c r="AF21" s="213">
        <f>('1 Utsläpp (kvartal)'!AF21/'6 FV (kvartal)'!AF21)*1000</f>
        <v>6.486486486486486</v>
      </c>
      <c r="AG21" s="213">
        <f>('1 Utsläpp (kvartal)'!AG21/'6 FV (kvartal)'!AG21)*1000</f>
        <v>5.4413076468612074</v>
      </c>
      <c r="AH21" s="213">
        <f>('1 Utsläpp (kvartal)'!AH21/'6 FV (kvartal)'!AH21)*1000</f>
        <v>6.1500350116925846</v>
      </c>
      <c r="AI21" s="213">
        <f>('1 Utsläpp (kvartal)'!AI21/'6 FV (kvartal)'!AI21)*1000</f>
        <v>4.5563078780105997</v>
      </c>
      <c r="AJ21" s="213">
        <f>('1 Utsläpp (kvartal)'!AJ21/'6 FV (kvartal)'!AJ21)*1000</f>
        <v>6.3967149871405189</v>
      </c>
      <c r="AK21" s="213">
        <f>('1 Utsläpp (kvartal)'!AK21/'6 FV (kvartal)'!AK21)*1000</f>
        <v>5.3744875981379838</v>
      </c>
      <c r="AL21" s="213">
        <f>('1 Utsläpp (kvartal)'!AL21/'6 FV (kvartal)'!AL21)*1000</f>
        <v>6.3874748511322057</v>
      </c>
      <c r="AM21" s="213">
        <f>('1 Utsläpp (kvartal)'!AM21/'6 FV (kvartal)'!AM21)*1000</f>
        <v>4.8460910369794696</v>
      </c>
      <c r="AN21" s="213">
        <f>('1 Utsläpp (kvartal)'!AN21/'6 FV (kvartal)'!AN21)*1000</f>
        <v>5.9098912333513187</v>
      </c>
      <c r="AO21" s="213">
        <f>('1 Utsläpp (kvartal)'!AO21/'6 FV (kvartal)'!AO21)*1000</f>
        <v>5.0910538473614571</v>
      </c>
      <c r="AP21" s="213">
        <f>('1 Utsläpp (kvartal)'!AP21/'6 FV (kvartal)'!AP21)*1000</f>
        <v>5.7562844570330283</v>
      </c>
      <c r="AQ21" s="213">
        <f>('1 Utsläpp (kvartal)'!AQ21/'6 FV (kvartal)'!AQ21)*1000</f>
        <v>4.1984409022783185</v>
      </c>
      <c r="AR21" s="213">
        <f>('1 Utsläpp (kvartal)'!AR21/'6 FV (kvartal)'!AR21)*1000</f>
        <v>5.5000956205775484</v>
      </c>
      <c r="AS21" s="213">
        <f>('1 Utsläpp (kvartal)'!AS21/'6 FV (kvartal)'!AS21)*1000</f>
        <v>4.9557135046473482</v>
      </c>
      <c r="AT21" s="213">
        <f>('1 Utsläpp (kvartal)'!AT21/'6 FV (kvartal)'!AT21)*1000</f>
        <v>5.4302212294750856</v>
      </c>
      <c r="AU21" s="213">
        <f>('1 Utsläpp (kvartal)'!AU21/'6 FV (kvartal)'!AU21)*1000</f>
        <v>3.9577490274133718</v>
      </c>
      <c r="AV21" s="213">
        <f>('1 Utsläpp (kvartal)'!AV21/'6 FV (kvartal)'!AV21)*1000</f>
        <v>5.1944665209616527</v>
      </c>
      <c r="AW21" s="213">
        <f>('1 Utsläpp (kvartal)'!AW21/'6 FV (kvartal)'!AW21)*1000</f>
        <v>4.9397678782986132</v>
      </c>
      <c r="AX21" s="213">
        <f>('1 Utsläpp (kvartal)'!AX21/'6 FV (kvartal)'!AX21)*1000</f>
        <v>5.6792175337486404</v>
      </c>
      <c r="AY21" s="213">
        <f>('1 Utsläpp (kvartal)'!AY21/'6 FV (kvartal)'!AY21)*1000</f>
        <v>4.0735298070805825</v>
      </c>
      <c r="AZ21" s="213">
        <f>('1 Utsläpp (kvartal)'!AZ21/'6 FV (kvartal)'!AZ21)*1000</f>
        <v>5.5709513324728563</v>
      </c>
      <c r="BA21" s="213">
        <f>('1 Utsläpp (kvartal)'!BA21/'6 FV (kvartal)'!BA21)*1000</f>
        <v>4.35642484683863</v>
      </c>
      <c r="BB21" s="213">
        <f>('1 Utsläpp (kvartal)'!BB21/'6 FV (kvartal)'!BB21)*1000</f>
        <v>5.703369140625</v>
      </c>
      <c r="BC21" s="213">
        <f>('1 Utsläpp (kvartal)'!BC21/'6 FV (kvartal)'!BC21)*1000</f>
        <v>4.4835317252975875</v>
      </c>
      <c r="BD21" s="213">
        <f>('1 Utsläpp (kvartal)'!BD21/'6 FV (kvartal)'!BD21)*1000</f>
        <v>5.8092088594935527</v>
      </c>
      <c r="BE21" s="213">
        <f>('1 Utsläpp (kvartal)'!BE21/'6 FV (kvartal)'!BE21)*1000</f>
        <v>5.1009172437743873</v>
      </c>
      <c r="BF21" s="213">
        <f>('1 Utsläpp (kvartal)'!BF21/'6 FV (kvartal)'!BF21)*1000</f>
        <v>5.7690596088534951</v>
      </c>
      <c r="BG21" s="213">
        <f>('1 Utsläpp (kvartal)'!BG21/'6 FV (kvartal)'!BG21)*1000</f>
        <v>4.1269590966035024</v>
      </c>
      <c r="BH21" s="213">
        <f>('1 Utsläpp (kvartal)'!BH21/'6 FV (kvartal)'!BH21)*1000</f>
        <v>5.1001522217121327</v>
      </c>
      <c r="BI21" s="213">
        <f>('1 Utsläpp (kvartal)'!BI21/'6 FV (kvartal)'!BI21)*1000</f>
        <v>4.104423425080598</v>
      </c>
      <c r="BJ21" s="213">
        <f>('1 Utsläpp (kvartal)'!BJ21/'6 FV (kvartal)'!BJ21)*1000</f>
        <v>5.1593140210810686</v>
      </c>
      <c r="BK21" s="213">
        <f>('1 Utsläpp (kvartal)'!BK21/'6 FV (kvartal)'!BK21)*1000</f>
        <v>3.7562150269390018</v>
      </c>
      <c r="BL21" s="213">
        <f>('1 Utsläpp (kvartal)'!BL21/'6 FV (kvartal)'!BL21)*1000</f>
        <v>5.0467551303418539</v>
      </c>
      <c r="BM21" s="213">
        <f>('1 Utsläpp (kvartal)'!BM21/'6 FV (kvartal)'!BM21)*1000</f>
        <v>4.0349983842379968</v>
      </c>
      <c r="BN21" s="213">
        <f>('1 Utsläpp (kvartal)'!BN21/'6 FV (kvartal)'!BN21)*1000</f>
        <v>4.8743706602400447</v>
      </c>
      <c r="BO21" s="213">
        <f>('1 Utsläpp (kvartal)'!BO21/'6 FV (kvartal)'!BO21)*1000</f>
        <v>3.4960412087678954</v>
      </c>
      <c r="BP21" s="213">
        <f>('1 Utsläpp (kvartal)'!BP21/'6 FV (kvartal)'!BP21)*1000</f>
        <v>6.7899723295461794</v>
      </c>
      <c r="BQ21" s="213">
        <f>('1 Utsläpp (kvartal)'!BQ21/'6 FV (kvartal)'!BQ21)*1000</f>
        <v>5.9549749683783126</v>
      </c>
      <c r="BR21" s="213">
        <f>('1 Utsläpp (kvartal)'!BR21/'6 FV (kvartal)'!BR21)*1000</f>
        <v>6.9166534409297888</v>
      </c>
      <c r="BS21" s="213">
        <f>('1 Utsläpp (kvartal)'!BS21/'6 FV (kvartal)'!BS21)*1000</f>
        <v>4.7036073287231774</v>
      </c>
      <c r="BT21" s="213">
        <f>('1 Utsläpp (kvartal)'!BT21/'6 FV (kvartal)'!BT21)*1000</f>
        <v>6.8765328912212427</v>
      </c>
      <c r="BU21" s="213">
        <f>('1 Utsläpp (kvartal)'!BU21/'6 FV (kvartal)'!BU21)*1000</f>
        <v>5.7365391494758757</v>
      </c>
      <c r="BV21" s="213">
        <f>('1 Utsläpp (kvartal)'!BV21/'6 FV (kvartal)'!BV21)*1000</f>
        <v>6.7669413860726237</v>
      </c>
      <c r="BW21" s="213">
        <f>('1 Utsläpp (kvartal)'!BW21/'6 FV (kvartal)'!BW21)*1000</f>
        <v>4.4979812294446377</v>
      </c>
      <c r="BX21" s="213">
        <f>('1 Utsläpp (kvartal)'!BX21/'6 FV (kvartal)'!BX21)*1000</f>
        <v>6.4811287292599946</v>
      </c>
      <c r="BY21" s="66"/>
    </row>
    <row r="22" spans="1:77" s="16" customFormat="1" ht="15.75" customHeight="1" x14ac:dyDescent="0.3">
      <c r="A22" s="185"/>
      <c r="B22" s="128" t="str">
        <f>'1 Utsläpp (kvartal)'!B22</f>
        <v>G45-G47 wholesale and retail trade</v>
      </c>
      <c r="C22" s="113" t="str">
        <f>'1 Utsläpp (kvartal)'!C22</f>
        <v>G45-G47 handel</v>
      </c>
      <c r="D22" s="213">
        <f>('1 Utsläpp (kvartal)'!D22/'6 FV (kvartal)'!D22)*1000</f>
        <v>5.4391400770365346</v>
      </c>
      <c r="E22" s="213">
        <f>('1 Utsläpp (kvartal)'!E22/'6 FV (kvartal)'!E22)*1000</f>
        <v>4.8755072746282941</v>
      </c>
      <c r="F22" s="213">
        <f>('1 Utsläpp (kvartal)'!F22/'6 FV (kvartal)'!F22)*1000</f>
        <v>4.9117437462312932</v>
      </c>
      <c r="G22" s="213">
        <f>('1 Utsläpp (kvartal)'!G22/'6 FV (kvartal)'!G22)*1000</f>
        <v>4.7903931317412454</v>
      </c>
      <c r="H22" s="213">
        <f>('1 Utsläpp (kvartal)'!H22/'6 FV (kvartal)'!H22)*1000</f>
        <v>4.8952921643189979</v>
      </c>
      <c r="I22" s="213">
        <f>('1 Utsläpp (kvartal)'!I22/'6 FV (kvartal)'!I22)*1000</f>
        <v>4.5118636933466325</v>
      </c>
      <c r="J22" s="213">
        <f>('1 Utsläpp (kvartal)'!J22/'6 FV (kvartal)'!J22)*1000</f>
        <v>4.5849879203576682</v>
      </c>
      <c r="K22" s="213">
        <f>('1 Utsläpp (kvartal)'!K22/'6 FV (kvartal)'!K22)*1000</f>
        <v>4.2211344411524756</v>
      </c>
      <c r="L22" s="213">
        <f>('1 Utsläpp (kvartal)'!L22/'6 FV (kvartal)'!L22)*1000</f>
        <v>5.0719310809672251</v>
      </c>
      <c r="M22" s="213">
        <f>('1 Utsläpp (kvartal)'!M22/'6 FV (kvartal)'!M22)*1000</f>
        <v>4.4189650643551355</v>
      </c>
      <c r="N22" s="213">
        <f>('1 Utsläpp (kvartal)'!N22/'6 FV (kvartal)'!N22)*1000</f>
        <v>4.5430186758125455</v>
      </c>
      <c r="O22" s="213">
        <f>('1 Utsläpp (kvartal)'!O22/'6 FV (kvartal)'!O22)*1000</f>
        <v>4.2448282623615148</v>
      </c>
      <c r="P22" s="213">
        <f>('1 Utsläpp (kvartal)'!P22/'6 FV (kvartal)'!P22)*1000</f>
        <v>5.1358533048002508</v>
      </c>
      <c r="Q22" s="213">
        <f>('1 Utsläpp (kvartal)'!Q22/'6 FV (kvartal)'!Q22)*1000</f>
        <v>4.4539697185756824</v>
      </c>
      <c r="R22" s="213">
        <f>('1 Utsläpp (kvartal)'!R22/'6 FV (kvartal)'!R22)*1000</f>
        <v>4.4428838555195496</v>
      </c>
      <c r="S22" s="213">
        <f>('1 Utsläpp (kvartal)'!S22/'6 FV (kvartal)'!S22)*1000</f>
        <v>4.1582535092962019</v>
      </c>
      <c r="T22" s="213">
        <f>('1 Utsläpp (kvartal)'!T22/'6 FV (kvartal)'!T22)*1000</f>
        <v>4.4480101462364763</v>
      </c>
      <c r="U22" s="213">
        <f>('1 Utsläpp (kvartal)'!U22/'6 FV (kvartal)'!U22)*1000</f>
        <v>4.0155814585740499</v>
      </c>
      <c r="V22" s="213">
        <f>('1 Utsläpp (kvartal)'!V22/'6 FV (kvartal)'!V22)*1000</f>
        <v>4.0621419772760552</v>
      </c>
      <c r="W22" s="213">
        <f>('1 Utsläpp (kvartal)'!W22/'6 FV (kvartal)'!W22)*1000</f>
        <v>3.8872331069526553</v>
      </c>
      <c r="X22" s="213">
        <f>('1 Utsläpp (kvartal)'!X22/'6 FV (kvartal)'!X22)*1000</f>
        <v>4.3004887456159429</v>
      </c>
      <c r="Y22" s="213">
        <f>('1 Utsläpp (kvartal)'!Y22/'6 FV (kvartal)'!Y22)*1000</f>
        <v>3.7418766747605243</v>
      </c>
      <c r="Z22" s="213">
        <f>('1 Utsläpp (kvartal)'!Z22/'6 FV (kvartal)'!Z22)*1000</f>
        <v>3.7919626661126244</v>
      </c>
      <c r="AA22" s="213">
        <f>('1 Utsläpp (kvartal)'!AA22/'6 FV (kvartal)'!AA22)*1000</f>
        <v>3.4791701020882368</v>
      </c>
      <c r="AB22" s="213">
        <f>('1 Utsläpp (kvartal)'!AB22/'6 FV (kvartal)'!AB22)*1000</f>
        <v>3.6469541863588009</v>
      </c>
      <c r="AC22" s="213">
        <f>('1 Utsläpp (kvartal)'!AC22/'6 FV (kvartal)'!AC22)*1000</f>
        <v>3.2301862499817116</v>
      </c>
      <c r="AD22" s="213">
        <f>('1 Utsläpp (kvartal)'!AD22/'6 FV (kvartal)'!AD22)*1000</f>
        <v>3.3219289301763526</v>
      </c>
      <c r="AE22" s="213">
        <f>('1 Utsläpp (kvartal)'!AE22/'6 FV (kvartal)'!AE22)*1000</f>
        <v>3.1758839264945333</v>
      </c>
      <c r="AF22" s="213">
        <f>('1 Utsläpp (kvartal)'!AF22/'6 FV (kvartal)'!AF22)*1000</f>
        <v>3.5046309607827761</v>
      </c>
      <c r="AG22" s="213">
        <f>('1 Utsläpp (kvartal)'!AG22/'6 FV (kvartal)'!AG22)*1000</f>
        <v>3.0917425868972321</v>
      </c>
      <c r="AH22" s="213">
        <f>('1 Utsläpp (kvartal)'!AH22/'6 FV (kvartal)'!AH22)*1000</f>
        <v>3.1031598850950872</v>
      </c>
      <c r="AI22" s="213">
        <f>('1 Utsläpp (kvartal)'!AI22/'6 FV (kvartal)'!AI22)*1000</f>
        <v>2.8703168460926394</v>
      </c>
      <c r="AJ22" s="213">
        <f>('1 Utsläpp (kvartal)'!AJ22/'6 FV (kvartal)'!AJ22)*1000</f>
        <v>3.2002636439829772</v>
      </c>
      <c r="AK22" s="213">
        <f>('1 Utsläpp (kvartal)'!AK22/'6 FV (kvartal)'!AK22)*1000</f>
        <v>2.8854369197907825</v>
      </c>
      <c r="AL22" s="213">
        <f>('1 Utsläpp (kvartal)'!AL22/'6 FV (kvartal)'!AL22)*1000</f>
        <v>3.1036879371009078</v>
      </c>
      <c r="AM22" s="213">
        <f>('1 Utsläpp (kvartal)'!AM22/'6 FV (kvartal)'!AM22)*1000</f>
        <v>2.8399068510017531</v>
      </c>
      <c r="AN22" s="213">
        <f>('1 Utsläpp (kvartal)'!AN22/'6 FV (kvartal)'!AN22)*1000</f>
        <v>3.0994624934595438</v>
      </c>
      <c r="AO22" s="213">
        <f>('1 Utsläpp (kvartal)'!AO22/'6 FV (kvartal)'!AO22)*1000</f>
        <v>2.7518104015799865</v>
      </c>
      <c r="AP22" s="213">
        <f>('1 Utsläpp (kvartal)'!AP22/'6 FV (kvartal)'!AP22)*1000</f>
        <v>2.8644979788047635</v>
      </c>
      <c r="AQ22" s="213">
        <f>('1 Utsläpp (kvartal)'!AQ22/'6 FV (kvartal)'!AQ22)*1000</f>
        <v>2.6158148245540898</v>
      </c>
      <c r="AR22" s="213">
        <f>('1 Utsläpp (kvartal)'!AR22/'6 FV (kvartal)'!AR22)*1000</f>
        <v>3.0266792990613283</v>
      </c>
      <c r="AS22" s="213">
        <f>('1 Utsläpp (kvartal)'!AS22/'6 FV (kvartal)'!AS22)*1000</f>
        <v>2.7917461767946889</v>
      </c>
      <c r="AT22" s="213">
        <f>('1 Utsläpp (kvartal)'!AT22/'6 FV (kvartal)'!AT22)*1000</f>
        <v>3.0880173716566164</v>
      </c>
      <c r="AU22" s="213">
        <f>('1 Utsläpp (kvartal)'!AU22/'6 FV (kvartal)'!AU22)*1000</f>
        <v>2.715310439764361</v>
      </c>
      <c r="AV22" s="213">
        <f>('1 Utsläpp (kvartal)'!AV22/'6 FV (kvartal)'!AV22)*1000</f>
        <v>3.1031295812352604</v>
      </c>
      <c r="AW22" s="213">
        <f>('1 Utsläpp (kvartal)'!AW22/'6 FV (kvartal)'!AW22)*1000</f>
        <v>2.7627629578617738</v>
      </c>
      <c r="AX22" s="213">
        <f>('1 Utsläpp (kvartal)'!AX22/'6 FV (kvartal)'!AX22)*1000</f>
        <v>2.9754895532072032</v>
      </c>
      <c r="AY22" s="213">
        <f>('1 Utsläpp (kvartal)'!AY22/'6 FV (kvartal)'!AY22)*1000</f>
        <v>2.5252952647264433</v>
      </c>
      <c r="AZ22" s="213">
        <f>('1 Utsläpp (kvartal)'!AZ22/'6 FV (kvartal)'!AZ22)*1000</f>
        <v>2.6861592409240922</v>
      </c>
      <c r="BA22" s="213">
        <f>('1 Utsläpp (kvartal)'!BA22/'6 FV (kvartal)'!BA22)*1000</f>
        <v>2.5140674132509515</v>
      </c>
      <c r="BB22" s="213">
        <f>('1 Utsläpp (kvartal)'!BB22/'6 FV (kvartal)'!BB22)*1000</f>
        <v>2.5356033906743352</v>
      </c>
      <c r="BC22" s="213">
        <f>('1 Utsläpp (kvartal)'!BC22/'6 FV (kvartal)'!BC22)*1000</f>
        <v>2.2404153829683469</v>
      </c>
      <c r="BD22" s="213">
        <f>('1 Utsläpp (kvartal)'!BD22/'6 FV (kvartal)'!BD22)*1000</f>
        <v>2.3323437253597903</v>
      </c>
      <c r="BE22" s="213">
        <f>('1 Utsläpp (kvartal)'!BE22/'6 FV (kvartal)'!BE22)*1000</f>
        <v>2.2718001631712816</v>
      </c>
      <c r="BF22" s="213">
        <f>('1 Utsläpp (kvartal)'!BF22/'6 FV (kvartal)'!BF22)*1000</f>
        <v>2.4546380982291076</v>
      </c>
      <c r="BG22" s="213">
        <f>('1 Utsläpp (kvartal)'!BG22/'6 FV (kvartal)'!BG22)*1000</f>
        <v>2.081774744814151</v>
      </c>
      <c r="BH22" s="213">
        <f>('1 Utsläpp (kvartal)'!BH22/'6 FV (kvartal)'!BH22)*1000</f>
        <v>2.7248574337242699</v>
      </c>
      <c r="BI22" s="213">
        <f>('1 Utsläpp (kvartal)'!BI22/'6 FV (kvartal)'!BI22)*1000</f>
        <v>2.2746862292114187</v>
      </c>
      <c r="BJ22" s="213">
        <f>('1 Utsläpp (kvartal)'!BJ22/'6 FV (kvartal)'!BJ22)*1000</f>
        <v>2.4322557261944526</v>
      </c>
      <c r="BK22" s="213">
        <f>('1 Utsläpp (kvartal)'!BK22/'6 FV (kvartal)'!BK22)*1000</f>
        <v>2.4934572825053265</v>
      </c>
      <c r="BL22" s="213">
        <f>('1 Utsläpp (kvartal)'!BL22/'6 FV (kvartal)'!BL22)*1000</f>
        <v>2.753447416514371</v>
      </c>
      <c r="BM22" s="213">
        <f>('1 Utsläpp (kvartal)'!BM22/'6 FV (kvartal)'!BM22)*1000</f>
        <v>2.4993159660719173</v>
      </c>
      <c r="BN22" s="213">
        <f>('1 Utsläpp (kvartal)'!BN22/'6 FV (kvartal)'!BN22)*1000</f>
        <v>2.2987208677123645</v>
      </c>
      <c r="BO22" s="213">
        <f>('1 Utsläpp (kvartal)'!BO22/'6 FV (kvartal)'!BO22)*1000</f>
        <v>2.3037291628534433</v>
      </c>
      <c r="BP22" s="213">
        <f>('1 Utsläpp (kvartal)'!BP22/'6 FV (kvartal)'!BP22)*1000</f>
        <v>2.7128343714322876</v>
      </c>
      <c r="BQ22" s="213">
        <f>('1 Utsläpp (kvartal)'!BQ22/'6 FV (kvartal)'!BQ22)*1000</f>
        <v>2.7514171960088416</v>
      </c>
      <c r="BR22" s="213">
        <f>('1 Utsläpp (kvartal)'!BR22/'6 FV (kvartal)'!BR22)*1000</f>
        <v>2.8199018920812891</v>
      </c>
      <c r="BS22" s="213">
        <f>('1 Utsläpp (kvartal)'!BS22/'6 FV (kvartal)'!BS22)*1000</f>
        <v>2.381693868266082</v>
      </c>
      <c r="BT22" s="213">
        <f>('1 Utsläpp (kvartal)'!BT22/'6 FV (kvartal)'!BT22)*1000</f>
        <v>2.7273489485277862</v>
      </c>
      <c r="BU22" s="213">
        <f>('1 Utsläpp (kvartal)'!BU22/'6 FV (kvartal)'!BU22)*1000</f>
        <v>2.3615297960313915</v>
      </c>
      <c r="BV22" s="213">
        <f>('1 Utsläpp (kvartal)'!BV22/'6 FV (kvartal)'!BV22)*1000</f>
        <v>2.4840952125115479</v>
      </c>
      <c r="BW22" s="213">
        <f>('1 Utsläpp (kvartal)'!BW22/'6 FV (kvartal)'!BW22)*1000</f>
        <v>2.1896747145068307</v>
      </c>
      <c r="BX22" s="213">
        <f>('1 Utsläpp (kvartal)'!BX22/'6 FV (kvartal)'!BX22)*1000</f>
        <v>2.510291300991967</v>
      </c>
      <c r="BY22" s="66"/>
    </row>
    <row r="23" spans="1:77" s="16" customFormat="1" ht="15.75" customHeight="1" x14ac:dyDescent="0.3">
      <c r="A23" s="185"/>
      <c r="B23" s="128" t="str">
        <f>'1 Utsläpp (kvartal)'!B23</f>
        <v>H49-H53 transport and storage</v>
      </c>
      <c r="C23" s="113" t="str">
        <f>'1 Utsläpp (kvartal)'!C23</f>
        <v>H49-H53 transport och magasinering</v>
      </c>
      <c r="D23" s="213">
        <f>('1 Utsläpp (kvartal)'!D23/'6 FV (kvartal)'!D23)*1000</f>
        <v>52.500999600159936</v>
      </c>
      <c r="E23" s="213">
        <f>('1 Utsläpp (kvartal)'!E23/'6 FV (kvartal)'!E23)*1000</f>
        <v>53.326901978587365</v>
      </c>
      <c r="F23" s="213">
        <f>('1 Utsläpp (kvartal)'!F23/'6 FV (kvartal)'!F23)*1000</f>
        <v>54.960269009827663</v>
      </c>
      <c r="G23" s="213">
        <f>('1 Utsläpp (kvartal)'!G23/'6 FV (kvartal)'!G23)*1000</f>
        <v>54.17547365589332</v>
      </c>
      <c r="H23" s="213">
        <f>('1 Utsläpp (kvartal)'!H23/'6 FV (kvartal)'!H23)*1000</f>
        <v>53.164123608497519</v>
      </c>
      <c r="I23" s="213">
        <f>('1 Utsläpp (kvartal)'!I23/'6 FV (kvartal)'!I23)*1000</f>
        <v>54.125645438898452</v>
      </c>
      <c r="J23" s="213">
        <f>('1 Utsläpp (kvartal)'!J23/'6 FV (kvartal)'!J23)*1000</f>
        <v>55.158616683794293</v>
      </c>
      <c r="K23" s="213">
        <f>('1 Utsläpp (kvartal)'!K23/'6 FV (kvartal)'!K23)*1000</f>
        <v>53.118812935090375</v>
      </c>
      <c r="L23" s="213">
        <f>('1 Utsläpp (kvartal)'!L23/'6 FV (kvartal)'!L23)*1000</f>
        <v>56.24514152453245</v>
      </c>
      <c r="M23" s="213">
        <f>('1 Utsläpp (kvartal)'!M23/'6 FV (kvartal)'!M23)*1000</f>
        <v>50.46387410892207</v>
      </c>
      <c r="N23" s="213">
        <f>('1 Utsläpp (kvartal)'!N23/'6 FV (kvartal)'!N23)*1000</f>
        <v>50.240166300026239</v>
      </c>
      <c r="O23" s="213">
        <f>('1 Utsläpp (kvartal)'!O23/'6 FV (kvartal)'!O23)*1000</f>
        <v>49.320696324951648</v>
      </c>
      <c r="P23" s="213">
        <f>('1 Utsläpp (kvartal)'!P23/'6 FV (kvartal)'!P23)*1000</f>
        <v>44.07053562353898</v>
      </c>
      <c r="Q23" s="213">
        <f>('1 Utsläpp (kvartal)'!Q23/'6 FV (kvartal)'!Q23)*1000</f>
        <v>40.149275026305936</v>
      </c>
      <c r="R23" s="213">
        <f>('1 Utsläpp (kvartal)'!R23/'6 FV (kvartal)'!R23)*1000</f>
        <v>40.573441574051813</v>
      </c>
      <c r="S23" s="213">
        <f>('1 Utsläpp (kvartal)'!S23/'6 FV (kvartal)'!S23)*1000</f>
        <v>38.386578222870973</v>
      </c>
      <c r="T23" s="213">
        <f>('1 Utsläpp (kvartal)'!T23/'6 FV (kvartal)'!T23)*1000</f>
        <v>35.957378432120841</v>
      </c>
      <c r="U23" s="213">
        <f>('1 Utsläpp (kvartal)'!U23/'6 FV (kvartal)'!U23)*1000</f>
        <v>35.537260227465623</v>
      </c>
      <c r="V23" s="213">
        <f>('1 Utsläpp (kvartal)'!V23/'6 FV (kvartal)'!V23)*1000</f>
        <v>37.299255777516642</v>
      </c>
      <c r="W23" s="213">
        <f>('1 Utsläpp (kvartal)'!W23/'6 FV (kvartal)'!W23)*1000</f>
        <v>36.730466701625588</v>
      </c>
      <c r="X23" s="213">
        <f>('1 Utsläpp (kvartal)'!X23/'6 FV (kvartal)'!X23)*1000</f>
        <v>38.562902498051606</v>
      </c>
      <c r="Y23" s="213">
        <f>('1 Utsläpp (kvartal)'!Y23/'6 FV (kvartal)'!Y23)*1000</f>
        <v>36.801383185649449</v>
      </c>
      <c r="Z23" s="213">
        <f>('1 Utsläpp (kvartal)'!Z23/'6 FV (kvartal)'!Z23)*1000</f>
        <v>35.898133078027762</v>
      </c>
      <c r="AA23" s="213">
        <f>('1 Utsläpp (kvartal)'!AA23/'6 FV (kvartal)'!AA23)*1000</f>
        <v>33.143439180858095</v>
      </c>
      <c r="AB23" s="213">
        <f>('1 Utsläpp (kvartal)'!AB23/'6 FV (kvartal)'!AB23)*1000</f>
        <v>33.48049142702849</v>
      </c>
      <c r="AC23" s="213">
        <f>('1 Utsläpp (kvartal)'!AC23/'6 FV (kvartal)'!AC23)*1000</f>
        <v>33.807076428221805</v>
      </c>
      <c r="AD23" s="213">
        <f>('1 Utsläpp (kvartal)'!AD23/'6 FV (kvartal)'!AD23)*1000</f>
        <v>39.762077496884125</v>
      </c>
      <c r="AE23" s="213">
        <f>('1 Utsläpp (kvartal)'!AE23/'6 FV (kvartal)'!AE23)*1000</f>
        <v>35.501676993917343</v>
      </c>
      <c r="AF23" s="213">
        <f>('1 Utsläpp (kvartal)'!AF23/'6 FV (kvartal)'!AF23)*1000</f>
        <v>40.329304906320068</v>
      </c>
      <c r="AG23" s="213">
        <f>('1 Utsläpp (kvartal)'!AG23/'6 FV (kvartal)'!AG23)*1000</f>
        <v>38.390765892168965</v>
      </c>
      <c r="AH23" s="213">
        <f>('1 Utsläpp (kvartal)'!AH23/'6 FV (kvartal)'!AH23)*1000</f>
        <v>40.719462780832082</v>
      </c>
      <c r="AI23" s="213">
        <f>('1 Utsläpp (kvartal)'!AI23/'6 FV (kvartal)'!AI23)*1000</f>
        <v>39.365315506781556</v>
      </c>
      <c r="AJ23" s="213">
        <f>('1 Utsläpp (kvartal)'!AJ23/'6 FV (kvartal)'!AJ23)*1000</f>
        <v>44.022241684827996</v>
      </c>
      <c r="AK23" s="213">
        <f>('1 Utsläpp (kvartal)'!AK23/'6 FV (kvartal)'!AK23)*1000</f>
        <v>38.818432811421516</v>
      </c>
      <c r="AL23" s="213">
        <f>('1 Utsläpp (kvartal)'!AL23/'6 FV (kvartal)'!AL23)*1000</f>
        <v>43.685284839487842</v>
      </c>
      <c r="AM23" s="213">
        <f>('1 Utsläpp (kvartal)'!AM23/'6 FV (kvartal)'!AM23)*1000</f>
        <v>43.647192815399841</v>
      </c>
      <c r="AN23" s="213">
        <f>('1 Utsläpp (kvartal)'!AN23/'6 FV (kvartal)'!AN23)*1000</f>
        <v>39.431319415289494</v>
      </c>
      <c r="AO23" s="213">
        <f>('1 Utsläpp (kvartal)'!AO23/'6 FV (kvartal)'!AO23)*1000</f>
        <v>37.424024695300446</v>
      </c>
      <c r="AP23" s="213">
        <f>('1 Utsläpp (kvartal)'!AP23/'6 FV (kvartal)'!AP23)*1000</f>
        <v>41.757354354931749</v>
      </c>
      <c r="AQ23" s="213">
        <f>('1 Utsläpp (kvartal)'!AQ23/'6 FV (kvartal)'!AQ23)*1000</f>
        <v>37.69476677440435</v>
      </c>
      <c r="AR23" s="213">
        <f>('1 Utsläpp (kvartal)'!AR23/'6 FV (kvartal)'!AR23)*1000</f>
        <v>36.219132057862815</v>
      </c>
      <c r="AS23" s="213">
        <f>('1 Utsläpp (kvartal)'!AS23/'6 FV (kvartal)'!AS23)*1000</f>
        <v>36.269448314059851</v>
      </c>
      <c r="AT23" s="213">
        <f>('1 Utsläpp (kvartal)'!AT23/'6 FV (kvartal)'!AT23)*1000</f>
        <v>39.315061221600956</v>
      </c>
      <c r="AU23" s="213">
        <f>('1 Utsläpp (kvartal)'!AU23/'6 FV (kvartal)'!AU23)*1000</f>
        <v>36.465697918122117</v>
      </c>
      <c r="AV23" s="213">
        <f>('1 Utsläpp (kvartal)'!AV23/'6 FV (kvartal)'!AV23)*1000</f>
        <v>34.539683684694594</v>
      </c>
      <c r="AW23" s="213">
        <f>('1 Utsläpp (kvartal)'!AW23/'6 FV (kvartal)'!AW23)*1000</f>
        <v>35.351911515594381</v>
      </c>
      <c r="AX23" s="213">
        <f>('1 Utsläpp (kvartal)'!AX23/'6 FV (kvartal)'!AX23)*1000</f>
        <v>37.258927966388832</v>
      </c>
      <c r="AY23" s="213">
        <f>('1 Utsläpp (kvartal)'!AY23/'6 FV (kvartal)'!AY23)*1000</f>
        <v>34.567974802077124</v>
      </c>
      <c r="AZ23" s="213">
        <f>('1 Utsläpp (kvartal)'!AZ23/'6 FV (kvartal)'!AZ23)*1000</f>
        <v>35.497878025778057</v>
      </c>
      <c r="BA23" s="213">
        <f>('1 Utsläpp (kvartal)'!BA23/'6 FV (kvartal)'!BA23)*1000</f>
        <v>32.206216275606124</v>
      </c>
      <c r="BB23" s="213">
        <f>('1 Utsläpp (kvartal)'!BB23/'6 FV (kvartal)'!BB23)*1000</f>
        <v>33.675312592189165</v>
      </c>
      <c r="BC23" s="213">
        <f>('1 Utsläpp (kvartal)'!BC23/'6 FV (kvartal)'!BC23)*1000</f>
        <v>31.248857155296271</v>
      </c>
      <c r="BD23" s="213">
        <f>('1 Utsläpp (kvartal)'!BD23/'6 FV (kvartal)'!BD23)*1000</f>
        <v>34.558384841180818</v>
      </c>
      <c r="BE23" s="213">
        <f>('1 Utsläpp (kvartal)'!BE23/'6 FV (kvartal)'!BE23)*1000</f>
        <v>34.616538737524188</v>
      </c>
      <c r="BF23" s="213">
        <f>('1 Utsläpp (kvartal)'!BF23/'6 FV (kvartal)'!BF23)*1000</f>
        <v>34.265627646959175</v>
      </c>
      <c r="BG23" s="213">
        <f>('1 Utsläpp (kvartal)'!BG23/'6 FV (kvartal)'!BG23)*1000</f>
        <v>30.822945374240291</v>
      </c>
      <c r="BH23" s="213">
        <f>('1 Utsläpp (kvartal)'!BH23/'6 FV (kvartal)'!BH23)*1000</f>
        <v>35.395589596835286</v>
      </c>
      <c r="BI23" s="213">
        <f>('1 Utsläpp (kvartal)'!BI23/'6 FV (kvartal)'!BI23)*1000</f>
        <v>30.09161619058867</v>
      </c>
      <c r="BJ23" s="213">
        <f>('1 Utsläpp (kvartal)'!BJ23/'6 FV (kvartal)'!BJ23)*1000</f>
        <v>36.146372099896553</v>
      </c>
      <c r="BK23" s="213">
        <f>('1 Utsläpp (kvartal)'!BK23/'6 FV (kvartal)'!BK23)*1000</f>
        <v>38.238186287899481</v>
      </c>
      <c r="BL23" s="213">
        <f>('1 Utsläpp (kvartal)'!BL23/'6 FV (kvartal)'!BL23)*1000</f>
        <v>35.134003677765172</v>
      </c>
      <c r="BM23" s="213">
        <f>('1 Utsläpp (kvartal)'!BM23/'6 FV (kvartal)'!BM23)*1000</f>
        <v>38.050484351713862</v>
      </c>
      <c r="BN23" s="213">
        <f>('1 Utsläpp (kvartal)'!BN23/'6 FV (kvartal)'!BN23)*1000</f>
        <v>40.584383257381383</v>
      </c>
      <c r="BO23" s="213">
        <f>('1 Utsläpp (kvartal)'!BO23/'6 FV (kvartal)'!BO23)*1000</f>
        <v>34.015478924431747</v>
      </c>
      <c r="BP23" s="213">
        <f>('1 Utsläpp (kvartal)'!BP23/'6 FV (kvartal)'!BP23)*1000</f>
        <v>37.217251046507165</v>
      </c>
      <c r="BQ23" s="213">
        <f>('1 Utsläpp (kvartal)'!BQ23/'6 FV (kvartal)'!BQ23)*1000</f>
        <v>41.705050203426516</v>
      </c>
      <c r="BR23" s="213">
        <f>('1 Utsläpp (kvartal)'!BR23/'6 FV (kvartal)'!BR23)*1000</f>
        <v>43.20908160416861</v>
      </c>
      <c r="BS23" s="213">
        <f>('1 Utsläpp (kvartal)'!BS23/'6 FV (kvartal)'!BS23)*1000</f>
        <v>38.338005008035275</v>
      </c>
      <c r="BT23" s="213">
        <f>('1 Utsläpp (kvartal)'!BT23/'6 FV (kvartal)'!BT23)*1000</f>
        <v>37.306235459247439</v>
      </c>
      <c r="BU23" s="213">
        <f>('1 Utsläpp (kvartal)'!BU23/'6 FV (kvartal)'!BU23)*1000</f>
        <v>40.80730624277026</v>
      </c>
      <c r="BV23" s="213">
        <f>('1 Utsläpp (kvartal)'!BV23/'6 FV (kvartal)'!BV23)*1000</f>
        <v>45.231743783443498</v>
      </c>
      <c r="BW23" s="213">
        <f>('1 Utsläpp (kvartal)'!BW23/'6 FV (kvartal)'!BW23)*1000</f>
        <v>38.364757343791247</v>
      </c>
      <c r="BX23" s="213">
        <f>('1 Utsläpp (kvartal)'!BX23/'6 FV (kvartal)'!BX23)*1000</f>
        <v>38.745807379012938</v>
      </c>
      <c r="BY23" s="66"/>
    </row>
    <row r="24" spans="1:77" s="16" customFormat="1" ht="15.75" customHeight="1" x14ac:dyDescent="0.3">
      <c r="A24" s="185"/>
      <c r="B24" s="128" t="str">
        <f>'1 Utsläpp (kvartal)'!B24</f>
        <v>I55-I56 hotels and restaurants</v>
      </c>
      <c r="C24" s="113" t="str">
        <f>'1 Utsläpp (kvartal)'!C24</f>
        <v>I55-I56 hotell- och restaurang</v>
      </c>
      <c r="D24" s="213">
        <f>('1 Utsläpp (kvartal)'!D24/'6 FV (kvartal)'!D24)*1000</f>
        <v>1.4671581769436999</v>
      </c>
      <c r="E24" s="213">
        <f>('1 Utsläpp (kvartal)'!E24/'6 FV (kvartal)'!E24)*1000</f>
        <v>1.1917314819648168</v>
      </c>
      <c r="F24" s="213">
        <f>('1 Utsläpp (kvartal)'!F24/'6 FV (kvartal)'!F24)*1000</f>
        <v>1.0893704446509809</v>
      </c>
      <c r="G24" s="213">
        <f>('1 Utsläpp (kvartal)'!G24/'6 FV (kvartal)'!G24)*1000</f>
        <v>1.2394013543504241</v>
      </c>
      <c r="H24" s="213">
        <f>('1 Utsläpp (kvartal)'!H24/'6 FV (kvartal)'!H24)*1000</f>
        <v>1.3777545282155235</v>
      </c>
      <c r="I24" s="213">
        <f>('1 Utsläpp (kvartal)'!I24/'6 FV (kvartal)'!I24)*1000</f>
        <v>1.2349810720359906</v>
      </c>
      <c r="J24" s="213">
        <f>('1 Utsläpp (kvartal)'!J24/'6 FV (kvartal)'!J24)*1000</f>
        <v>1.1212871287128712</v>
      </c>
      <c r="K24" s="213">
        <f>('1 Utsläpp (kvartal)'!K24/'6 FV (kvartal)'!K24)*1000</f>
        <v>1.3377475682643851</v>
      </c>
      <c r="L24" s="213">
        <f>('1 Utsläpp (kvartal)'!L24/'6 FV (kvartal)'!L24)*1000</f>
        <v>1.5556302521008403</v>
      </c>
      <c r="M24" s="213">
        <f>('1 Utsläpp (kvartal)'!M24/'6 FV (kvartal)'!M24)*1000</f>
        <v>1.2358586670955982</v>
      </c>
      <c r="N24" s="213">
        <f>('1 Utsläpp (kvartal)'!N24/'6 FV (kvartal)'!N24)*1000</f>
        <v>1.0930122757318224</v>
      </c>
      <c r="O24" s="213">
        <f>('1 Utsläpp (kvartal)'!O24/'6 FV (kvartal)'!O24)*1000</f>
        <v>1.3317641907055666</v>
      </c>
      <c r="P24" s="213">
        <f>('1 Utsläpp (kvartal)'!P24/'6 FV (kvartal)'!P24)*1000</f>
        <v>1.3899247835155804</v>
      </c>
      <c r="Q24" s="213">
        <f>('1 Utsläpp (kvartal)'!Q24/'6 FV (kvartal)'!Q24)*1000</f>
        <v>1.1639210068556227</v>
      </c>
      <c r="R24" s="213">
        <f>('1 Utsläpp (kvartal)'!R24/'6 FV (kvartal)'!R24)*1000</f>
        <v>1.0385096621715557</v>
      </c>
      <c r="S24" s="213">
        <f>('1 Utsläpp (kvartal)'!S24/'6 FV (kvartal)'!S24)*1000</f>
        <v>1.199734498589524</v>
      </c>
      <c r="T24" s="213">
        <f>('1 Utsläpp (kvartal)'!T24/'6 FV (kvartal)'!T24)*1000</f>
        <v>1.2418020226785167</v>
      </c>
      <c r="U24" s="213">
        <f>('1 Utsläpp (kvartal)'!U24/'6 FV (kvartal)'!U24)*1000</f>
        <v>1.0355648535564854</v>
      </c>
      <c r="V24" s="213">
        <f>('1 Utsläpp (kvartal)'!V24/'6 FV (kvartal)'!V24)*1000</f>
        <v>0.97584856396866837</v>
      </c>
      <c r="W24" s="213">
        <f>('1 Utsläpp (kvartal)'!W24/'6 FV (kvartal)'!W24)*1000</f>
        <v>1.1375747688961393</v>
      </c>
      <c r="X24" s="213">
        <f>('1 Utsläpp (kvartal)'!X24/'6 FV (kvartal)'!X24)*1000</f>
        <v>1.2103400707731062</v>
      </c>
      <c r="Y24" s="213">
        <f>('1 Utsläpp (kvartal)'!Y24/'6 FV (kvartal)'!Y24)*1000</f>
        <v>1.0104911778731522</v>
      </c>
      <c r="Z24" s="213">
        <f>('1 Utsläpp (kvartal)'!Z24/'6 FV (kvartal)'!Z24)*1000</f>
        <v>0.94651857799188177</v>
      </c>
      <c r="AA24" s="213">
        <f>('1 Utsläpp (kvartal)'!AA24/'6 FV (kvartal)'!AA24)*1000</f>
        <v>1.0418904403866811</v>
      </c>
      <c r="AB24" s="213">
        <f>('1 Utsläpp (kvartal)'!AB24/'6 FV (kvartal)'!AB24)*1000</f>
        <v>1.1090139556165639</v>
      </c>
      <c r="AC24" s="213">
        <f>('1 Utsläpp (kvartal)'!AC24/'6 FV (kvartal)'!AC24)*1000</f>
        <v>0.94246349613219205</v>
      </c>
      <c r="AD24" s="213">
        <f>('1 Utsläpp (kvartal)'!AD24/'6 FV (kvartal)'!AD24)*1000</f>
        <v>0.88985607170559333</v>
      </c>
      <c r="AE24" s="213">
        <f>('1 Utsläpp (kvartal)'!AE24/'6 FV (kvartal)'!AE24)*1000</f>
        <v>0.99841127991262046</v>
      </c>
      <c r="AF24" s="213">
        <f>('1 Utsläpp (kvartal)'!AF24/'6 FV (kvartal)'!AF24)*1000</f>
        <v>1.0197564276048714</v>
      </c>
      <c r="AG24" s="213">
        <f>('1 Utsläpp (kvartal)'!AG24/'6 FV (kvartal)'!AG24)*1000</f>
        <v>0.91704238052299369</v>
      </c>
      <c r="AH24" s="213">
        <f>('1 Utsläpp (kvartal)'!AH24/'6 FV (kvartal)'!AH24)*1000</f>
        <v>0.81968503937007875</v>
      </c>
      <c r="AI24" s="213">
        <f>('1 Utsläpp (kvartal)'!AI24/'6 FV (kvartal)'!AI24)*1000</f>
        <v>0.9269211336181159</v>
      </c>
      <c r="AJ24" s="213">
        <f>('1 Utsläpp (kvartal)'!AJ24/'6 FV (kvartal)'!AJ24)*1000</f>
        <v>0.91997605268409499</v>
      </c>
      <c r="AK24" s="213">
        <f>('1 Utsläpp (kvartal)'!AK24/'6 FV (kvartal)'!AK24)*1000</f>
        <v>0.83736383900407962</v>
      </c>
      <c r="AL24" s="213">
        <f>('1 Utsläpp (kvartal)'!AL24/'6 FV (kvartal)'!AL24)*1000</f>
        <v>0.77424459347449326</v>
      </c>
      <c r="AM24" s="213">
        <f>('1 Utsläpp (kvartal)'!AM24/'6 FV (kvartal)'!AM24)*1000</f>
        <v>0.91343064353254377</v>
      </c>
      <c r="AN24" s="213">
        <f>('1 Utsläpp (kvartal)'!AN24/'6 FV (kvartal)'!AN24)*1000</f>
        <v>0.93319247409196104</v>
      </c>
      <c r="AO24" s="213">
        <f>('1 Utsläpp (kvartal)'!AO24/'6 FV (kvartal)'!AO24)*1000</f>
        <v>0.84767259967023212</v>
      </c>
      <c r="AP24" s="213">
        <f>('1 Utsläpp (kvartal)'!AP24/'6 FV (kvartal)'!AP24)*1000</f>
        <v>0.76567954059227561</v>
      </c>
      <c r="AQ24" s="213">
        <f>('1 Utsläpp (kvartal)'!AQ24/'6 FV (kvartal)'!AQ24)*1000</f>
        <v>0.87082405345211589</v>
      </c>
      <c r="AR24" s="213">
        <f>('1 Utsläpp (kvartal)'!AR24/'6 FV (kvartal)'!AR24)*1000</f>
        <v>0.86579872283550308</v>
      </c>
      <c r="AS24" s="213">
        <f>('1 Utsläpp (kvartal)'!AS24/'6 FV (kvartal)'!AS24)*1000</f>
        <v>0.77585859805934687</v>
      </c>
      <c r="AT24" s="213">
        <f>('1 Utsläpp (kvartal)'!AT24/'6 FV (kvartal)'!AT24)*1000</f>
        <v>0.73891992551210428</v>
      </c>
      <c r="AU24" s="213">
        <f>('1 Utsläpp (kvartal)'!AU24/'6 FV (kvartal)'!AU24)*1000</f>
        <v>0.82082038261174095</v>
      </c>
      <c r="AV24" s="213">
        <f>('1 Utsläpp (kvartal)'!AV24/'6 FV (kvartal)'!AV24)*1000</f>
        <v>0.8092233009708738</v>
      </c>
      <c r="AW24" s="213">
        <f>('1 Utsläpp (kvartal)'!AW24/'6 FV (kvartal)'!AW24)*1000</f>
        <v>0.75629910041926152</v>
      </c>
      <c r="AX24" s="213">
        <f>('1 Utsläpp (kvartal)'!AX24/'6 FV (kvartal)'!AX24)*1000</f>
        <v>0.7217937084089534</v>
      </c>
      <c r="AY24" s="213">
        <f>('1 Utsläpp (kvartal)'!AY24/'6 FV (kvartal)'!AY24)*1000</f>
        <v>0.78607400919640902</v>
      </c>
      <c r="AZ24" s="213">
        <f>('1 Utsläpp (kvartal)'!AZ24/'6 FV (kvartal)'!AZ24)*1000</f>
        <v>0.88437620384128568</v>
      </c>
      <c r="BA24" s="213">
        <f>('1 Utsläpp (kvartal)'!BA24/'6 FV (kvartal)'!BA24)*1000</f>
        <v>1.3754805638615977</v>
      </c>
      <c r="BB24" s="213">
        <f>('1 Utsläpp (kvartal)'!BB24/'6 FV (kvartal)'!BB24)*1000</f>
        <v>0.89644592175914095</v>
      </c>
      <c r="BC24" s="213">
        <f>('1 Utsläpp (kvartal)'!BC24/'6 FV (kvartal)'!BC24)*1000</f>
        <v>1.5122788010111954</v>
      </c>
      <c r="BD24" s="213">
        <f>('1 Utsläpp (kvartal)'!BD24/'6 FV (kvartal)'!BD24)*1000</f>
        <v>1.5385387394620635</v>
      </c>
      <c r="BE24" s="213">
        <f>('1 Utsläpp (kvartal)'!BE24/'6 FV (kvartal)'!BE24)*1000</f>
        <v>1.2014279829740491</v>
      </c>
      <c r="BF24" s="213">
        <f>('1 Utsläpp (kvartal)'!BF24/'6 FV (kvartal)'!BF24)*1000</f>
        <v>0.72628857650670553</v>
      </c>
      <c r="BG24" s="213">
        <f>('1 Utsläpp (kvartal)'!BG24/'6 FV (kvartal)'!BG24)*1000</f>
        <v>0.80282439425448582</v>
      </c>
      <c r="BH24" s="213">
        <f>('1 Utsläpp (kvartal)'!BH24/'6 FV (kvartal)'!BH24)*1000</f>
        <v>0.80666666666666664</v>
      </c>
      <c r="BI24" s="213">
        <f>('1 Utsläpp (kvartal)'!BI24/'6 FV (kvartal)'!BI24)*1000</f>
        <v>0.56467941507311581</v>
      </c>
      <c r="BJ24" s="213">
        <f>('1 Utsläpp (kvartal)'!BJ24/'6 FV (kvartal)'!BJ24)*1000</f>
        <v>0.52608371209551585</v>
      </c>
      <c r="BK24" s="213">
        <f>('1 Utsläpp (kvartal)'!BK24/'6 FV (kvartal)'!BK24)*1000</f>
        <v>0.65526942220298645</v>
      </c>
      <c r="BL24" s="213">
        <f>('1 Utsläpp (kvartal)'!BL24/'6 FV (kvartal)'!BL24)*1000</f>
        <v>0.67265002148278996</v>
      </c>
      <c r="BM24" s="213">
        <f>('1 Utsläpp (kvartal)'!BM24/'6 FV (kvartal)'!BM24)*1000</f>
        <v>0.57782883400344631</v>
      </c>
      <c r="BN24" s="213">
        <f>('1 Utsläpp (kvartal)'!BN24/'6 FV (kvartal)'!BN24)*1000</f>
        <v>0.49521499737808072</v>
      </c>
      <c r="BO24" s="213">
        <f>('1 Utsläpp (kvartal)'!BO24/'6 FV (kvartal)'!BO24)*1000</f>
        <v>0.60260855208849273</v>
      </c>
      <c r="BP24" s="213">
        <f>('1 Utsläpp (kvartal)'!BP24/'6 FV (kvartal)'!BP24)*1000</f>
        <v>0.8048973511475257</v>
      </c>
      <c r="BQ24" s="213">
        <f>('1 Utsläpp (kvartal)'!BQ24/'6 FV (kvartal)'!BQ24)*1000</f>
        <v>0.70266159695817487</v>
      </c>
      <c r="BR24" s="213">
        <f>('1 Utsläpp (kvartal)'!BR24/'6 FV (kvartal)'!BR24)*1000</f>
        <v>0.62329733810352184</v>
      </c>
      <c r="BS24" s="213">
        <f>('1 Utsläpp (kvartal)'!BS24/'6 FV (kvartal)'!BS24)*1000</f>
        <v>0.68772266922861369</v>
      </c>
      <c r="BT24" s="213">
        <f>('1 Utsläpp (kvartal)'!BT24/'6 FV (kvartal)'!BT24)*1000</f>
        <v>0.78987583572110787</v>
      </c>
      <c r="BU24" s="213">
        <f>('1 Utsläpp (kvartal)'!BU24/'6 FV (kvartal)'!BU24)*1000</f>
        <v>0.66737328235605853</v>
      </c>
      <c r="BV24" s="213">
        <f>('1 Utsläpp (kvartal)'!BV24/'6 FV (kvartal)'!BV24)*1000</f>
        <v>0.57766036276941912</v>
      </c>
      <c r="BW24" s="213">
        <f>('1 Utsläpp (kvartal)'!BW24/'6 FV (kvartal)'!BW24)*1000</f>
        <v>0.65177562078509332</v>
      </c>
      <c r="BX24" s="213">
        <f>('1 Utsläpp (kvartal)'!BX24/'6 FV (kvartal)'!BX24)*1000</f>
        <v>0.76388888888888895</v>
      </c>
      <c r="BY24" s="66"/>
    </row>
    <row r="25" spans="1:77" s="16" customFormat="1" ht="15.75" customHeight="1" x14ac:dyDescent="0.3">
      <c r="A25" s="185"/>
      <c r="B25" s="128" t="str">
        <f>'1 Utsläpp (kvartal)'!B25</f>
        <v>J58-J60 publishing, motion picture, video, television and broadcasting</v>
      </c>
      <c r="C25" s="113" t="str">
        <f>'1 Utsläpp (kvartal)'!C25</f>
        <v>J58-J60 förlagsverksamhet, film, video, TV, ljudinspelning, fonogramutgivning, planering och sändning av program</v>
      </c>
      <c r="D25" s="213">
        <f>('1 Utsläpp (kvartal)'!D25/'6 FV (kvartal)'!D25)*1000</f>
        <v>1.3546342751518352</v>
      </c>
      <c r="E25" s="213">
        <f>('1 Utsläpp (kvartal)'!E25/'6 FV (kvartal)'!E25)*1000</f>
        <v>1.1685966216934027</v>
      </c>
      <c r="F25" s="213">
        <f>('1 Utsläpp (kvartal)'!F25/'6 FV (kvartal)'!F25)*1000</f>
        <v>1.4436526788070729</v>
      </c>
      <c r="G25" s="213">
        <f>('1 Utsläpp (kvartal)'!G25/'6 FV (kvartal)'!G25)*1000</f>
        <v>1.0106075216972035</v>
      </c>
      <c r="H25" s="213">
        <f>('1 Utsläpp (kvartal)'!H25/'6 FV (kvartal)'!H25)*1000</f>
        <v>1.3989562191939693</v>
      </c>
      <c r="I25" s="213">
        <f>('1 Utsläpp (kvartal)'!I25/'6 FV (kvartal)'!I25)*1000</f>
        <v>1.2073945696129404</v>
      </c>
      <c r="J25" s="213">
        <f>('1 Utsläpp (kvartal)'!J25/'6 FV (kvartal)'!J25)*1000</f>
        <v>1.643221518008966</v>
      </c>
      <c r="K25" s="213">
        <f>('1 Utsläpp (kvartal)'!K25/'6 FV (kvartal)'!K25)*1000</f>
        <v>0.96850245190494155</v>
      </c>
      <c r="L25" s="213">
        <f>('1 Utsläpp (kvartal)'!L25/'6 FV (kvartal)'!L25)*1000</f>
        <v>1.3959320144887155</v>
      </c>
      <c r="M25" s="213">
        <f>('1 Utsläpp (kvartal)'!M25/'6 FV (kvartal)'!M25)*1000</f>
        <v>1.1084804132587172</v>
      </c>
      <c r="N25" s="213">
        <f>('1 Utsläpp (kvartal)'!N25/'6 FV (kvartal)'!N25)*1000</f>
        <v>1.3115365489806068</v>
      </c>
      <c r="O25" s="213">
        <f>('1 Utsläpp (kvartal)'!O25/'6 FV (kvartal)'!O25)*1000</f>
        <v>0.88785046728971961</v>
      </c>
      <c r="P25" s="213">
        <f>('1 Utsläpp (kvartal)'!P25/'6 FV (kvartal)'!P25)*1000</f>
        <v>1.183300395256917</v>
      </c>
      <c r="Q25" s="213">
        <f>('1 Utsläpp (kvartal)'!Q25/'6 FV (kvartal)'!Q25)*1000</f>
        <v>1.0531211244315832</v>
      </c>
      <c r="R25" s="213">
        <f>('1 Utsläpp (kvartal)'!R25/'6 FV (kvartal)'!R25)*1000</f>
        <v>1.2992477368353945</v>
      </c>
      <c r="S25" s="213">
        <f>('1 Utsläpp (kvartal)'!S25/'6 FV (kvartal)'!S25)*1000</f>
        <v>0.85699077359829667</v>
      </c>
      <c r="T25" s="213">
        <f>('1 Utsläpp (kvartal)'!T25/'6 FV (kvartal)'!T25)*1000</f>
        <v>1.1169195460920567</v>
      </c>
      <c r="U25" s="213">
        <f>('1 Utsläpp (kvartal)'!U25/'6 FV (kvartal)'!U25)*1000</f>
        <v>0.89434889434889431</v>
      </c>
      <c r="V25" s="213">
        <f>('1 Utsläpp (kvartal)'!V25/'6 FV (kvartal)'!V25)*1000</f>
        <v>1.0750813575081357</v>
      </c>
      <c r="W25" s="213">
        <f>('1 Utsläpp (kvartal)'!W25/'6 FV (kvartal)'!W25)*1000</f>
        <v>0.73019202840083919</v>
      </c>
      <c r="X25" s="213">
        <f>('1 Utsläpp (kvartal)'!X25/'6 FV (kvartal)'!X25)*1000</f>
        <v>0.95659353621137044</v>
      </c>
      <c r="Y25" s="213">
        <f>('1 Utsläpp (kvartal)'!Y25/'6 FV (kvartal)'!Y25)*1000</f>
        <v>0.89811087023846392</v>
      </c>
      <c r="Z25" s="213">
        <f>('1 Utsläpp (kvartal)'!Z25/'6 FV (kvartal)'!Z25)*1000</f>
        <v>0.9941322500564207</v>
      </c>
      <c r="AA25" s="213">
        <f>('1 Utsläpp (kvartal)'!AA25/'6 FV (kvartal)'!AA25)*1000</f>
        <v>0.69555015503226358</v>
      </c>
      <c r="AB25" s="213">
        <f>('1 Utsläpp (kvartal)'!AB25/'6 FV (kvartal)'!AB25)*1000</f>
        <v>0.93252279635258362</v>
      </c>
      <c r="AC25" s="213">
        <f>('1 Utsläpp (kvartal)'!AC25/'6 FV (kvartal)'!AC25)*1000</f>
        <v>0.81529795434331453</v>
      </c>
      <c r="AD25" s="213">
        <f>('1 Utsläpp (kvartal)'!AD25/'6 FV (kvartal)'!AD25)*1000</f>
        <v>0.86049141564716758</v>
      </c>
      <c r="AE25" s="213">
        <f>('1 Utsläpp (kvartal)'!AE25/'6 FV (kvartal)'!AE25)*1000</f>
        <v>0.61628085236854202</v>
      </c>
      <c r="AF25" s="213">
        <f>('1 Utsläpp (kvartal)'!AF25/'6 FV (kvartal)'!AF25)*1000</f>
        <v>0.82817826032066655</v>
      </c>
      <c r="AG25" s="213">
        <f>('1 Utsläpp (kvartal)'!AG25/'6 FV (kvartal)'!AG25)*1000</f>
        <v>0.66715744915800135</v>
      </c>
      <c r="AH25" s="213">
        <f>('1 Utsläpp (kvartal)'!AH25/'6 FV (kvartal)'!AH25)*1000</f>
        <v>0.72035969113478637</v>
      </c>
      <c r="AI25" s="213">
        <f>('1 Utsläpp (kvartal)'!AI25/'6 FV (kvartal)'!AI25)*1000</f>
        <v>0.50917531007470807</v>
      </c>
      <c r="AJ25" s="213">
        <f>('1 Utsläpp (kvartal)'!AJ25/'6 FV (kvartal)'!AJ25)*1000</f>
        <v>0.70575461454940269</v>
      </c>
      <c r="AK25" s="213">
        <f>('1 Utsläpp (kvartal)'!AK25/'6 FV (kvartal)'!AK25)*1000</f>
        <v>0.58807757619090173</v>
      </c>
      <c r="AL25" s="213">
        <f>('1 Utsläpp (kvartal)'!AL25/'6 FV (kvartal)'!AL25)*1000</f>
        <v>0.67156036107529005</v>
      </c>
      <c r="AM25" s="213">
        <f>('1 Utsläpp (kvartal)'!AM25/'6 FV (kvartal)'!AM25)*1000</f>
        <v>0.41155188008786664</v>
      </c>
      <c r="AN25" s="213">
        <f>('1 Utsläpp (kvartal)'!AN25/'6 FV (kvartal)'!AN25)*1000</f>
        <v>0.58984910836762683</v>
      </c>
      <c r="AO25" s="213">
        <f>('1 Utsläpp (kvartal)'!AO25/'6 FV (kvartal)'!AO25)*1000</f>
        <v>0.48452737464485907</v>
      </c>
      <c r="AP25" s="213">
        <f>('1 Utsläpp (kvartal)'!AP25/'6 FV (kvartal)'!AP25)*1000</f>
        <v>0.51321056845476376</v>
      </c>
      <c r="AQ25" s="213">
        <f>('1 Utsläpp (kvartal)'!AQ25/'6 FV (kvartal)'!AQ25)*1000</f>
        <v>0.36038215019954045</v>
      </c>
      <c r="AR25" s="213">
        <f>('1 Utsläpp (kvartal)'!AR25/'6 FV (kvartal)'!AR25)*1000</f>
        <v>0.46103377959038921</v>
      </c>
      <c r="AS25" s="213">
        <f>('1 Utsläpp (kvartal)'!AS25/'6 FV (kvartal)'!AS25)*1000</f>
        <v>0.44391656150248687</v>
      </c>
      <c r="AT25" s="213">
        <f>('1 Utsläpp (kvartal)'!AT25/'6 FV (kvartal)'!AT25)*1000</f>
        <v>0.46564195298372513</v>
      </c>
      <c r="AU25" s="213">
        <f>('1 Utsläpp (kvartal)'!AU25/'6 FV (kvartal)'!AU25)*1000</f>
        <v>0.32204836415362731</v>
      </c>
      <c r="AV25" s="213">
        <f>('1 Utsläpp (kvartal)'!AV25/'6 FV (kvartal)'!AV25)*1000</f>
        <v>0.38940564401702665</v>
      </c>
      <c r="AW25" s="213">
        <f>('1 Utsläpp (kvartal)'!AW25/'6 FV (kvartal)'!AW25)*1000</f>
        <v>0.39185926181441877</v>
      </c>
      <c r="AX25" s="213">
        <f>('1 Utsläpp (kvartal)'!AX25/'6 FV (kvartal)'!AX25)*1000</f>
        <v>0.37995986795261827</v>
      </c>
      <c r="AY25" s="213">
        <f>('1 Utsläpp (kvartal)'!AY25/'6 FV (kvartal)'!AY25)*1000</f>
        <v>0.2727826882048156</v>
      </c>
      <c r="AZ25" s="213">
        <f>('1 Utsläpp (kvartal)'!AZ25/'6 FV (kvartal)'!AZ25)*1000</f>
        <v>0.42493904562870077</v>
      </c>
      <c r="BA25" s="213">
        <f>('1 Utsläpp (kvartal)'!BA25/'6 FV (kvartal)'!BA25)*1000</f>
        <v>0.32318290092062057</v>
      </c>
      <c r="BB25" s="213">
        <f>('1 Utsläpp (kvartal)'!BB25/'6 FV (kvartal)'!BB25)*1000</f>
        <v>0.34560339978751331</v>
      </c>
      <c r="BC25" s="213">
        <f>('1 Utsläpp (kvartal)'!BC25/'6 FV (kvartal)'!BC25)*1000</f>
        <v>0.26210826210826205</v>
      </c>
      <c r="BD25" s="213">
        <f>('1 Utsläpp (kvartal)'!BD25/'6 FV (kvartal)'!BD25)*1000</f>
        <v>0.29507759941384132</v>
      </c>
      <c r="BE25" s="213">
        <f>('1 Utsläpp (kvartal)'!BE25/'6 FV (kvartal)'!BE25)*1000</f>
        <v>0.28350376021208679</v>
      </c>
      <c r="BF25" s="213">
        <f>('1 Utsläpp (kvartal)'!BF25/'6 FV (kvartal)'!BF25)*1000</f>
        <v>0.29695982627578715</v>
      </c>
      <c r="BG25" s="213">
        <f>('1 Utsläpp (kvartal)'!BG25/'6 FV (kvartal)'!BG25)*1000</f>
        <v>0.19678357847098757</v>
      </c>
      <c r="BH25" s="213">
        <f>('1 Utsläpp (kvartal)'!BH25/'6 FV (kvartal)'!BH25)*1000</f>
        <v>0.23036419482229048</v>
      </c>
      <c r="BI25" s="213">
        <f>('1 Utsläpp (kvartal)'!BI25/'6 FV (kvartal)'!BI25)*1000</f>
        <v>0.25022045855379188</v>
      </c>
      <c r="BJ25" s="213">
        <f>('1 Utsläpp (kvartal)'!BJ25/'6 FV (kvartal)'!BJ25)*1000</f>
        <v>0.28024037603379542</v>
      </c>
      <c r="BK25" s="213">
        <f>('1 Utsläpp (kvartal)'!BK25/'6 FV (kvartal)'!BK25)*1000</f>
        <v>0.20715981565104047</v>
      </c>
      <c r="BL25" s="213">
        <f>('1 Utsläpp (kvartal)'!BL25/'6 FV (kvartal)'!BL25)*1000</f>
        <v>0.31688166012338753</v>
      </c>
      <c r="BM25" s="213">
        <f>('1 Utsläpp (kvartal)'!BM25/'6 FV (kvartal)'!BM25)*1000</f>
        <v>0.29491098723251213</v>
      </c>
      <c r="BN25" s="213">
        <f>('1 Utsläpp (kvartal)'!BN25/'6 FV (kvartal)'!BN25)*1000</f>
        <v>0.28212450028555114</v>
      </c>
      <c r="BO25" s="213">
        <f>('1 Utsläpp (kvartal)'!BO25/'6 FV (kvartal)'!BO25)*1000</f>
        <v>0.24998667448430256</v>
      </c>
      <c r="BP25" s="213">
        <f>('1 Utsläpp (kvartal)'!BP25/'6 FV (kvartal)'!BP25)*1000</f>
        <v>0.25886864813039312</v>
      </c>
      <c r="BQ25" s="213">
        <f>('1 Utsläpp (kvartal)'!BQ25/'6 FV (kvartal)'!BQ25)*1000</f>
        <v>0.31334549801799538</v>
      </c>
      <c r="BR25" s="213">
        <f>('1 Utsläpp (kvartal)'!BR25/'6 FV (kvartal)'!BR25)*1000</f>
        <v>0.29022117435724715</v>
      </c>
      <c r="BS25" s="213">
        <f>('1 Utsläpp (kvartal)'!BS25/'6 FV (kvartal)'!BS25)*1000</f>
        <v>0.18284388253180764</v>
      </c>
      <c r="BT25" s="213">
        <f>('1 Utsläpp (kvartal)'!BT25/'6 FV (kvartal)'!BT25)*1000</f>
        <v>0.2035471420694725</v>
      </c>
      <c r="BU25" s="213">
        <f>('1 Utsläpp (kvartal)'!BU25/'6 FV (kvartal)'!BU25)*1000</f>
        <v>0.20802506745582733</v>
      </c>
      <c r="BV25" s="213">
        <f>('1 Utsläpp (kvartal)'!BV25/'6 FV (kvartal)'!BV25)*1000</f>
        <v>0.23573379330171049</v>
      </c>
      <c r="BW25" s="213">
        <f>('1 Utsläpp (kvartal)'!BW25/'6 FV (kvartal)'!BW25)*1000</f>
        <v>0.14537701104865286</v>
      </c>
      <c r="BX25" s="213">
        <f>('1 Utsläpp (kvartal)'!BX25/'6 FV (kvartal)'!BX25)*1000</f>
        <v>0.18622537158658831</v>
      </c>
      <c r="BY25" s="66"/>
    </row>
    <row r="26" spans="1:77" s="16" customFormat="1" ht="15.75" customHeight="1" x14ac:dyDescent="0.3">
      <c r="A26" s="185"/>
      <c r="B26" s="128" t="str">
        <f>'1 Utsläpp (kvartal)'!B26</f>
        <v>J61 telecommunications</v>
      </c>
      <c r="C26" s="113" t="str">
        <f>'1 Utsläpp (kvartal)'!C26</f>
        <v>J61 telekommunikation</v>
      </c>
      <c r="D26" s="213">
        <f>('1 Utsläpp (kvartal)'!D26/'6 FV (kvartal)'!D26)*1000</f>
        <v>1.2492830102099346</v>
      </c>
      <c r="E26" s="213">
        <f>('1 Utsläpp (kvartal)'!E26/'6 FV (kvartal)'!E26)*1000</f>
        <v>1.2048327553417608</v>
      </c>
      <c r="F26" s="213">
        <f>('1 Utsläpp (kvartal)'!F26/'6 FV (kvartal)'!F26)*1000</f>
        <v>1.081459162810718</v>
      </c>
      <c r="G26" s="213">
        <f>('1 Utsläpp (kvartal)'!G26/'6 FV (kvartal)'!G26)*1000</f>
        <v>1.0681341719077568</v>
      </c>
      <c r="H26" s="213">
        <f>('1 Utsläpp (kvartal)'!H26/'6 FV (kvartal)'!H26)*1000</f>
        <v>0.89199871808567455</v>
      </c>
      <c r="I26" s="213">
        <f>('1 Utsläpp (kvartal)'!I26/'6 FV (kvartal)'!I26)*1000</f>
        <v>0.88085019415491506</v>
      </c>
      <c r="J26" s="213">
        <f>('1 Utsläpp (kvartal)'!J26/'6 FV (kvartal)'!J26)*1000</f>
        <v>0.87280248190279208</v>
      </c>
      <c r="K26" s="213">
        <f>('1 Utsläpp (kvartal)'!K26/'6 FV (kvartal)'!K26)*1000</f>
        <v>0.93204458033336612</v>
      </c>
      <c r="L26" s="213">
        <f>('1 Utsläpp (kvartal)'!L26/'6 FV (kvartal)'!L26)*1000</f>
        <v>0.90707518645434382</v>
      </c>
      <c r="M26" s="213">
        <f>('1 Utsläpp (kvartal)'!M26/'6 FV (kvartal)'!M26)*1000</f>
        <v>0.7969968235633843</v>
      </c>
      <c r="N26" s="213">
        <f>('1 Utsläpp (kvartal)'!N26/'6 FV (kvartal)'!N26)*1000</f>
        <v>0.75475358944509119</v>
      </c>
      <c r="O26" s="213">
        <f>('1 Utsläpp (kvartal)'!O26/'6 FV (kvartal)'!O26)*1000</f>
        <v>0.92607472880674979</v>
      </c>
      <c r="P26" s="213">
        <f>('1 Utsläpp (kvartal)'!P26/'6 FV (kvartal)'!P26)*1000</f>
        <v>0.97828313870108596</v>
      </c>
      <c r="Q26" s="213">
        <f>('1 Utsläpp (kvartal)'!Q26/'6 FV (kvartal)'!Q26)*1000</f>
        <v>0.87350306933682198</v>
      </c>
      <c r="R26" s="213">
        <f>('1 Utsläpp (kvartal)'!R26/'6 FV (kvartal)'!R26)*1000</f>
        <v>0.80893603998775876</v>
      </c>
      <c r="S26" s="213">
        <f>('1 Utsläpp (kvartal)'!S26/'6 FV (kvartal)'!S26)*1000</f>
        <v>0.90103555033628691</v>
      </c>
      <c r="T26" s="213">
        <f>('1 Utsläpp (kvartal)'!T26/'6 FV (kvartal)'!T26)*1000</f>
        <v>0.76130813336164793</v>
      </c>
      <c r="U26" s="213">
        <f>('1 Utsläpp (kvartal)'!U26/'6 FV (kvartal)'!U26)*1000</f>
        <v>0.63473633284954034</v>
      </c>
      <c r="V26" s="213">
        <f>('1 Utsläpp (kvartal)'!V26/'6 FV (kvartal)'!V26)*1000</f>
        <v>0.61236564441376584</v>
      </c>
      <c r="W26" s="213">
        <f>('1 Utsläpp (kvartal)'!W26/'6 FV (kvartal)'!W26)*1000</f>
        <v>0.69633951256234128</v>
      </c>
      <c r="X26" s="213">
        <f>('1 Utsläpp (kvartal)'!X26/'6 FV (kvartal)'!X26)*1000</f>
        <v>0.7307102708226878</v>
      </c>
      <c r="Y26" s="213">
        <f>('1 Utsläpp (kvartal)'!Y26/'6 FV (kvartal)'!Y26)*1000</f>
        <v>0.63670411985018727</v>
      </c>
      <c r="Z26" s="213">
        <f>('1 Utsläpp (kvartal)'!Z26/'6 FV (kvartal)'!Z26)*1000</f>
        <v>0.58800623052959511</v>
      </c>
      <c r="AA26" s="213">
        <f>('1 Utsläpp (kvartal)'!AA26/'6 FV (kvartal)'!AA26)*1000</f>
        <v>0.64339493497604383</v>
      </c>
      <c r="AB26" s="213">
        <f>('1 Utsläpp (kvartal)'!AB26/'6 FV (kvartal)'!AB26)*1000</f>
        <v>0.69025641025641027</v>
      </c>
      <c r="AC26" s="213">
        <f>('1 Utsläpp (kvartal)'!AC26/'6 FV (kvartal)'!AC26)*1000</f>
        <v>0.56239331596442366</v>
      </c>
      <c r="AD26" s="213">
        <f>('1 Utsläpp (kvartal)'!AD26/'6 FV (kvartal)'!AD26)*1000</f>
        <v>0.53097345132743368</v>
      </c>
      <c r="AE26" s="213">
        <f>('1 Utsläpp (kvartal)'!AE26/'6 FV (kvartal)'!AE26)*1000</f>
        <v>0.56023884791008083</v>
      </c>
      <c r="AF26" s="213">
        <f>('1 Utsläpp (kvartal)'!AF26/'6 FV (kvartal)'!AF26)*1000</f>
        <v>0.33866499865963723</v>
      </c>
      <c r="AG26" s="213">
        <f>('1 Utsläpp (kvartal)'!AG26/'6 FV (kvartal)'!AG26)*1000</f>
        <v>0.34953482305886441</v>
      </c>
      <c r="AH26" s="213">
        <f>('1 Utsläpp (kvartal)'!AH26/'6 FV (kvartal)'!AH26)*1000</f>
        <v>0.3421007392126526</v>
      </c>
      <c r="AI26" s="213">
        <f>('1 Utsläpp (kvartal)'!AI26/'6 FV (kvartal)'!AI26)*1000</f>
        <v>0.31230577998756992</v>
      </c>
      <c r="AJ26" s="213">
        <f>('1 Utsläpp (kvartal)'!AJ26/'6 FV (kvartal)'!AJ26)*1000</f>
        <v>0.3004515456755818</v>
      </c>
      <c r="AK26" s="213">
        <f>('1 Utsläpp (kvartal)'!AK26/'6 FV (kvartal)'!AK26)*1000</f>
        <v>0.29789902790843525</v>
      </c>
      <c r="AL26" s="213">
        <f>('1 Utsläpp (kvartal)'!AL26/'6 FV (kvartal)'!AL26)*1000</f>
        <v>0.30596956076019244</v>
      </c>
      <c r="AM26" s="213">
        <f>('1 Utsläpp (kvartal)'!AM26/'6 FV (kvartal)'!AM26)*1000</f>
        <v>0.30248694160754658</v>
      </c>
      <c r="AN26" s="213">
        <f>('1 Utsläpp (kvartal)'!AN26/'6 FV (kvartal)'!AN26)*1000</f>
        <v>0.26836046050019852</v>
      </c>
      <c r="AO26" s="213">
        <f>('1 Utsläpp (kvartal)'!AO26/'6 FV (kvartal)'!AO26)*1000</f>
        <v>0.27582598295709376</v>
      </c>
      <c r="AP26" s="213">
        <f>('1 Utsläpp (kvartal)'!AP26/'6 FV (kvartal)'!AP26)*1000</f>
        <v>0.27967257844474763</v>
      </c>
      <c r="AQ26" s="213">
        <f>('1 Utsläpp (kvartal)'!AQ26/'6 FV (kvartal)'!AQ26)*1000</f>
        <v>0.28214146150840175</v>
      </c>
      <c r="AR26" s="213">
        <f>('1 Utsläpp (kvartal)'!AR26/'6 FV (kvartal)'!AR26)*1000</f>
        <v>0.28047933310177148</v>
      </c>
      <c r="AS26" s="213">
        <f>('1 Utsläpp (kvartal)'!AS26/'6 FV (kvartal)'!AS26)*1000</f>
        <v>0.26462294844913603</v>
      </c>
      <c r="AT26" s="213">
        <f>('1 Utsläpp (kvartal)'!AT26/'6 FV (kvartal)'!AT26)*1000</f>
        <v>0.28664901074933791</v>
      </c>
      <c r="AU26" s="213">
        <f>('1 Utsläpp (kvartal)'!AU26/'6 FV (kvartal)'!AU26)*1000</f>
        <v>0.26822558459422285</v>
      </c>
      <c r="AV26" s="213">
        <f>('1 Utsläpp (kvartal)'!AV26/'6 FV (kvartal)'!AV26)*1000</f>
        <v>0.24445340863251308</v>
      </c>
      <c r="AW26" s="213">
        <f>('1 Utsläpp (kvartal)'!AW26/'6 FV (kvartal)'!AW26)*1000</f>
        <v>0.2335080672612159</v>
      </c>
      <c r="AX26" s="213">
        <f>('1 Utsläpp (kvartal)'!AX26/'6 FV (kvartal)'!AX26)*1000</f>
        <v>0.23088215667956757</v>
      </c>
      <c r="AY26" s="213">
        <f>('1 Utsläpp (kvartal)'!AY26/'6 FV (kvartal)'!AY26)*1000</f>
        <v>0.18920006900914371</v>
      </c>
      <c r="AZ26" s="213">
        <f>('1 Utsläpp (kvartal)'!AZ26/'6 FV (kvartal)'!AZ26)*1000</f>
        <v>0.20137682558064723</v>
      </c>
      <c r="BA26" s="213">
        <f>('1 Utsläpp (kvartal)'!BA26/'6 FV (kvartal)'!BA26)*1000</f>
        <v>0.20268965961006372</v>
      </c>
      <c r="BB26" s="213">
        <f>('1 Utsläpp (kvartal)'!BB26/'6 FV (kvartal)'!BB26)*1000</f>
        <v>0.22884693738965095</v>
      </c>
      <c r="BC26" s="213">
        <f>('1 Utsläpp (kvartal)'!BC26/'6 FV (kvartal)'!BC26)*1000</f>
        <v>0.21570151574038088</v>
      </c>
      <c r="BD26" s="213">
        <f>('1 Utsläpp (kvartal)'!BD26/'6 FV (kvartal)'!BD26)*1000</f>
        <v>0.21946368561827037</v>
      </c>
      <c r="BE26" s="213">
        <f>('1 Utsläpp (kvartal)'!BE26/'6 FV (kvartal)'!BE26)*1000</f>
        <v>0.21166509877704609</v>
      </c>
      <c r="BF26" s="213">
        <f>('1 Utsläpp (kvartal)'!BF26/'6 FV (kvartal)'!BF26)*1000</f>
        <v>0.23348813209494326</v>
      </c>
      <c r="BG26" s="213">
        <f>('1 Utsläpp (kvartal)'!BG26/'6 FV (kvartal)'!BG26)*1000</f>
        <v>0.22609267170555372</v>
      </c>
      <c r="BH26" s="213">
        <f>('1 Utsläpp (kvartal)'!BH26/'6 FV (kvartal)'!BH26)*1000</f>
        <v>0.20777762178857223</v>
      </c>
      <c r="BI26" s="213">
        <f>('1 Utsläpp (kvartal)'!BI26/'6 FV (kvartal)'!BI26)*1000</f>
        <v>0.27793270124558472</v>
      </c>
      <c r="BJ26" s="213">
        <f>('1 Utsläpp (kvartal)'!BJ26/'6 FV (kvartal)'!BJ26)*1000</f>
        <v>0.2861968659097307</v>
      </c>
      <c r="BK26" s="213">
        <f>('1 Utsläpp (kvartal)'!BK26/'6 FV (kvartal)'!BK26)*1000</f>
        <v>0.28126152711176688</v>
      </c>
      <c r="BL26" s="213">
        <f>('1 Utsläpp (kvartal)'!BL26/'6 FV (kvartal)'!BL26)*1000</f>
        <v>0.21135162774842339</v>
      </c>
      <c r="BM26" s="213">
        <f>('1 Utsläpp (kvartal)'!BM26/'6 FV (kvartal)'!BM26)*1000</f>
        <v>0.20347704061744756</v>
      </c>
      <c r="BN26" s="213">
        <f>('1 Utsläpp (kvartal)'!BN26/'6 FV (kvartal)'!BN26)*1000</f>
        <v>0.1767384950037387</v>
      </c>
      <c r="BO26" s="213">
        <f>('1 Utsläpp (kvartal)'!BO26/'6 FV (kvartal)'!BO26)*1000</f>
        <v>0.18562657999277715</v>
      </c>
      <c r="BP26" s="213">
        <f>('1 Utsläpp (kvartal)'!BP26/'6 FV (kvartal)'!BP26)*1000</f>
        <v>0.26666666666666666</v>
      </c>
      <c r="BQ26" s="213">
        <f>('1 Utsläpp (kvartal)'!BQ26/'6 FV (kvartal)'!BQ26)*1000</f>
        <v>0.25256688900547103</v>
      </c>
      <c r="BR26" s="213">
        <f>('1 Utsläpp (kvartal)'!BR26/'6 FV (kvartal)'!BR26)*1000</f>
        <v>0.22521339461588971</v>
      </c>
      <c r="BS26" s="213">
        <f>('1 Utsläpp (kvartal)'!BS26/'6 FV (kvartal)'!BS26)*1000</f>
        <v>0.22452015015227705</v>
      </c>
      <c r="BT26" s="213">
        <f>('1 Utsläpp (kvartal)'!BT26/'6 FV (kvartal)'!BT26)*1000</f>
        <v>0.24028548770816813</v>
      </c>
      <c r="BU26" s="213">
        <f>('1 Utsläpp (kvartal)'!BU26/'6 FV (kvartal)'!BU26)*1000</f>
        <v>0.21691973969631237</v>
      </c>
      <c r="BV26" s="213">
        <f>('1 Utsläpp (kvartal)'!BV26/'6 FV (kvartal)'!BV26)*1000</f>
        <v>0.208644783880403</v>
      </c>
      <c r="BW26" s="213">
        <f>('1 Utsläpp (kvartal)'!BW26/'6 FV (kvartal)'!BW26)*1000</f>
        <v>0.24318290543772919</v>
      </c>
      <c r="BX26" s="213">
        <f>('1 Utsläpp (kvartal)'!BX26/'6 FV (kvartal)'!BX26)*1000</f>
        <v>0.22618595825426946</v>
      </c>
      <c r="BY26" s="66"/>
    </row>
    <row r="27" spans="1:77" s="16" customFormat="1" ht="15.75" customHeight="1" x14ac:dyDescent="0.3">
      <c r="A27" s="185"/>
      <c r="B27" s="128" t="str">
        <f>'1 Utsläpp (kvartal)'!B27</f>
        <v>J62-J63 computer programming, consultancy and related activities and information services</v>
      </c>
      <c r="C27" s="113" t="str">
        <f>'1 Utsläpp (kvartal)'!C27</f>
        <v>J62-J63 dataprogrammering, datakonsulter och informationstjänster</v>
      </c>
      <c r="D27" s="213">
        <f>('1 Utsläpp (kvartal)'!D27/'6 FV (kvartal)'!D27)*1000</f>
        <v>0.76238703098076455</v>
      </c>
      <c r="E27" s="213">
        <f>('1 Utsläpp (kvartal)'!E27/'6 FV (kvartal)'!E27)*1000</f>
        <v>0.82927493784695039</v>
      </c>
      <c r="F27" s="213">
        <f>('1 Utsläpp (kvartal)'!F27/'6 FV (kvartal)'!F27)*1000</f>
        <v>1.0835584289066997</v>
      </c>
      <c r="G27" s="213">
        <f>('1 Utsläpp (kvartal)'!G27/'6 FV (kvartal)'!G27)*1000</f>
        <v>0.71243320938662003</v>
      </c>
      <c r="H27" s="213">
        <f>('1 Utsläpp (kvartal)'!H27/'6 FV (kvartal)'!H27)*1000</f>
        <v>0.7550920758928571</v>
      </c>
      <c r="I27" s="213">
        <f>('1 Utsläpp (kvartal)'!I27/'6 FV (kvartal)'!I27)*1000</f>
        <v>0.81226002912749895</v>
      </c>
      <c r="J27" s="213">
        <f>('1 Utsläpp (kvartal)'!J27/'6 FV (kvartal)'!J27)*1000</f>
        <v>1.0612728503723763</v>
      </c>
      <c r="K27" s="213">
        <f>('1 Utsläpp (kvartal)'!K27/'6 FV (kvartal)'!K27)*1000</f>
        <v>0.6447814751478792</v>
      </c>
      <c r="L27" s="213">
        <f>('1 Utsläpp (kvartal)'!L27/'6 FV (kvartal)'!L27)*1000</f>
        <v>0.62665941588560825</v>
      </c>
      <c r="M27" s="213">
        <f>('1 Utsläpp (kvartal)'!M27/'6 FV (kvartal)'!M27)*1000</f>
        <v>0.61485280367211637</v>
      </c>
      <c r="N27" s="213">
        <f>('1 Utsläpp (kvartal)'!N27/'6 FV (kvartal)'!N27)*1000</f>
        <v>0.76391724513406833</v>
      </c>
      <c r="O27" s="213">
        <f>('1 Utsläpp (kvartal)'!O27/'6 FV (kvartal)'!O27)*1000</f>
        <v>0.55449680198407514</v>
      </c>
      <c r="P27" s="213">
        <f>('1 Utsläpp (kvartal)'!P27/'6 FV (kvartal)'!P27)*1000</f>
        <v>0.5054039157420499</v>
      </c>
      <c r="Q27" s="213">
        <f>('1 Utsläpp (kvartal)'!Q27/'6 FV (kvartal)'!Q27)*1000</f>
        <v>0.61876247504990012</v>
      </c>
      <c r="R27" s="213">
        <f>('1 Utsläpp (kvartal)'!R27/'6 FV (kvartal)'!R27)*1000</f>
        <v>0.73978400921228715</v>
      </c>
      <c r="S27" s="213">
        <f>('1 Utsläpp (kvartal)'!S27/'6 FV (kvartal)'!S27)*1000</f>
        <v>0.58999812699007304</v>
      </c>
      <c r="T27" s="213">
        <f>('1 Utsläpp (kvartal)'!T27/'6 FV (kvartal)'!T27)*1000</f>
        <v>0.54659872469579251</v>
      </c>
      <c r="U27" s="213">
        <f>('1 Utsläpp (kvartal)'!U27/'6 FV (kvartal)'!U27)*1000</f>
        <v>0.56066250368504278</v>
      </c>
      <c r="V27" s="213">
        <f>('1 Utsläpp (kvartal)'!V27/'6 FV (kvartal)'!V27)*1000</f>
        <v>0.63152571615551656</v>
      </c>
      <c r="W27" s="213">
        <f>('1 Utsläpp (kvartal)'!W27/'6 FV (kvartal)'!W27)*1000</f>
        <v>0.47997532504507923</v>
      </c>
      <c r="X27" s="213">
        <f>('1 Utsläpp (kvartal)'!X27/'6 FV (kvartal)'!X27)*1000</f>
        <v>0.47628834198222264</v>
      </c>
      <c r="Y27" s="213">
        <f>('1 Utsläpp (kvartal)'!Y27/'6 FV (kvartal)'!Y27)*1000</f>
        <v>0.50898352193766139</v>
      </c>
      <c r="Z27" s="213">
        <f>('1 Utsläpp (kvartal)'!Z27/'6 FV (kvartal)'!Z27)*1000</f>
        <v>0.64425424095417616</v>
      </c>
      <c r="AA27" s="213">
        <f>('1 Utsläpp (kvartal)'!AA27/'6 FV (kvartal)'!AA27)*1000</f>
        <v>0.37245876486382817</v>
      </c>
      <c r="AB27" s="213">
        <f>('1 Utsläpp (kvartal)'!AB27/'6 FV (kvartal)'!AB27)*1000</f>
        <v>0.42676723817085577</v>
      </c>
      <c r="AC27" s="213">
        <f>('1 Utsläpp (kvartal)'!AC27/'6 FV (kvartal)'!AC27)*1000</f>
        <v>0.42075736325385693</v>
      </c>
      <c r="AD27" s="213">
        <f>('1 Utsläpp (kvartal)'!AD27/'6 FV (kvartal)'!AD27)*1000</f>
        <v>0.5177518738830057</v>
      </c>
      <c r="AE27" s="213">
        <f>('1 Utsläpp (kvartal)'!AE27/'6 FV (kvartal)'!AE27)*1000</f>
        <v>0.36615439247173942</v>
      </c>
      <c r="AF27" s="213">
        <f>('1 Utsläpp (kvartal)'!AF27/'6 FV (kvartal)'!AF27)*1000</f>
        <v>0.3238292327738177</v>
      </c>
      <c r="AG27" s="213">
        <f>('1 Utsläpp (kvartal)'!AG27/'6 FV (kvartal)'!AG27)*1000</f>
        <v>0.34221163962567142</v>
      </c>
      <c r="AH27" s="213">
        <f>('1 Utsläpp (kvartal)'!AH27/'6 FV (kvartal)'!AH27)*1000</f>
        <v>0.45886578542282602</v>
      </c>
      <c r="AI27" s="213">
        <f>('1 Utsläpp (kvartal)'!AI27/'6 FV (kvartal)'!AI27)*1000</f>
        <v>0.28888711352560514</v>
      </c>
      <c r="AJ27" s="213">
        <f>('1 Utsläpp (kvartal)'!AJ27/'6 FV (kvartal)'!AJ27)*1000</f>
        <v>0.29604515493597999</v>
      </c>
      <c r="AK27" s="213">
        <f>('1 Utsläpp (kvartal)'!AK27/'6 FV (kvartal)'!AK27)*1000</f>
        <v>0.33823899127811402</v>
      </c>
      <c r="AL27" s="213">
        <f>('1 Utsläpp (kvartal)'!AL27/'6 FV (kvartal)'!AL27)*1000</f>
        <v>0.4594587688140444</v>
      </c>
      <c r="AM27" s="213">
        <f>('1 Utsläpp (kvartal)'!AM27/'6 FV (kvartal)'!AM27)*1000</f>
        <v>0.35400425963069415</v>
      </c>
      <c r="AN27" s="213">
        <f>('1 Utsläpp (kvartal)'!AN27/'6 FV (kvartal)'!AN27)*1000</f>
        <v>0.30370327080045972</v>
      </c>
      <c r="AO27" s="213">
        <f>('1 Utsläpp (kvartal)'!AO27/'6 FV (kvartal)'!AO27)*1000</f>
        <v>0.44422432185309357</v>
      </c>
      <c r="AP27" s="213">
        <f>('1 Utsläpp (kvartal)'!AP27/'6 FV (kvartal)'!AP27)*1000</f>
        <v>0.57966268216800398</v>
      </c>
      <c r="AQ27" s="213">
        <f>('1 Utsläpp (kvartal)'!AQ27/'6 FV (kvartal)'!AQ27)*1000</f>
        <v>0.38447319778188543</v>
      </c>
      <c r="AR27" s="213">
        <f>('1 Utsläpp (kvartal)'!AR27/'6 FV (kvartal)'!AR27)*1000</f>
        <v>0.29559986454992726</v>
      </c>
      <c r="AS27" s="213">
        <f>('1 Utsläpp (kvartal)'!AS27/'6 FV (kvartal)'!AS27)*1000</f>
        <v>0.33602336181211895</v>
      </c>
      <c r="AT27" s="213">
        <f>('1 Utsläpp (kvartal)'!AT27/'6 FV (kvartal)'!AT27)*1000</f>
        <v>0.39165250067102092</v>
      </c>
      <c r="AU27" s="213">
        <f>('1 Utsläpp (kvartal)'!AU27/'6 FV (kvartal)'!AU27)*1000</f>
        <v>0.26933667083854818</v>
      </c>
      <c r="AV27" s="213">
        <f>('1 Utsläpp (kvartal)'!AV27/'6 FV (kvartal)'!AV27)*1000</f>
        <v>0.23198902061940904</v>
      </c>
      <c r="AW27" s="213">
        <f>('1 Utsläpp (kvartal)'!AW27/'6 FV (kvartal)'!AW27)*1000</f>
        <v>0.27395397845076647</v>
      </c>
      <c r="AX27" s="213">
        <f>('1 Utsläpp (kvartal)'!AX27/'6 FV (kvartal)'!AX27)*1000</f>
        <v>0.31689738016245284</v>
      </c>
      <c r="AY27" s="213">
        <f>('1 Utsläpp (kvartal)'!AY27/'6 FV (kvartal)'!AY27)*1000</f>
        <v>0.24516025383564946</v>
      </c>
      <c r="AZ27" s="213">
        <f>('1 Utsläpp (kvartal)'!AZ27/'6 FV (kvartal)'!AZ27)*1000</f>
        <v>0.18034489923124869</v>
      </c>
      <c r="BA27" s="213">
        <f>('1 Utsläpp (kvartal)'!BA27/'6 FV (kvartal)'!BA27)*1000</f>
        <v>0.22158921532907158</v>
      </c>
      <c r="BB27" s="213">
        <f>('1 Utsläpp (kvartal)'!BB27/'6 FV (kvartal)'!BB27)*1000</f>
        <v>0.28534370946822307</v>
      </c>
      <c r="BC27" s="213">
        <f>('1 Utsläpp (kvartal)'!BC27/'6 FV (kvartal)'!BC27)*1000</f>
        <v>0.17589542619813298</v>
      </c>
      <c r="BD27" s="213">
        <f>('1 Utsläpp (kvartal)'!BD27/'6 FV (kvartal)'!BD27)*1000</f>
        <v>0.15074769243171346</v>
      </c>
      <c r="BE27" s="213">
        <f>('1 Utsläpp (kvartal)'!BE27/'6 FV (kvartal)'!BE27)*1000</f>
        <v>0.16349961397653975</v>
      </c>
      <c r="BF27" s="213">
        <f>('1 Utsläpp (kvartal)'!BF27/'6 FV (kvartal)'!BF27)*1000</f>
        <v>0.23157575859573537</v>
      </c>
      <c r="BG27" s="213">
        <f>('1 Utsläpp (kvartal)'!BG27/'6 FV (kvartal)'!BG27)*1000</f>
        <v>0.1627630011909488</v>
      </c>
      <c r="BH27" s="213">
        <f>('1 Utsläpp (kvartal)'!BH27/'6 FV (kvartal)'!BH27)*1000</f>
        <v>0.13381845931619041</v>
      </c>
      <c r="BI27" s="213">
        <f>('1 Utsläpp (kvartal)'!BI27/'6 FV (kvartal)'!BI27)*1000</f>
        <v>0.1494118145485871</v>
      </c>
      <c r="BJ27" s="213">
        <f>('1 Utsläpp (kvartal)'!BJ27/'6 FV (kvartal)'!BJ27)*1000</f>
        <v>0.16963266816765876</v>
      </c>
      <c r="BK27" s="213">
        <f>('1 Utsläpp (kvartal)'!BK27/'6 FV (kvartal)'!BK27)*1000</f>
        <v>0.12400438784756999</v>
      </c>
      <c r="BL27" s="213">
        <f>('1 Utsläpp (kvartal)'!BL27/'6 FV (kvartal)'!BL27)*1000</f>
        <v>0.11614493209585233</v>
      </c>
      <c r="BM27" s="213">
        <f>('1 Utsläpp (kvartal)'!BM27/'6 FV (kvartal)'!BM27)*1000</f>
        <v>0.14431365554961062</v>
      </c>
      <c r="BN27" s="213">
        <f>('1 Utsläpp (kvartal)'!BN27/'6 FV (kvartal)'!BN27)*1000</f>
        <v>0.16171126527915425</v>
      </c>
      <c r="BO27" s="213">
        <f>('1 Utsläpp (kvartal)'!BO27/'6 FV (kvartal)'!BO27)*1000</f>
        <v>0.11888727724823871</v>
      </c>
      <c r="BP27" s="213">
        <f>('1 Utsläpp (kvartal)'!BP27/'6 FV (kvartal)'!BP27)*1000</f>
        <v>0.12270711550090707</v>
      </c>
      <c r="BQ27" s="213">
        <f>('1 Utsläpp (kvartal)'!BQ27/'6 FV (kvartal)'!BQ27)*1000</f>
        <v>0.11619974031118643</v>
      </c>
      <c r="BR27" s="213">
        <f>('1 Utsläpp (kvartal)'!BR27/'6 FV (kvartal)'!BR27)*1000</f>
        <v>0.13592377365036493</v>
      </c>
      <c r="BS27" s="213">
        <f>('1 Utsläpp (kvartal)'!BS27/'6 FV (kvartal)'!BS27)*1000</f>
        <v>0.10715665176847101</v>
      </c>
      <c r="BT27" s="213">
        <f>('1 Utsläpp (kvartal)'!BT27/'6 FV (kvartal)'!BT27)*1000</f>
        <v>0.12189119170984457</v>
      </c>
      <c r="BU27" s="213">
        <f>('1 Utsläpp (kvartal)'!BU27/'6 FV (kvartal)'!BU27)*1000</f>
        <v>0.11079666517335199</v>
      </c>
      <c r="BV27" s="213">
        <f>('1 Utsläpp (kvartal)'!BV27/'6 FV (kvartal)'!BV27)*1000</f>
        <v>0.12506732092633593</v>
      </c>
      <c r="BW27" s="213">
        <f>('1 Utsläpp (kvartal)'!BW27/'6 FV (kvartal)'!BW27)*1000</f>
        <v>9.09497823871699E-2</v>
      </c>
      <c r="BX27" s="213">
        <f>('1 Utsläpp (kvartal)'!BX27/'6 FV (kvartal)'!BX27)*1000</f>
        <v>0.12175206128762431</v>
      </c>
      <c r="BY27" s="66"/>
    </row>
    <row r="28" spans="1:77" s="16" customFormat="1" ht="15.75" customHeight="1" x14ac:dyDescent="0.3">
      <c r="A28" s="185"/>
      <c r="B28" s="128" t="str">
        <f>'1 Utsläpp (kvartal)'!B28</f>
        <v>K64-K66 financial services and insurance activities</v>
      </c>
      <c r="C28" s="113" t="str">
        <f>'1 Utsläpp (kvartal)'!C28</f>
        <v>K64-K66 finans- och försäkringsverksamhet</v>
      </c>
      <c r="D28" s="213">
        <f>('1 Utsläpp (kvartal)'!D28/'6 FV (kvartal)'!D28)*1000</f>
        <v>0.44627977649250078</v>
      </c>
      <c r="E28" s="213">
        <f>('1 Utsläpp (kvartal)'!E28/'6 FV (kvartal)'!E28)*1000</f>
        <v>0.4971422940480883</v>
      </c>
      <c r="F28" s="213">
        <f>('1 Utsläpp (kvartal)'!F28/'6 FV (kvartal)'!F28)*1000</f>
        <v>0.47389785707542709</v>
      </c>
      <c r="G28" s="213">
        <f>('1 Utsläpp (kvartal)'!G28/'6 FV (kvartal)'!G28)*1000</f>
        <v>0.48445517657712045</v>
      </c>
      <c r="H28" s="213">
        <f>('1 Utsläpp (kvartal)'!H28/'6 FV (kvartal)'!H28)*1000</f>
        <v>0.46181611411901408</v>
      </c>
      <c r="I28" s="213">
        <f>('1 Utsläpp (kvartal)'!I28/'6 FV (kvartal)'!I28)*1000</f>
        <v>0.4649486393944855</v>
      </c>
      <c r="J28" s="213">
        <f>('1 Utsläpp (kvartal)'!J28/'6 FV (kvartal)'!J28)*1000</f>
        <v>0.4888059701492537</v>
      </c>
      <c r="K28" s="213">
        <f>('1 Utsläpp (kvartal)'!K28/'6 FV (kvartal)'!K28)*1000</f>
        <v>0.5022520822324551</v>
      </c>
      <c r="L28" s="213">
        <f>('1 Utsläpp (kvartal)'!L28/'6 FV (kvartal)'!L28)*1000</f>
        <v>0.52464494569757736</v>
      </c>
      <c r="M28" s="213">
        <f>('1 Utsläpp (kvartal)'!M28/'6 FV (kvartal)'!M28)*1000</f>
        <v>0.5338238945443875</v>
      </c>
      <c r="N28" s="213">
        <f>('1 Utsläpp (kvartal)'!N28/'6 FV (kvartal)'!N28)*1000</f>
        <v>0.56924841420312244</v>
      </c>
      <c r="O28" s="213">
        <f>('1 Utsläpp (kvartal)'!O28/'6 FV (kvartal)'!O28)*1000</f>
        <v>0.59043219735128627</v>
      </c>
      <c r="P28" s="213">
        <f>('1 Utsläpp (kvartal)'!P28/'6 FV (kvartal)'!P28)*1000</f>
        <v>0.46728753822094626</v>
      </c>
      <c r="Q28" s="213">
        <f>('1 Utsläpp (kvartal)'!Q28/'6 FV (kvartal)'!Q28)*1000</f>
        <v>0.4377361524238283</v>
      </c>
      <c r="R28" s="213">
        <f>('1 Utsläpp (kvartal)'!R28/'6 FV (kvartal)'!R28)*1000</f>
        <v>0.45642980647042897</v>
      </c>
      <c r="S28" s="213">
        <f>('1 Utsläpp (kvartal)'!S28/'6 FV (kvartal)'!S28)*1000</f>
        <v>0.50639915319476514</v>
      </c>
      <c r="T28" s="213">
        <f>('1 Utsläpp (kvartal)'!T28/'6 FV (kvartal)'!T28)*1000</f>
        <v>0.51015926585145965</v>
      </c>
      <c r="U28" s="213">
        <f>('1 Utsläpp (kvartal)'!U28/'6 FV (kvartal)'!U28)*1000</f>
        <v>0.46697038724373574</v>
      </c>
      <c r="V28" s="213">
        <f>('1 Utsläpp (kvartal)'!V28/'6 FV (kvartal)'!V28)*1000</f>
        <v>0.48872816478450276</v>
      </c>
      <c r="W28" s="213">
        <f>('1 Utsläpp (kvartal)'!W28/'6 FV (kvartal)'!W28)*1000</f>
        <v>0.5450998120345476</v>
      </c>
      <c r="X28" s="213">
        <f>('1 Utsläpp (kvartal)'!X28/'6 FV (kvartal)'!X28)*1000</f>
        <v>0.4279665392956728</v>
      </c>
      <c r="Y28" s="213">
        <f>('1 Utsläpp (kvartal)'!Y28/'6 FV (kvartal)'!Y28)*1000</f>
        <v>0.49330112014056671</v>
      </c>
      <c r="Z28" s="213">
        <f>('1 Utsläpp (kvartal)'!Z28/'6 FV (kvartal)'!Z28)*1000</f>
        <v>0.46176164109269968</v>
      </c>
      <c r="AA28" s="213">
        <f>('1 Utsläpp (kvartal)'!AA28/'6 FV (kvartal)'!AA28)*1000</f>
        <v>0.46161682619861194</v>
      </c>
      <c r="AB28" s="213">
        <f>('1 Utsläpp (kvartal)'!AB28/'6 FV (kvartal)'!AB28)*1000</f>
        <v>0.41160255607066787</v>
      </c>
      <c r="AC28" s="213">
        <f>('1 Utsläpp (kvartal)'!AC28/'6 FV (kvartal)'!AC28)*1000</f>
        <v>0.46310476478074242</v>
      </c>
      <c r="AD28" s="213">
        <f>('1 Utsläpp (kvartal)'!AD28/'6 FV (kvartal)'!AD28)*1000</f>
        <v>0.43640191077645535</v>
      </c>
      <c r="AE28" s="213">
        <f>('1 Utsläpp (kvartal)'!AE28/'6 FV (kvartal)'!AE28)*1000</f>
        <v>0.41463556738070734</v>
      </c>
      <c r="AF28" s="213">
        <f>('1 Utsläpp (kvartal)'!AF28/'6 FV (kvartal)'!AF28)*1000</f>
        <v>0.3847595487087222</v>
      </c>
      <c r="AG28" s="213">
        <f>('1 Utsläpp (kvartal)'!AG28/'6 FV (kvartal)'!AG28)*1000</f>
        <v>0.4381463802704853</v>
      </c>
      <c r="AH28" s="213">
        <f>('1 Utsläpp (kvartal)'!AH28/'6 FV (kvartal)'!AH28)*1000</f>
        <v>0.42027903772176611</v>
      </c>
      <c r="AI28" s="213">
        <f>('1 Utsläpp (kvartal)'!AI28/'6 FV (kvartal)'!AI28)*1000</f>
        <v>0.39746899887268627</v>
      </c>
      <c r="AJ28" s="213">
        <f>('1 Utsläpp (kvartal)'!AJ28/'6 FV (kvartal)'!AJ28)*1000</f>
        <v>0.3683735958222189</v>
      </c>
      <c r="AK28" s="213">
        <f>('1 Utsläpp (kvartal)'!AK28/'6 FV (kvartal)'!AK28)*1000</f>
        <v>0.40832455216016861</v>
      </c>
      <c r="AL28" s="213">
        <f>('1 Utsläpp (kvartal)'!AL28/'6 FV (kvartal)'!AL28)*1000</f>
        <v>0.40023808664911081</v>
      </c>
      <c r="AM28" s="213">
        <f>('1 Utsläpp (kvartal)'!AM28/'6 FV (kvartal)'!AM28)*1000</f>
        <v>0.38235655055135781</v>
      </c>
      <c r="AN28" s="213">
        <f>('1 Utsläpp (kvartal)'!AN28/'6 FV (kvartal)'!AN28)*1000</f>
        <v>0.39030193168300009</v>
      </c>
      <c r="AO28" s="213">
        <f>('1 Utsläpp (kvartal)'!AO28/'6 FV (kvartal)'!AO28)*1000</f>
        <v>0.42070423830100206</v>
      </c>
      <c r="AP28" s="213">
        <f>('1 Utsläpp (kvartal)'!AP28/'6 FV (kvartal)'!AP28)*1000</f>
        <v>0.40155101042740116</v>
      </c>
      <c r="AQ28" s="213">
        <f>('1 Utsläpp (kvartal)'!AQ28/'6 FV (kvartal)'!AQ28)*1000</f>
        <v>0.37900123643357608</v>
      </c>
      <c r="AR28" s="213">
        <f>('1 Utsläpp (kvartal)'!AR28/'6 FV (kvartal)'!AR28)*1000</f>
        <v>0.3377235596818885</v>
      </c>
      <c r="AS28" s="213">
        <f>('1 Utsläpp (kvartal)'!AS28/'6 FV (kvartal)'!AS28)*1000</f>
        <v>0.37413297835073211</v>
      </c>
      <c r="AT28" s="213">
        <f>('1 Utsläpp (kvartal)'!AT28/'6 FV (kvartal)'!AT28)*1000</f>
        <v>0.36513922090165313</v>
      </c>
      <c r="AU28" s="213">
        <f>('1 Utsläpp (kvartal)'!AU28/'6 FV (kvartal)'!AU28)*1000</f>
        <v>0.34511941233222188</v>
      </c>
      <c r="AV28" s="213">
        <f>('1 Utsläpp (kvartal)'!AV28/'6 FV (kvartal)'!AV28)*1000</f>
        <v>0.33086979194763622</v>
      </c>
      <c r="AW28" s="213">
        <f>('1 Utsläpp (kvartal)'!AW28/'6 FV (kvartal)'!AW28)*1000</f>
        <v>0.37189350161307477</v>
      </c>
      <c r="AX28" s="213">
        <f>('1 Utsläpp (kvartal)'!AX28/'6 FV (kvartal)'!AX28)*1000</f>
        <v>0.36393051771117169</v>
      </c>
      <c r="AY28" s="213">
        <f>('1 Utsläpp (kvartal)'!AY28/'6 FV (kvartal)'!AY28)*1000</f>
        <v>0.32451298701298698</v>
      </c>
      <c r="AZ28" s="213">
        <f>('1 Utsläpp (kvartal)'!AZ28/'6 FV (kvartal)'!AZ28)*1000</f>
        <v>0.31222808005323233</v>
      </c>
      <c r="BA28" s="213">
        <f>('1 Utsläpp (kvartal)'!BA28/'6 FV (kvartal)'!BA28)*1000</f>
        <v>0.30757318660318617</v>
      </c>
      <c r="BB28" s="213">
        <f>('1 Utsläpp (kvartal)'!BB28/'6 FV (kvartal)'!BB28)*1000</f>
        <v>0.32143477368529072</v>
      </c>
      <c r="BC28" s="213">
        <f>('1 Utsläpp (kvartal)'!BC28/'6 FV (kvartal)'!BC28)*1000</f>
        <v>0.29044446804959106</v>
      </c>
      <c r="BD28" s="213">
        <f>('1 Utsläpp (kvartal)'!BD28/'6 FV (kvartal)'!BD28)*1000</f>
        <v>0.38019966722129789</v>
      </c>
      <c r="BE28" s="213">
        <f>('1 Utsläpp (kvartal)'!BE28/'6 FV (kvartal)'!BE28)*1000</f>
        <v>0.43174817096649981</v>
      </c>
      <c r="BF28" s="213">
        <f>('1 Utsläpp (kvartal)'!BF28/'6 FV (kvartal)'!BF28)*1000</f>
        <v>0.42383441736064681</v>
      </c>
      <c r="BG28" s="213">
        <f>('1 Utsläpp (kvartal)'!BG28/'6 FV (kvartal)'!BG28)*1000</f>
        <v>0.36317016992365753</v>
      </c>
      <c r="BH28" s="213">
        <f>('1 Utsläpp (kvartal)'!BH28/'6 FV (kvartal)'!BH28)*1000</f>
        <v>0.35409723200175247</v>
      </c>
      <c r="BI28" s="213">
        <f>('1 Utsläpp (kvartal)'!BI28/'6 FV (kvartal)'!BI28)*1000</f>
        <v>0.36986529690743519</v>
      </c>
      <c r="BJ28" s="213">
        <f>('1 Utsläpp (kvartal)'!BJ28/'6 FV (kvartal)'!BJ28)*1000</f>
        <v>0.37163303992593788</v>
      </c>
      <c r="BK28" s="213">
        <f>('1 Utsläpp (kvartal)'!BK28/'6 FV (kvartal)'!BK28)*1000</f>
        <v>0.34875766000494901</v>
      </c>
      <c r="BL28" s="213">
        <f>('1 Utsläpp (kvartal)'!BL28/'6 FV (kvartal)'!BL28)*1000</f>
        <v>0.3562659635824339</v>
      </c>
      <c r="BM28" s="213">
        <f>('1 Utsläpp (kvartal)'!BM28/'6 FV (kvartal)'!BM28)*1000</f>
        <v>0.37249823404756299</v>
      </c>
      <c r="BN28" s="213">
        <f>('1 Utsläpp (kvartal)'!BN28/'6 FV (kvartal)'!BN28)*1000</f>
        <v>0.34201721524779088</v>
      </c>
      <c r="BO28" s="213">
        <f>('1 Utsläpp (kvartal)'!BO28/'6 FV (kvartal)'!BO28)*1000</f>
        <v>0.30940918433503922</v>
      </c>
      <c r="BP28" s="213">
        <f>('1 Utsläpp (kvartal)'!BP28/'6 FV (kvartal)'!BP28)*1000</f>
        <v>0.36346122973189915</v>
      </c>
      <c r="BQ28" s="213">
        <f>('1 Utsläpp (kvartal)'!BQ28/'6 FV (kvartal)'!BQ28)*1000</f>
        <v>0.36816799724398241</v>
      </c>
      <c r="BR28" s="213">
        <f>('1 Utsläpp (kvartal)'!BR28/'6 FV (kvartal)'!BR28)*1000</f>
        <v>0.35752341427850376</v>
      </c>
      <c r="BS28" s="213">
        <f>('1 Utsläpp (kvartal)'!BS28/'6 FV (kvartal)'!BS28)*1000</f>
        <v>0.30942527475539233</v>
      </c>
      <c r="BT28" s="213">
        <f>('1 Utsläpp (kvartal)'!BT28/'6 FV (kvartal)'!BT28)*1000</f>
        <v>0.34974549412555628</v>
      </c>
      <c r="BU28" s="213">
        <f>('1 Utsläpp (kvartal)'!BU28/'6 FV (kvartal)'!BU28)*1000</f>
        <v>0.35030900879486571</v>
      </c>
      <c r="BV28" s="213">
        <f>('1 Utsläpp (kvartal)'!BV28/'6 FV (kvartal)'!BV28)*1000</f>
        <v>0.34230622644439113</v>
      </c>
      <c r="BW28" s="213">
        <f>('1 Utsläpp (kvartal)'!BW28/'6 FV (kvartal)'!BW28)*1000</f>
        <v>0.30743865774415674</v>
      </c>
      <c r="BX28" s="213">
        <f>('1 Utsläpp (kvartal)'!BX28/'6 FV (kvartal)'!BX28)*1000</f>
        <v>0.34138832320446416</v>
      </c>
      <c r="BY28" s="66"/>
    </row>
    <row r="29" spans="1:77" s="16" customFormat="1" ht="15.75" customHeight="1" x14ac:dyDescent="0.3">
      <c r="A29" s="185"/>
      <c r="B29" s="128" t="str">
        <f>'1 Utsläpp (kvartal)'!B29</f>
        <v>L68 real estate activities</v>
      </c>
      <c r="C29" s="113" t="str">
        <f>'1 Utsläpp (kvartal)'!C29</f>
        <v>L68 fastighetsbolag och fastighetsförvaltare</v>
      </c>
      <c r="D29" s="213">
        <f>('1 Utsläpp (kvartal)'!D29/'6 FV (kvartal)'!D29)*1000</f>
        <v>0.79669854951667485</v>
      </c>
      <c r="E29" s="213">
        <f>('1 Utsläpp (kvartal)'!E29/'6 FV (kvartal)'!E29)*1000</f>
        <v>0.67333295563990703</v>
      </c>
      <c r="F29" s="213">
        <f>('1 Utsläpp (kvartal)'!F29/'6 FV (kvartal)'!F29)*1000</f>
        <v>0.61871908477105464</v>
      </c>
      <c r="G29" s="213">
        <f>('1 Utsläpp (kvartal)'!G29/'6 FV (kvartal)'!G29)*1000</f>
        <v>0.68873585741066967</v>
      </c>
      <c r="H29" s="213">
        <f>('1 Utsläpp (kvartal)'!H29/'6 FV (kvartal)'!H29)*1000</f>
        <v>0.71708221718524623</v>
      </c>
      <c r="I29" s="213">
        <f>('1 Utsläpp (kvartal)'!I29/'6 FV (kvartal)'!I29)*1000</f>
        <v>0.61138686685584676</v>
      </c>
      <c r="J29" s="213">
        <f>('1 Utsläpp (kvartal)'!J29/'6 FV (kvartal)'!J29)*1000</f>
        <v>0.61399089235539184</v>
      </c>
      <c r="K29" s="213">
        <f>('1 Utsläpp (kvartal)'!K29/'6 FV (kvartal)'!K29)*1000</f>
        <v>0.79578323574171306</v>
      </c>
      <c r="L29" s="213">
        <f>('1 Utsläpp (kvartal)'!L29/'6 FV (kvartal)'!L29)*1000</f>
        <v>0.96278437453533572</v>
      </c>
      <c r="M29" s="213">
        <f>('1 Utsläpp (kvartal)'!M29/'6 FV (kvartal)'!M29)*1000</f>
        <v>0.7053379868107531</v>
      </c>
      <c r="N29" s="213">
        <f>('1 Utsläpp (kvartal)'!N29/'6 FV (kvartal)'!N29)*1000</f>
        <v>0.67858269579619834</v>
      </c>
      <c r="O29" s="213">
        <f>('1 Utsläpp (kvartal)'!O29/'6 FV (kvartal)'!O29)*1000</f>
        <v>0.91695414217645099</v>
      </c>
      <c r="P29" s="213">
        <f>('1 Utsläpp (kvartal)'!P29/'6 FV (kvartal)'!P29)*1000</f>
        <v>0.78123213487584064</v>
      </c>
      <c r="Q29" s="213">
        <f>('1 Utsläpp (kvartal)'!Q29/'6 FV (kvartal)'!Q29)*1000</f>
        <v>0.63835422920713403</v>
      </c>
      <c r="R29" s="213">
        <f>('1 Utsläpp (kvartal)'!R29/'6 FV (kvartal)'!R29)*1000</f>
        <v>0.60664244429346492</v>
      </c>
      <c r="S29" s="213">
        <f>('1 Utsläpp (kvartal)'!S29/'6 FV (kvartal)'!S29)*1000</f>
        <v>0.64656560825386289</v>
      </c>
      <c r="T29" s="213">
        <f>('1 Utsläpp (kvartal)'!T29/'6 FV (kvartal)'!T29)*1000</f>
        <v>0.62172082909410098</v>
      </c>
      <c r="U29" s="213">
        <f>('1 Utsläpp (kvartal)'!U29/'6 FV (kvartal)'!U29)*1000</f>
        <v>0.5223284362105105</v>
      </c>
      <c r="V29" s="213">
        <f>('1 Utsläpp (kvartal)'!V29/'6 FV (kvartal)'!V29)*1000</f>
        <v>0.51761111321972142</v>
      </c>
      <c r="W29" s="213">
        <f>('1 Utsläpp (kvartal)'!W29/'6 FV (kvartal)'!W29)*1000</f>
        <v>0.61280626134301264</v>
      </c>
      <c r="X29" s="213">
        <f>('1 Utsläpp (kvartal)'!X29/'6 FV (kvartal)'!X29)*1000</f>
        <v>0.58608277151323507</v>
      </c>
      <c r="Y29" s="213">
        <f>('1 Utsläpp (kvartal)'!Y29/'6 FV (kvartal)'!Y29)*1000</f>
        <v>0.48253980069412783</v>
      </c>
      <c r="Z29" s="213">
        <f>('1 Utsläpp (kvartal)'!Z29/'6 FV (kvartal)'!Z29)*1000</f>
        <v>0.45638776303370165</v>
      </c>
      <c r="AA29" s="213">
        <f>('1 Utsläpp (kvartal)'!AA29/'6 FV (kvartal)'!AA29)*1000</f>
        <v>0.48534873373468818</v>
      </c>
      <c r="AB29" s="213">
        <f>('1 Utsläpp (kvartal)'!AB29/'6 FV (kvartal)'!AB29)*1000</f>
        <v>0.55238686244627155</v>
      </c>
      <c r="AC29" s="213">
        <f>('1 Utsläpp (kvartal)'!AC29/'6 FV (kvartal)'!AC29)*1000</f>
        <v>0.48634147225696517</v>
      </c>
      <c r="AD29" s="213">
        <f>('1 Utsläpp (kvartal)'!AD29/'6 FV (kvartal)'!AD29)*1000</f>
        <v>0.47516608668142996</v>
      </c>
      <c r="AE29" s="213">
        <f>('1 Utsläpp (kvartal)'!AE29/'6 FV (kvartal)'!AE29)*1000</f>
        <v>0.50174378887570559</v>
      </c>
      <c r="AF29" s="213">
        <f>('1 Utsläpp (kvartal)'!AF29/'6 FV (kvartal)'!AF29)*1000</f>
        <v>0.40468514135559736</v>
      </c>
      <c r="AG29" s="213">
        <f>('1 Utsläpp (kvartal)'!AG29/'6 FV (kvartal)'!AG29)*1000</f>
        <v>0.38781015464330548</v>
      </c>
      <c r="AH29" s="213">
        <f>('1 Utsläpp (kvartal)'!AH29/'6 FV (kvartal)'!AH29)*1000</f>
        <v>0.40572792362768495</v>
      </c>
      <c r="AI29" s="213">
        <f>('1 Utsläpp (kvartal)'!AI29/'6 FV (kvartal)'!AI29)*1000</f>
        <v>0.41834607366226545</v>
      </c>
      <c r="AJ29" s="213">
        <f>('1 Utsläpp (kvartal)'!AJ29/'6 FV (kvartal)'!AJ29)*1000</f>
        <v>0.44484193335147959</v>
      </c>
      <c r="AK29" s="213">
        <f>('1 Utsläpp (kvartal)'!AK29/'6 FV (kvartal)'!AK29)*1000</f>
        <v>0.39147745998378869</v>
      </c>
      <c r="AL29" s="213">
        <f>('1 Utsläpp (kvartal)'!AL29/'6 FV (kvartal)'!AL29)*1000</f>
        <v>0.39955167002914149</v>
      </c>
      <c r="AM29" s="213">
        <f>('1 Utsläpp (kvartal)'!AM29/'6 FV (kvartal)'!AM29)*1000</f>
        <v>0.42066157406601823</v>
      </c>
      <c r="AN29" s="213">
        <f>('1 Utsläpp (kvartal)'!AN29/'6 FV (kvartal)'!AN29)*1000</f>
        <v>0.35704646566659992</v>
      </c>
      <c r="AO29" s="213">
        <f>('1 Utsläpp (kvartal)'!AO29/'6 FV (kvartal)'!AO29)*1000</f>
        <v>0.36432722396066158</v>
      </c>
      <c r="AP29" s="213">
        <f>('1 Utsläpp (kvartal)'!AP29/'6 FV (kvartal)'!AP29)*1000</f>
        <v>0.36874357024645527</v>
      </c>
      <c r="AQ29" s="213">
        <f>('1 Utsläpp (kvartal)'!AQ29/'6 FV (kvartal)'!AQ29)*1000</f>
        <v>0.35670986800539589</v>
      </c>
      <c r="AR29" s="213">
        <f>('1 Utsläpp (kvartal)'!AR29/'6 FV (kvartal)'!AR29)*1000</f>
        <v>0.34950241081738609</v>
      </c>
      <c r="AS29" s="213">
        <f>('1 Utsläpp (kvartal)'!AS29/'6 FV (kvartal)'!AS29)*1000</f>
        <v>0.33689957442479523</v>
      </c>
      <c r="AT29" s="213">
        <f>('1 Utsläpp (kvartal)'!AT29/'6 FV (kvartal)'!AT29)*1000</f>
        <v>0.34587787627229993</v>
      </c>
      <c r="AU29" s="213">
        <f>('1 Utsläpp (kvartal)'!AU29/'6 FV (kvartal)'!AU29)*1000</f>
        <v>0.33778515138946491</v>
      </c>
      <c r="AV29" s="213">
        <f>('1 Utsläpp (kvartal)'!AV29/'6 FV (kvartal)'!AV29)*1000</f>
        <v>0.31464255896912607</v>
      </c>
      <c r="AW29" s="213">
        <f>('1 Utsläpp (kvartal)'!AW29/'6 FV (kvartal)'!AW29)*1000</f>
        <v>0.31911289589582142</v>
      </c>
      <c r="AX29" s="213">
        <f>('1 Utsläpp (kvartal)'!AX29/'6 FV (kvartal)'!AX29)*1000</f>
        <v>0.32376383703007672</v>
      </c>
      <c r="AY29" s="213">
        <f>('1 Utsläpp (kvartal)'!AY29/'6 FV (kvartal)'!AY29)*1000</f>
        <v>0.32049744908506078</v>
      </c>
      <c r="AZ29" s="213">
        <f>('1 Utsläpp (kvartal)'!AZ29/'6 FV (kvartal)'!AZ29)*1000</f>
        <v>0.39219993578803292</v>
      </c>
      <c r="BA29" s="213">
        <f>('1 Utsläpp (kvartal)'!BA29/'6 FV (kvartal)'!BA29)*1000</f>
        <v>0.33727137334962098</v>
      </c>
      <c r="BB29" s="213">
        <f>('1 Utsläpp (kvartal)'!BB29/'6 FV (kvartal)'!BB29)*1000</f>
        <v>0.35719430861927237</v>
      </c>
      <c r="BC29" s="213">
        <f>('1 Utsläpp (kvartal)'!BC29/'6 FV (kvartal)'!BC29)*1000</f>
        <v>0.37674648607420941</v>
      </c>
      <c r="BD29" s="213">
        <f>('1 Utsläpp (kvartal)'!BD29/'6 FV (kvartal)'!BD29)*1000</f>
        <v>0.35334659596960138</v>
      </c>
      <c r="BE29" s="213">
        <f>('1 Utsläpp (kvartal)'!BE29/'6 FV (kvartal)'!BE29)*1000</f>
        <v>0.34011522034235014</v>
      </c>
      <c r="BF29" s="213">
        <f>('1 Utsläpp (kvartal)'!BF29/'6 FV (kvartal)'!BF29)*1000</f>
        <v>0.33854489291938189</v>
      </c>
      <c r="BG29" s="213">
        <f>('1 Utsläpp (kvartal)'!BG29/'6 FV (kvartal)'!BG29)*1000</f>
        <v>0.3446099366357086</v>
      </c>
      <c r="BH29" s="213">
        <f>('1 Utsläpp (kvartal)'!BH29/'6 FV (kvartal)'!BH29)*1000</f>
        <v>0.33097382198952879</v>
      </c>
      <c r="BI29" s="213">
        <f>('1 Utsläpp (kvartal)'!BI29/'6 FV (kvartal)'!BI29)*1000</f>
        <v>0.2892888282033988</v>
      </c>
      <c r="BJ29" s="213">
        <f>('1 Utsläpp (kvartal)'!BJ29/'6 FV (kvartal)'!BJ29)*1000</f>
        <v>0.27662155412315964</v>
      </c>
      <c r="BK29" s="213">
        <f>('1 Utsläpp (kvartal)'!BK29/'6 FV (kvartal)'!BK29)*1000</f>
        <v>0.2989885517394687</v>
      </c>
      <c r="BL29" s="213">
        <f>('1 Utsläpp (kvartal)'!BL29/'6 FV (kvartal)'!BL29)*1000</f>
        <v>0.2832940648490968</v>
      </c>
      <c r="BM29" s="213">
        <f>('1 Utsläpp (kvartal)'!BM29/'6 FV (kvartal)'!BM29)*1000</f>
        <v>0.25264430804083943</v>
      </c>
      <c r="BN29" s="213">
        <f>('1 Utsläpp (kvartal)'!BN29/'6 FV (kvartal)'!BN29)*1000</f>
        <v>0.23926484601803907</v>
      </c>
      <c r="BO29" s="213">
        <f>('1 Utsläpp (kvartal)'!BO29/'6 FV (kvartal)'!BO29)*1000</f>
        <v>0.25819272647589975</v>
      </c>
      <c r="BP29" s="213">
        <f>('1 Utsläpp (kvartal)'!BP29/'6 FV (kvartal)'!BP29)*1000</f>
        <v>0.31562833910532817</v>
      </c>
      <c r="BQ29" s="213">
        <f>('1 Utsläpp (kvartal)'!BQ29/'6 FV (kvartal)'!BQ29)*1000</f>
        <v>0.28999262606867249</v>
      </c>
      <c r="BR29" s="213">
        <f>('1 Utsläpp (kvartal)'!BR29/'6 FV (kvartal)'!BR29)*1000</f>
        <v>0.28236860933814101</v>
      </c>
      <c r="BS29" s="213">
        <f>('1 Utsläpp (kvartal)'!BS29/'6 FV (kvartal)'!BS29)*1000</f>
        <v>0.28280111883686981</v>
      </c>
      <c r="BT29" s="213">
        <f>('1 Utsläpp (kvartal)'!BT29/'6 FV (kvartal)'!BT29)*1000</f>
        <v>0.29261928882216182</v>
      </c>
      <c r="BU29" s="213">
        <f>('1 Utsläpp (kvartal)'!BU29/'6 FV (kvartal)'!BU29)*1000</f>
        <v>0.27220415311483609</v>
      </c>
      <c r="BV29" s="213">
        <f>('1 Utsläpp (kvartal)'!BV29/'6 FV (kvartal)'!BV29)*1000</f>
        <v>0.2633833125570188</v>
      </c>
      <c r="BW29" s="213">
        <f>('1 Utsläpp (kvartal)'!BW29/'6 FV (kvartal)'!BW29)*1000</f>
        <v>0.27438762354963475</v>
      </c>
      <c r="BX29" s="213">
        <f>('1 Utsläpp (kvartal)'!BX29/'6 FV (kvartal)'!BX29)*1000</f>
        <v>0.28105773192946565</v>
      </c>
      <c r="BY29" s="66"/>
    </row>
    <row r="30" spans="1:77" s="16" customFormat="1" ht="15.75" customHeight="1" x14ac:dyDescent="0.3">
      <c r="A30" s="185"/>
      <c r="B30" s="128" t="str">
        <f>'1 Utsläpp (kvartal)'!B30</f>
        <v>M69-M72 consultancy and scientific research and development</v>
      </c>
      <c r="C30" s="113" t="str">
        <f>'1 Utsläpp (kvartal)'!C30</f>
        <v>M69-M72 juridisk och ekonomisk konsultverksamhet; huvudkontors- och konsulttjänster till företag; arkitekt- och teknisk konsultverksamhet samt FoU</v>
      </c>
      <c r="D30" s="213">
        <f>('1 Utsläpp (kvartal)'!D30/'6 FV (kvartal)'!D30)*1000</f>
        <v>2.8975292386337235</v>
      </c>
      <c r="E30" s="213">
        <f>('1 Utsläpp (kvartal)'!E30/'6 FV (kvartal)'!E30)*1000</f>
        <v>2.5031881196264756</v>
      </c>
      <c r="F30" s="213">
        <f>('1 Utsläpp (kvartal)'!F30/'6 FV (kvartal)'!F30)*1000</f>
        <v>3.3811608529868664</v>
      </c>
      <c r="G30" s="213">
        <f>('1 Utsläpp (kvartal)'!G30/'6 FV (kvartal)'!G30)*1000</f>
        <v>2.3386243386243386</v>
      </c>
      <c r="H30" s="213">
        <f>('1 Utsläpp (kvartal)'!H30/'6 FV (kvartal)'!H30)*1000</f>
        <v>3.0081370942235259</v>
      </c>
      <c r="I30" s="213">
        <f>('1 Utsläpp (kvartal)'!I30/'6 FV (kvartal)'!I30)*1000</f>
        <v>2.8169941013016135</v>
      </c>
      <c r="J30" s="213">
        <f>('1 Utsläpp (kvartal)'!J30/'6 FV (kvartal)'!J30)*1000</f>
        <v>3.7081787333904166</v>
      </c>
      <c r="K30" s="213">
        <f>('1 Utsläpp (kvartal)'!K30/'6 FV (kvartal)'!K30)*1000</f>
        <v>2.3298586025389616</v>
      </c>
      <c r="L30" s="213">
        <f>('1 Utsläpp (kvartal)'!L30/'6 FV (kvartal)'!L30)*1000</f>
        <v>2.7684851039169716</v>
      </c>
      <c r="M30" s="213">
        <f>('1 Utsläpp (kvartal)'!M30/'6 FV (kvartal)'!M30)*1000</f>
        <v>2.381647594306203</v>
      </c>
      <c r="N30" s="213">
        <f>('1 Utsläpp (kvartal)'!N30/'6 FV (kvartal)'!N30)*1000</f>
        <v>3.0816281748861702</v>
      </c>
      <c r="O30" s="213">
        <f>('1 Utsläpp (kvartal)'!O30/'6 FV (kvartal)'!O30)*1000</f>
        <v>2.0706654204922388</v>
      </c>
      <c r="P30" s="213">
        <f>('1 Utsläpp (kvartal)'!P30/'6 FV (kvartal)'!P30)*1000</f>
        <v>2.7189703188900318</v>
      </c>
      <c r="Q30" s="213">
        <f>('1 Utsläpp (kvartal)'!Q30/'6 FV (kvartal)'!Q30)*1000</f>
        <v>2.3430945301999757</v>
      </c>
      <c r="R30" s="213">
        <f>('1 Utsläpp (kvartal)'!R30/'6 FV (kvartal)'!R30)*1000</f>
        <v>2.8669655450332461</v>
      </c>
      <c r="S30" s="213">
        <f>('1 Utsläpp (kvartal)'!S30/'6 FV (kvartal)'!S30)*1000</f>
        <v>1.9626737354921908</v>
      </c>
      <c r="T30" s="213">
        <f>('1 Utsläpp (kvartal)'!T30/'6 FV (kvartal)'!T30)*1000</f>
        <v>2.3245218437059139</v>
      </c>
      <c r="U30" s="213">
        <f>('1 Utsläpp (kvartal)'!U30/'6 FV (kvartal)'!U30)*1000</f>
        <v>2.0633437381951207</v>
      </c>
      <c r="V30" s="213">
        <f>('1 Utsläpp (kvartal)'!V30/'6 FV (kvartal)'!V30)*1000</f>
        <v>2.7587579617834397</v>
      </c>
      <c r="W30" s="213">
        <f>('1 Utsläpp (kvartal)'!W30/'6 FV (kvartal)'!W30)*1000</f>
        <v>1.7328682532794819</v>
      </c>
      <c r="X30" s="213">
        <f>('1 Utsläpp (kvartal)'!X30/'6 FV (kvartal)'!X30)*1000</f>
        <v>2.0823017160420045</v>
      </c>
      <c r="Y30" s="213">
        <f>('1 Utsläpp (kvartal)'!Y30/'6 FV (kvartal)'!Y30)*1000</f>
        <v>1.8651515424372849</v>
      </c>
      <c r="Z30" s="213">
        <f>('1 Utsläpp (kvartal)'!Z30/'6 FV (kvartal)'!Z30)*1000</f>
        <v>2.4716661496981702</v>
      </c>
      <c r="AA30" s="213">
        <f>('1 Utsläpp (kvartal)'!AA30/'6 FV (kvartal)'!AA30)*1000</f>
        <v>1.6195001702859182</v>
      </c>
      <c r="AB30" s="213">
        <f>('1 Utsläpp (kvartal)'!AB30/'6 FV (kvartal)'!AB30)*1000</f>
        <v>1.9272990886495442</v>
      </c>
      <c r="AC30" s="213">
        <f>('1 Utsläpp (kvartal)'!AC30/'6 FV (kvartal)'!AC30)*1000</f>
        <v>1.7484474766028164</v>
      </c>
      <c r="AD30" s="213">
        <f>('1 Utsläpp (kvartal)'!AD30/'6 FV (kvartal)'!AD30)*1000</f>
        <v>2.2580572204003166</v>
      </c>
      <c r="AE30" s="213">
        <f>('1 Utsläpp (kvartal)'!AE30/'6 FV (kvartal)'!AE30)*1000</f>
        <v>1.5150159645848436</v>
      </c>
      <c r="AF30" s="213">
        <f>('1 Utsläpp (kvartal)'!AF30/'6 FV (kvartal)'!AF30)*1000</f>
        <v>1.6558654476719514</v>
      </c>
      <c r="AG30" s="213">
        <f>('1 Utsläpp (kvartal)'!AG30/'6 FV (kvartal)'!AG30)*1000</f>
        <v>1.5777073410512399</v>
      </c>
      <c r="AH30" s="213">
        <f>('1 Utsläpp (kvartal)'!AH30/'6 FV (kvartal)'!AH30)*1000</f>
        <v>2.0506690063610438</v>
      </c>
      <c r="AI30" s="213">
        <f>('1 Utsläpp (kvartal)'!AI30/'6 FV (kvartal)'!AI30)*1000</f>
        <v>1.3731898180073756</v>
      </c>
      <c r="AJ30" s="213">
        <f>('1 Utsläpp (kvartal)'!AJ30/'6 FV (kvartal)'!AJ30)*1000</f>
        <v>1.5533788463441178</v>
      </c>
      <c r="AK30" s="213">
        <f>('1 Utsläpp (kvartal)'!AK30/'6 FV (kvartal)'!AK30)*1000</f>
        <v>1.3469305953812476</v>
      </c>
      <c r="AL30" s="213">
        <f>('1 Utsläpp (kvartal)'!AL30/'6 FV (kvartal)'!AL30)*1000</f>
        <v>1.8432800510193585</v>
      </c>
      <c r="AM30" s="213">
        <f>('1 Utsläpp (kvartal)'!AM30/'6 FV (kvartal)'!AM30)*1000</f>
        <v>1.2182926486699064</v>
      </c>
      <c r="AN30" s="213">
        <f>('1 Utsläpp (kvartal)'!AN30/'6 FV (kvartal)'!AN30)*1000</f>
        <v>1.3663255095412812</v>
      </c>
      <c r="AO30" s="213">
        <f>('1 Utsläpp (kvartal)'!AO30/'6 FV (kvartal)'!AO30)*1000</f>
        <v>1.3058958421338485</v>
      </c>
      <c r="AP30" s="213">
        <f>('1 Utsläpp (kvartal)'!AP30/'6 FV (kvartal)'!AP30)*1000</f>
        <v>1.663899860705631</v>
      </c>
      <c r="AQ30" s="213">
        <f>('1 Utsläpp (kvartal)'!AQ30/'6 FV (kvartal)'!AQ30)*1000</f>
        <v>1.136503507980142</v>
      </c>
      <c r="AR30" s="213">
        <f>('1 Utsläpp (kvartal)'!AR30/'6 FV (kvartal)'!AR30)*1000</f>
        <v>1.2689312172967</v>
      </c>
      <c r="AS30" s="213">
        <f>('1 Utsläpp (kvartal)'!AS30/'6 FV (kvartal)'!AS30)*1000</f>
        <v>1.2352533985301266</v>
      </c>
      <c r="AT30" s="213">
        <f>('1 Utsläpp (kvartal)'!AT30/'6 FV (kvartal)'!AT30)*1000</f>
        <v>1.5771038805419852</v>
      </c>
      <c r="AU30" s="213">
        <f>('1 Utsläpp (kvartal)'!AU30/'6 FV (kvartal)'!AU30)*1000</f>
        <v>1.0787294124005244</v>
      </c>
      <c r="AV30" s="213">
        <f>('1 Utsläpp (kvartal)'!AV30/'6 FV (kvartal)'!AV30)*1000</f>
        <v>1.2434455665896713</v>
      </c>
      <c r="AW30" s="213">
        <f>('1 Utsläpp (kvartal)'!AW30/'6 FV (kvartal)'!AW30)*1000</f>
        <v>1.1902474855915923</v>
      </c>
      <c r="AX30" s="213">
        <f>('1 Utsläpp (kvartal)'!AX30/'6 FV (kvartal)'!AX30)*1000</f>
        <v>1.5572242830000904</v>
      </c>
      <c r="AY30" s="213">
        <f>('1 Utsläpp (kvartal)'!AY30/'6 FV (kvartal)'!AY30)*1000</f>
        <v>1.0015493028137337</v>
      </c>
      <c r="AZ30" s="213">
        <f>('1 Utsläpp (kvartal)'!AZ30/'6 FV (kvartal)'!AZ30)*1000</f>
        <v>1.1294548439029009</v>
      </c>
      <c r="BA30" s="213">
        <f>('1 Utsläpp (kvartal)'!BA30/'6 FV (kvartal)'!BA30)*1000</f>
        <v>1.074899352612408</v>
      </c>
      <c r="BB30" s="213">
        <f>('1 Utsläpp (kvartal)'!BB30/'6 FV (kvartal)'!BB30)*1000</f>
        <v>1.3567649928951739</v>
      </c>
      <c r="BC30" s="213">
        <f>('1 Utsläpp (kvartal)'!BC30/'6 FV (kvartal)'!BC30)*1000</f>
        <v>0.95108351286275505</v>
      </c>
      <c r="BD30" s="213">
        <f>('1 Utsläpp (kvartal)'!BD30/'6 FV (kvartal)'!BD30)*1000</f>
        <v>0.94159411714986063</v>
      </c>
      <c r="BE30" s="213">
        <f>('1 Utsläpp (kvartal)'!BE30/'6 FV (kvartal)'!BE30)*1000</f>
        <v>0.91025909630560797</v>
      </c>
      <c r="BF30" s="213">
        <f>('1 Utsläpp (kvartal)'!BF30/'6 FV (kvartal)'!BF30)*1000</f>
        <v>1.1477742162189957</v>
      </c>
      <c r="BG30" s="213">
        <f>('1 Utsläpp (kvartal)'!BG30/'6 FV (kvartal)'!BG30)*1000</f>
        <v>0.72601988507665527</v>
      </c>
      <c r="BH30" s="213">
        <f>('1 Utsläpp (kvartal)'!BH30/'6 FV (kvartal)'!BH30)*1000</f>
        <v>0.73021189628010619</v>
      </c>
      <c r="BI30" s="213">
        <f>('1 Utsläpp (kvartal)'!BI30/'6 FV (kvartal)'!BI30)*1000</f>
        <v>0.69198612469981324</v>
      </c>
      <c r="BJ30" s="213">
        <f>('1 Utsläpp (kvartal)'!BJ30/'6 FV (kvartal)'!BJ30)*1000</f>
        <v>0.86163966677937975</v>
      </c>
      <c r="BK30" s="213">
        <f>('1 Utsläpp (kvartal)'!BK30/'6 FV (kvartal)'!BK30)*1000</f>
        <v>0.5897178519213564</v>
      </c>
      <c r="BL30" s="213">
        <f>('1 Utsläpp (kvartal)'!BL30/'6 FV (kvartal)'!BL30)*1000</f>
        <v>0.63664576277734131</v>
      </c>
      <c r="BM30" s="213">
        <f>('1 Utsläpp (kvartal)'!BM30/'6 FV (kvartal)'!BM30)*1000</f>
        <v>0.62528520446966596</v>
      </c>
      <c r="BN30" s="213">
        <f>('1 Utsläpp (kvartal)'!BN30/'6 FV (kvartal)'!BN30)*1000</f>
        <v>0.77642046689562227</v>
      </c>
      <c r="BO30" s="213">
        <f>('1 Utsläpp (kvartal)'!BO30/'6 FV (kvartal)'!BO30)*1000</f>
        <v>0.53327649486894235</v>
      </c>
      <c r="BP30" s="213">
        <f>('1 Utsläpp (kvartal)'!BP30/'6 FV (kvartal)'!BP30)*1000</f>
        <v>0.73201405585352319</v>
      </c>
      <c r="BQ30" s="213">
        <f>('1 Utsläpp (kvartal)'!BQ30/'6 FV (kvartal)'!BQ30)*1000</f>
        <v>0.69633844577433313</v>
      </c>
      <c r="BR30" s="213">
        <f>('1 Utsläpp (kvartal)'!BR30/'6 FV (kvartal)'!BR30)*1000</f>
        <v>0.94413022881915531</v>
      </c>
      <c r="BS30" s="213">
        <f>('1 Utsläpp (kvartal)'!BS30/'6 FV (kvartal)'!BS30)*1000</f>
        <v>0.5862506946098277</v>
      </c>
      <c r="BT30" s="213">
        <f>('1 Utsläpp (kvartal)'!BT30/'6 FV (kvartal)'!BT30)*1000</f>
        <v>0.66748782919819338</v>
      </c>
      <c r="BU30" s="213">
        <f>('1 Utsläpp (kvartal)'!BU30/'6 FV (kvartal)'!BU30)*1000</f>
        <v>0.63242581956165633</v>
      </c>
      <c r="BV30" s="213">
        <f>('1 Utsläpp (kvartal)'!BV30/'6 FV (kvartal)'!BV30)*1000</f>
        <v>0.82265169252748116</v>
      </c>
      <c r="BW30" s="213">
        <f>('1 Utsläpp (kvartal)'!BW30/'6 FV (kvartal)'!BW30)*1000</f>
        <v>0.53154092431469879</v>
      </c>
      <c r="BX30" s="213">
        <f>('1 Utsläpp (kvartal)'!BX30/'6 FV (kvartal)'!BX30)*1000</f>
        <v>0.64701636748853342</v>
      </c>
      <c r="BY30" s="66"/>
    </row>
    <row r="31" spans="1:77" s="16" customFormat="1" ht="15.75" customHeight="1" x14ac:dyDescent="0.3">
      <c r="A31" s="185"/>
      <c r="B31" s="128" t="str">
        <f>'1 Utsläpp (kvartal)'!B31</f>
        <v>M73-M75 advertising and market research, veterinary activities</v>
      </c>
      <c r="C31" s="113" t="str">
        <f>'1 Utsläpp (kvartal)'!C31</f>
        <v>M73-M75 reklam och marknadsundersökning, annan verksamhet inom juridik, ekonomi, vetenskap, teknik; veterinärverksamhet</v>
      </c>
      <c r="D31" s="213">
        <f>('1 Utsläpp (kvartal)'!D31/'6 FV (kvartal)'!D31)*1000</f>
        <v>2.7499676626568363</v>
      </c>
      <c r="E31" s="213">
        <f>('1 Utsläpp (kvartal)'!E31/'6 FV (kvartal)'!E31)*1000</f>
        <v>2.2565320665083135</v>
      </c>
      <c r="F31" s="213">
        <f>('1 Utsläpp (kvartal)'!F31/'6 FV (kvartal)'!F31)*1000</f>
        <v>3.1478306738757751</v>
      </c>
      <c r="G31" s="213">
        <f>('1 Utsläpp (kvartal)'!G31/'6 FV (kvartal)'!G31)*1000</f>
        <v>1.9421272158498437</v>
      </c>
      <c r="H31" s="213">
        <f>('1 Utsläpp (kvartal)'!H31/'6 FV (kvartal)'!H31)*1000</f>
        <v>2.5798918387413963</v>
      </c>
      <c r="I31" s="213">
        <f>('1 Utsläpp (kvartal)'!I31/'6 FV (kvartal)'!I31)*1000</f>
        <v>2.5395288802839624</v>
      </c>
      <c r="J31" s="213">
        <f>('1 Utsläpp (kvartal)'!J31/'6 FV (kvartal)'!J31)*1000</f>
        <v>3.0630630630630629</v>
      </c>
      <c r="K31" s="213">
        <f>('1 Utsläpp (kvartal)'!K31/'6 FV (kvartal)'!K31)*1000</f>
        <v>1.8316465070352999</v>
      </c>
      <c r="L31" s="213">
        <f>('1 Utsläpp (kvartal)'!L31/'6 FV (kvartal)'!L31)*1000</f>
        <v>2.3340225132092809</v>
      </c>
      <c r="M31" s="213">
        <f>('1 Utsläpp (kvartal)'!M31/'6 FV (kvartal)'!M31)*1000</f>
        <v>2.330504034370743</v>
      </c>
      <c r="N31" s="213">
        <f>('1 Utsläpp (kvartal)'!N31/'6 FV (kvartal)'!N31)*1000</f>
        <v>2.5890149387846795</v>
      </c>
      <c r="O31" s="213">
        <f>('1 Utsläpp (kvartal)'!O31/'6 FV (kvartal)'!O31)*1000</f>
        <v>1.8319019427999665</v>
      </c>
      <c r="P31" s="213">
        <f>('1 Utsläpp (kvartal)'!P31/'6 FV (kvartal)'!P31)*1000</f>
        <v>2.4797039159503345</v>
      </c>
      <c r="Q31" s="213">
        <f>('1 Utsläpp (kvartal)'!Q31/'6 FV (kvartal)'!Q31)*1000</f>
        <v>2.4102030192608015</v>
      </c>
      <c r="R31" s="213">
        <f>('1 Utsläpp (kvartal)'!R31/'6 FV (kvartal)'!R31)*1000</f>
        <v>2.5526574266070066</v>
      </c>
      <c r="S31" s="213">
        <f>('1 Utsläpp (kvartal)'!S31/'6 FV (kvartal)'!S31)*1000</f>
        <v>1.7186257356449817</v>
      </c>
      <c r="T31" s="213">
        <f>('1 Utsläpp (kvartal)'!T31/'6 FV (kvartal)'!T31)*1000</f>
        <v>2.3178651552721687</v>
      </c>
      <c r="U31" s="213">
        <f>('1 Utsläpp (kvartal)'!U31/'6 FV (kvartal)'!U31)*1000</f>
        <v>2.1527421834956431</v>
      </c>
      <c r="V31" s="213">
        <f>('1 Utsläpp (kvartal)'!V31/'6 FV (kvartal)'!V31)*1000</f>
        <v>2.581384133108271</v>
      </c>
      <c r="W31" s="213">
        <f>('1 Utsläpp (kvartal)'!W31/'6 FV (kvartal)'!W31)*1000</f>
        <v>1.7580027835768963</v>
      </c>
      <c r="X31" s="213">
        <f>('1 Utsläpp (kvartal)'!X31/'6 FV (kvartal)'!X31)*1000</f>
        <v>2.2824465440079562</v>
      </c>
      <c r="Y31" s="213">
        <f>('1 Utsläpp (kvartal)'!Y31/'6 FV (kvartal)'!Y31)*1000</f>
        <v>2.1443580584156336</v>
      </c>
      <c r="Z31" s="213">
        <f>('1 Utsläpp (kvartal)'!Z31/'6 FV (kvartal)'!Z31)*1000</f>
        <v>2.435178696566223</v>
      </c>
      <c r="AA31" s="213">
        <f>('1 Utsläpp (kvartal)'!AA31/'6 FV (kvartal)'!AA31)*1000</f>
        <v>1.6817185444980272</v>
      </c>
      <c r="AB31" s="213">
        <f>('1 Utsläpp (kvartal)'!AB31/'6 FV (kvartal)'!AB31)*1000</f>
        <v>1.9351659183002958</v>
      </c>
      <c r="AC31" s="213">
        <f>('1 Utsläpp (kvartal)'!AC31/'6 FV (kvartal)'!AC31)*1000</f>
        <v>2.0477568740955139</v>
      </c>
      <c r="AD31" s="213">
        <f>('1 Utsläpp (kvartal)'!AD31/'6 FV (kvartal)'!AD31)*1000</f>
        <v>2.1660572166057217</v>
      </c>
      <c r="AE31" s="213">
        <f>('1 Utsläpp (kvartal)'!AE31/'6 FV (kvartal)'!AE31)*1000</f>
        <v>1.6803968464877312</v>
      </c>
      <c r="AF31" s="213">
        <f>('1 Utsläpp (kvartal)'!AF31/'6 FV (kvartal)'!AF31)*1000</f>
        <v>1.8194070080862534</v>
      </c>
      <c r="AG31" s="213">
        <f>('1 Utsläpp (kvartal)'!AG31/'6 FV (kvartal)'!AG31)*1000</f>
        <v>1.9354838709677422</v>
      </c>
      <c r="AH31" s="213">
        <f>('1 Utsläpp (kvartal)'!AH31/'6 FV (kvartal)'!AH31)*1000</f>
        <v>2.1042020373514432</v>
      </c>
      <c r="AI31" s="213">
        <f>('1 Utsläpp (kvartal)'!AI31/'6 FV (kvartal)'!AI31)*1000</f>
        <v>1.5900253592561284</v>
      </c>
      <c r="AJ31" s="213">
        <f>('1 Utsläpp (kvartal)'!AJ31/'6 FV (kvartal)'!AJ31)*1000</f>
        <v>1.6420460255250728</v>
      </c>
      <c r="AK31" s="213">
        <f>('1 Utsläpp (kvartal)'!AK31/'6 FV (kvartal)'!AK31)*1000</f>
        <v>1.6718238077903169</v>
      </c>
      <c r="AL31" s="213">
        <f>('1 Utsläpp (kvartal)'!AL31/'6 FV (kvartal)'!AL31)*1000</f>
        <v>1.9083661317993743</v>
      </c>
      <c r="AM31" s="213">
        <f>('1 Utsläpp (kvartal)'!AM31/'6 FV (kvartal)'!AM31)*1000</f>
        <v>1.4274245343609506</v>
      </c>
      <c r="AN31" s="213">
        <f>('1 Utsläpp (kvartal)'!AN31/'6 FV (kvartal)'!AN31)*1000</f>
        <v>1.5131703619480767</v>
      </c>
      <c r="AO31" s="213">
        <f>('1 Utsläpp (kvartal)'!AO31/'6 FV (kvartal)'!AO31)*1000</f>
        <v>1.5589814654425775</v>
      </c>
      <c r="AP31" s="213">
        <f>('1 Utsläpp (kvartal)'!AP31/'6 FV (kvartal)'!AP31)*1000</f>
        <v>1.6569978245105148</v>
      </c>
      <c r="AQ31" s="213">
        <f>('1 Utsläpp (kvartal)'!AQ31/'6 FV (kvartal)'!AQ31)*1000</f>
        <v>1.2198967889908257</v>
      </c>
      <c r="AR31" s="213">
        <f>('1 Utsläpp (kvartal)'!AR31/'6 FV (kvartal)'!AR31)*1000</f>
        <v>1.4300498635807695</v>
      </c>
      <c r="AS31" s="213">
        <f>('1 Utsläpp (kvartal)'!AS31/'6 FV (kvartal)'!AS31)*1000</f>
        <v>1.4239086087311301</v>
      </c>
      <c r="AT31" s="213">
        <f>('1 Utsläpp (kvartal)'!AT31/'6 FV (kvartal)'!AT31)*1000</f>
        <v>1.6442615454961136</v>
      </c>
      <c r="AU31" s="213">
        <f>('1 Utsläpp (kvartal)'!AU31/'6 FV (kvartal)'!AU31)*1000</f>
        <v>1.0962176509621766</v>
      </c>
      <c r="AV31" s="213">
        <f>('1 Utsläpp (kvartal)'!AV31/'6 FV (kvartal)'!AV31)*1000</f>
        <v>1.2473626466368468</v>
      </c>
      <c r="AW31" s="213">
        <f>('1 Utsläpp (kvartal)'!AW31/'6 FV (kvartal)'!AW31)*1000</f>
        <v>1.3779943158749492</v>
      </c>
      <c r="AX31" s="213">
        <f>('1 Utsläpp (kvartal)'!AX31/'6 FV (kvartal)'!AX31)*1000</f>
        <v>1.4700193423597678</v>
      </c>
      <c r="AY31" s="213">
        <f>('1 Utsläpp (kvartal)'!AY31/'6 FV (kvartal)'!AY31)*1000</f>
        <v>1.0917861267749167</v>
      </c>
      <c r="AZ31" s="213">
        <f>('1 Utsläpp (kvartal)'!AZ31/'6 FV (kvartal)'!AZ31)*1000</f>
        <v>1.1538461538461537</v>
      </c>
      <c r="BA31" s="213">
        <f>('1 Utsläpp (kvartal)'!BA31/'6 FV (kvartal)'!BA31)*1000</f>
        <v>1.2452123584985957</v>
      </c>
      <c r="BB31" s="213">
        <f>('1 Utsläpp (kvartal)'!BB31/'6 FV (kvartal)'!BB31)*1000</f>
        <v>1.3898275712676544</v>
      </c>
      <c r="BC31" s="213">
        <f>('1 Utsläpp (kvartal)'!BC31/'6 FV (kvartal)'!BC31)*1000</f>
        <v>0.91165644171779137</v>
      </c>
      <c r="BD31" s="213">
        <f>('1 Utsläpp (kvartal)'!BD31/'6 FV (kvartal)'!BD31)*1000</f>
        <v>1.0114218196140212</v>
      </c>
      <c r="BE31" s="213">
        <f>('1 Utsläpp (kvartal)'!BE31/'6 FV (kvartal)'!BE31)*1000</f>
        <v>1.0039200053152615</v>
      </c>
      <c r="BF31" s="213">
        <f>('1 Utsläpp (kvartal)'!BF31/'6 FV (kvartal)'!BF31)*1000</f>
        <v>1.2244418331374853</v>
      </c>
      <c r="BG31" s="213">
        <f>('1 Utsläpp (kvartal)'!BG31/'6 FV (kvartal)'!BG31)*1000</f>
        <v>0.86523689547102556</v>
      </c>
      <c r="BH31" s="213">
        <f>('1 Utsläpp (kvartal)'!BH31/'6 FV (kvartal)'!BH31)*1000</f>
        <v>0.87333976404244273</v>
      </c>
      <c r="BI31" s="213">
        <f>('1 Utsläpp (kvartal)'!BI31/'6 FV (kvartal)'!BI31)*1000</f>
        <v>0.79837532525226884</v>
      </c>
      <c r="BJ31" s="213">
        <f>('1 Utsläpp (kvartal)'!BJ31/'6 FV (kvartal)'!BJ31)*1000</f>
        <v>0.88023870880238708</v>
      </c>
      <c r="BK31" s="213">
        <f>('1 Utsläpp (kvartal)'!BK31/'6 FV (kvartal)'!BK31)*1000</f>
        <v>0.71713147410358569</v>
      </c>
      <c r="BL31" s="213">
        <f>('1 Utsläpp (kvartal)'!BL31/'6 FV (kvartal)'!BL31)*1000</f>
        <v>0.80434316736909772</v>
      </c>
      <c r="BM31" s="213">
        <f>('1 Utsläpp (kvartal)'!BM31/'6 FV (kvartal)'!BM31)*1000</f>
        <v>0.81854109451403312</v>
      </c>
      <c r="BN31" s="213">
        <f>('1 Utsläpp (kvartal)'!BN31/'6 FV (kvartal)'!BN31)*1000</f>
        <v>0.86062986603072178</v>
      </c>
      <c r="BO31" s="213">
        <f>('1 Utsläpp (kvartal)'!BO31/'6 FV (kvartal)'!BO31)*1000</f>
        <v>0.71276011472508694</v>
      </c>
      <c r="BP31" s="213">
        <f>('1 Utsläpp (kvartal)'!BP31/'6 FV (kvartal)'!BP31)*1000</f>
        <v>0.94979079497907948</v>
      </c>
      <c r="BQ31" s="213">
        <f>('1 Utsläpp (kvartal)'!BQ31/'6 FV (kvartal)'!BQ31)*1000</f>
        <v>0.94569348708368228</v>
      </c>
      <c r="BR31" s="213">
        <f>('1 Utsläpp (kvartal)'!BR31/'6 FV (kvartal)'!BR31)*1000</f>
        <v>1.0694356148901603</v>
      </c>
      <c r="BS31" s="213">
        <f>('1 Utsläpp (kvartal)'!BS31/'6 FV (kvartal)'!BS31)*1000</f>
        <v>0.76196898179366146</v>
      </c>
      <c r="BT31" s="213">
        <f>('1 Utsläpp (kvartal)'!BT31/'6 FV (kvartal)'!BT31)*1000</f>
        <v>0.95750915750915755</v>
      </c>
      <c r="BU31" s="213">
        <f>('1 Utsläpp (kvartal)'!BU31/'6 FV (kvartal)'!BU31)*1000</f>
        <v>0.90539494062983983</v>
      </c>
      <c r="BV31" s="213">
        <f>('1 Utsläpp (kvartal)'!BV31/'6 FV (kvartal)'!BV31)*1000</f>
        <v>1.0565509105655091</v>
      </c>
      <c r="BW31" s="213">
        <f>('1 Utsläpp (kvartal)'!BW31/'6 FV (kvartal)'!BW31)*1000</f>
        <v>0.84422623222597715</v>
      </c>
      <c r="BX31" s="213">
        <f>('1 Utsläpp (kvartal)'!BX31/'6 FV (kvartal)'!BX31)*1000</f>
        <v>0.93733930801439802</v>
      </c>
      <c r="BY31" s="66"/>
    </row>
    <row r="32" spans="1:77" s="16" customFormat="1" ht="15.75" customHeight="1" x14ac:dyDescent="0.3">
      <c r="A32" s="185"/>
      <c r="B32" s="128" t="str">
        <f>'1 Utsläpp (kvartal)'!B32</f>
        <v>N77-N82 administrative and support service activities</v>
      </c>
      <c r="C32" s="113" t="str">
        <f>'1 Utsläpp (kvartal)'!C32</f>
        <v>N77-N82 uthyrning av fastighetsservice, resetjänster och andra stödtjänster</v>
      </c>
      <c r="D32" s="213">
        <f>('1 Utsläpp (kvartal)'!D32/'6 FV (kvartal)'!D32)*1000</f>
        <v>2.8102645924744052</v>
      </c>
      <c r="E32" s="213">
        <f>('1 Utsläpp (kvartal)'!E32/'6 FV (kvartal)'!E32)*1000</f>
        <v>3.0112625963248369</v>
      </c>
      <c r="F32" s="213">
        <f>('1 Utsläpp (kvartal)'!F32/'6 FV (kvartal)'!F32)*1000</f>
        <v>2.9087312656911726</v>
      </c>
      <c r="G32" s="213">
        <f>('1 Utsläpp (kvartal)'!G32/'6 FV (kvartal)'!G32)*1000</f>
        <v>2.7196551390099777</v>
      </c>
      <c r="H32" s="213">
        <f>('1 Utsläpp (kvartal)'!H32/'6 FV (kvartal)'!H32)*1000</f>
        <v>3.223641223641224</v>
      </c>
      <c r="I32" s="213">
        <f>('1 Utsläpp (kvartal)'!I32/'6 FV (kvartal)'!I32)*1000</f>
        <v>3.3091928188906468</v>
      </c>
      <c r="J32" s="213">
        <f>('1 Utsläpp (kvartal)'!J32/'6 FV (kvartal)'!J32)*1000</f>
        <v>3.1932906924281426</v>
      </c>
      <c r="K32" s="213">
        <f>('1 Utsläpp (kvartal)'!K32/'6 FV (kvartal)'!K32)*1000</f>
        <v>2.952822347044155</v>
      </c>
      <c r="L32" s="213">
        <f>('1 Utsläpp (kvartal)'!L32/'6 FV (kvartal)'!L32)*1000</f>
        <v>3.412004414636217</v>
      </c>
      <c r="M32" s="213">
        <f>('1 Utsläpp (kvartal)'!M32/'6 FV (kvartal)'!M32)*1000</f>
        <v>3.4289786975688306</v>
      </c>
      <c r="N32" s="213">
        <f>('1 Utsläpp (kvartal)'!N32/'6 FV (kvartal)'!N32)*1000</f>
        <v>3.3234540613854424</v>
      </c>
      <c r="O32" s="213">
        <f>('1 Utsläpp (kvartal)'!O32/'6 FV (kvartal)'!O32)*1000</f>
        <v>3.1067893489474421</v>
      </c>
      <c r="P32" s="213">
        <f>('1 Utsläpp (kvartal)'!P32/'6 FV (kvartal)'!P32)*1000</f>
        <v>3.3749367964446337</v>
      </c>
      <c r="Q32" s="213">
        <f>('1 Utsläpp (kvartal)'!Q32/'6 FV (kvartal)'!Q32)*1000</f>
        <v>3.3441014306186396</v>
      </c>
      <c r="R32" s="213">
        <f>('1 Utsläpp (kvartal)'!R32/'6 FV (kvartal)'!R32)*1000</f>
        <v>3.2040299928035849</v>
      </c>
      <c r="S32" s="213">
        <f>('1 Utsläpp (kvartal)'!S32/'6 FV (kvartal)'!S32)*1000</f>
        <v>2.9379322419679594</v>
      </c>
      <c r="T32" s="213">
        <f>('1 Utsläpp (kvartal)'!T32/'6 FV (kvartal)'!T32)*1000</f>
        <v>3.2403805719091672</v>
      </c>
      <c r="U32" s="213">
        <f>('1 Utsläpp (kvartal)'!U32/'6 FV (kvartal)'!U32)*1000</f>
        <v>3.0638145315487568</v>
      </c>
      <c r="V32" s="213">
        <f>('1 Utsläpp (kvartal)'!V32/'6 FV (kvartal)'!V32)*1000</f>
        <v>3.1192081898015624</v>
      </c>
      <c r="W32" s="213">
        <f>('1 Utsläpp (kvartal)'!W32/'6 FV (kvartal)'!W32)*1000</f>
        <v>2.9644973153119794</v>
      </c>
      <c r="X32" s="213">
        <f>('1 Utsläpp (kvartal)'!X32/'6 FV (kvartal)'!X32)*1000</f>
        <v>3.5050367546964338</v>
      </c>
      <c r="Y32" s="213">
        <f>('1 Utsläpp (kvartal)'!Y32/'6 FV (kvartal)'!Y32)*1000</f>
        <v>3.4622823984526114</v>
      </c>
      <c r="Z32" s="213">
        <f>('1 Utsläpp (kvartal)'!Z32/'6 FV (kvartal)'!Z32)*1000</f>
        <v>3.3849274382440298</v>
      </c>
      <c r="AA32" s="213">
        <f>('1 Utsläpp (kvartal)'!AA32/'6 FV (kvartal)'!AA32)*1000</f>
        <v>3.0164175447194315</v>
      </c>
      <c r="AB32" s="213">
        <f>('1 Utsläpp (kvartal)'!AB32/'6 FV (kvartal)'!AB32)*1000</f>
        <v>2.902087926338996</v>
      </c>
      <c r="AC32" s="213">
        <f>('1 Utsläpp (kvartal)'!AC32/'6 FV (kvartal)'!AC32)*1000</f>
        <v>2.9295707282075809</v>
      </c>
      <c r="AD32" s="213">
        <f>('1 Utsläpp (kvartal)'!AD32/'6 FV (kvartal)'!AD32)*1000</f>
        <v>2.8586721277140401</v>
      </c>
      <c r="AE32" s="213">
        <f>('1 Utsläpp (kvartal)'!AE32/'6 FV (kvartal)'!AE32)*1000</f>
        <v>2.6257695215466033</v>
      </c>
      <c r="AF32" s="213">
        <f>('1 Utsläpp (kvartal)'!AF32/'6 FV (kvartal)'!AF32)*1000</f>
        <v>2.79014594167126</v>
      </c>
      <c r="AG32" s="213">
        <f>('1 Utsläpp (kvartal)'!AG32/'6 FV (kvartal)'!AG32)*1000</f>
        <v>2.7878476717710612</v>
      </c>
      <c r="AH32" s="213">
        <f>('1 Utsläpp (kvartal)'!AH32/'6 FV (kvartal)'!AH32)*1000</f>
        <v>2.5936263278483649</v>
      </c>
      <c r="AI32" s="213">
        <f>('1 Utsläpp (kvartal)'!AI32/'6 FV (kvartal)'!AI32)*1000</f>
        <v>2.5497819468444005</v>
      </c>
      <c r="AJ32" s="213">
        <f>('1 Utsläpp (kvartal)'!AJ32/'6 FV (kvartal)'!AJ32)*1000</f>
        <v>2.590175521262811</v>
      </c>
      <c r="AK32" s="213">
        <f>('1 Utsläpp (kvartal)'!AK32/'6 FV (kvartal)'!AK32)*1000</f>
        <v>2.4848608837970541</v>
      </c>
      <c r="AL32" s="213">
        <f>('1 Utsläpp (kvartal)'!AL32/'6 FV (kvartal)'!AL32)*1000</f>
        <v>2.5391631559572989</v>
      </c>
      <c r="AM32" s="213">
        <f>('1 Utsläpp (kvartal)'!AM32/'6 FV (kvartal)'!AM32)*1000</f>
        <v>2.3327537118070816</v>
      </c>
      <c r="AN32" s="213">
        <f>('1 Utsläpp (kvartal)'!AN32/'6 FV (kvartal)'!AN32)*1000</f>
        <v>2.3932515870945301</v>
      </c>
      <c r="AO32" s="213">
        <f>('1 Utsläpp (kvartal)'!AO32/'6 FV (kvartal)'!AO32)*1000</f>
        <v>2.5511900502956713</v>
      </c>
      <c r="AP32" s="213">
        <f>('1 Utsläpp (kvartal)'!AP32/'6 FV (kvartal)'!AP32)*1000</f>
        <v>2.5013895464931961</v>
      </c>
      <c r="AQ32" s="213">
        <f>('1 Utsläpp (kvartal)'!AQ32/'6 FV (kvartal)'!AQ32)*1000</f>
        <v>2.1938051113435959</v>
      </c>
      <c r="AR32" s="213">
        <f>('1 Utsläpp (kvartal)'!AR32/'6 FV (kvartal)'!AR32)*1000</f>
        <v>2.2538760083717717</v>
      </c>
      <c r="AS32" s="213">
        <f>('1 Utsläpp (kvartal)'!AS32/'6 FV (kvartal)'!AS32)*1000</f>
        <v>2.56771640695113</v>
      </c>
      <c r="AT32" s="213">
        <f>('1 Utsläpp (kvartal)'!AT32/'6 FV (kvartal)'!AT32)*1000</f>
        <v>2.5597975619062918</v>
      </c>
      <c r="AU32" s="213">
        <f>('1 Utsläpp (kvartal)'!AU32/'6 FV (kvartal)'!AU32)*1000</f>
        <v>2.2910481845170132</v>
      </c>
      <c r="AV32" s="213">
        <f>('1 Utsläpp (kvartal)'!AV32/'6 FV (kvartal)'!AV32)*1000</f>
        <v>2.4596027060800618</v>
      </c>
      <c r="AW32" s="213">
        <f>('1 Utsläpp (kvartal)'!AW32/'6 FV (kvartal)'!AW32)*1000</f>
        <v>2.5990252903070536</v>
      </c>
      <c r="AX32" s="213">
        <f>('1 Utsläpp (kvartal)'!AX32/'6 FV (kvartal)'!AX32)*1000</f>
        <v>2.625902879209268</v>
      </c>
      <c r="AY32" s="213">
        <f>('1 Utsläpp (kvartal)'!AY32/'6 FV (kvartal)'!AY32)*1000</f>
        <v>2.3097284097899231</v>
      </c>
      <c r="AZ32" s="213">
        <f>('1 Utsläpp (kvartal)'!AZ32/'6 FV (kvartal)'!AZ32)*1000</f>
        <v>2.2873026103770546</v>
      </c>
      <c r="BA32" s="213">
        <f>('1 Utsläpp (kvartal)'!BA32/'6 FV (kvartal)'!BA32)*1000</f>
        <v>2.7709038182696952</v>
      </c>
      <c r="BB32" s="213">
        <f>('1 Utsläpp (kvartal)'!BB32/'6 FV (kvartal)'!BB32)*1000</f>
        <v>2.8679641067474653</v>
      </c>
      <c r="BC32" s="213">
        <f>('1 Utsläpp (kvartal)'!BC32/'6 FV (kvartal)'!BC32)*1000</f>
        <v>2.4463169892735745</v>
      </c>
      <c r="BD32" s="213">
        <f>('1 Utsläpp (kvartal)'!BD32/'6 FV (kvartal)'!BD32)*1000</f>
        <v>2.5707309055903829</v>
      </c>
      <c r="BE32" s="213">
        <f>('1 Utsläpp (kvartal)'!BE32/'6 FV (kvartal)'!BE32)*1000</f>
        <v>2.6524644945697577</v>
      </c>
      <c r="BF32" s="213">
        <f>('1 Utsläpp (kvartal)'!BF32/'6 FV (kvartal)'!BF32)*1000</f>
        <v>2.645453417690113</v>
      </c>
      <c r="BG32" s="213">
        <f>('1 Utsläpp (kvartal)'!BG32/'6 FV (kvartal)'!BG32)*1000</f>
        <v>2.0739552642131138</v>
      </c>
      <c r="BH32" s="213">
        <f>('1 Utsläpp (kvartal)'!BH32/'6 FV (kvartal)'!BH32)*1000</f>
        <v>2.3325125789530028</v>
      </c>
      <c r="BI32" s="213">
        <f>('1 Utsläpp (kvartal)'!BI32/'6 FV (kvartal)'!BI32)*1000</f>
        <v>2.0535193821043425</v>
      </c>
      <c r="BJ32" s="213">
        <f>('1 Utsläpp (kvartal)'!BJ32/'6 FV (kvartal)'!BJ32)*1000</f>
        <v>2.1388273409425214</v>
      </c>
      <c r="BK32" s="213">
        <f>('1 Utsläpp (kvartal)'!BK32/'6 FV (kvartal)'!BK32)*1000</f>
        <v>1.8109292063695082</v>
      </c>
      <c r="BL32" s="213">
        <f>('1 Utsläpp (kvartal)'!BL32/'6 FV (kvartal)'!BL32)*1000</f>
        <v>1.9597778062954885</v>
      </c>
      <c r="BM32" s="213">
        <f>('1 Utsläpp (kvartal)'!BM32/'6 FV (kvartal)'!BM32)*1000</f>
        <v>1.9077444922084899</v>
      </c>
      <c r="BN32" s="213">
        <f>('1 Utsläpp (kvartal)'!BN32/'6 FV (kvartal)'!BN32)*1000</f>
        <v>1.962252378724068</v>
      </c>
      <c r="BO32" s="213">
        <f>('1 Utsläpp (kvartal)'!BO32/'6 FV (kvartal)'!BO32)*1000</f>
        <v>1.8408298755186721</v>
      </c>
      <c r="BP32" s="213">
        <f>('1 Utsläpp (kvartal)'!BP32/'6 FV (kvartal)'!BP32)*1000</f>
        <v>2.3831916134848941</v>
      </c>
      <c r="BQ32" s="213">
        <f>('1 Utsläpp (kvartal)'!BQ32/'6 FV (kvartal)'!BQ32)*1000</f>
        <v>2.5344410929424424</v>
      </c>
      <c r="BR32" s="213">
        <f>('1 Utsläpp (kvartal)'!BR32/'6 FV (kvartal)'!BR32)*1000</f>
        <v>2.7333383032652452</v>
      </c>
      <c r="BS32" s="213">
        <f>('1 Utsläpp (kvartal)'!BS32/'6 FV (kvartal)'!BS32)*1000</f>
        <v>2.399720400043015</v>
      </c>
      <c r="BT32" s="213">
        <f>('1 Utsläpp (kvartal)'!BT32/'6 FV (kvartal)'!BT32)*1000</f>
        <v>2.3403090733273735</v>
      </c>
      <c r="BU32" s="213">
        <f>('1 Utsläpp (kvartal)'!BU32/'6 FV (kvartal)'!BU32)*1000</f>
        <v>2.3465021566167756</v>
      </c>
      <c r="BV32" s="213">
        <f>('1 Utsläpp (kvartal)'!BV32/'6 FV (kvartal)'!BV32)*1000</f>
        <v>2.6506163105974654</v>
      </c>
      <c r="BW32" s="213">
        <f>('1 Utsläpp (kvartal)'!BW32/'6 FV (kvartal)'!BW32)*1000</f>
        <v>2.3023718928914336</v>
      </c>
      <c r="BX32" s="213">
        <f>('1 Utsläpp (kvartal)'!BX32/'6 FV (kvartal)'!BX32)*1000</f>
        <v>2.2325680574312319</v>
      </c>
      <c r="BY32" s="66"/>
    </row>
    <row r="33" spans="1:77" s="16" customFormat="1" ht="15.75" customHeight="1" x14ac:dyDescent="0.3">
      <c r="A33" s="185"/>
      <c r="B33" s="128" t="str">
        <f>'1 Utsläpp (kvartal)'!B33</f>
        <v>P85 education</v>
      </c>
      <c r="C33" s="113" t="str">
        <f>'1 Utsläpp (kvartal)'!C33</f>
        <v>P85 utbildning</v>
      </c>
      <c r="D33" s="213">
        <f>('1 Utsläpp (kvartal)'!D33/'6 FV (kvartal)'!D33)*1000</f>
        <v>1.6428018575851393</v>
      </c>
      <c r="E33" s="213">
        <f>('1 Utsläpp (kvartal)'!E33/'6 FV (kvartal)'!E33)*1000</f>
        <v>1.7885781341678073</v>
      </c>
      <c r="F33" s="213">
        <f>('1 Utsläpp (kvartal)'!F33/'6 FV (kvartal)'!F33)*1000</f>
        <v>1.8680634788922312</v>
      </c>
      <c r="G33" s="213">
        <f>('1 Utsläpp (kvartal)'!G33/'6 FV (kvartal)'!G33)*1000</f>
        <v>1.6021386430678466</v>
      </c>
      <c r="H33" s="213">
        <f>('1 Utsläpp (kvartal)'!H33/'6 FV (kvartal)'!H33)*1000</f>
        <v>1.5925014201855709</v>
      </c>
      <c r="I33" s="213">
        <f>('1 Utsläpp (kvartal)'!I33/'6 FV (kvartal)'!I33)*1000</f>
        <v>1.6279480611253423</v>
      </c>
      <c r="J33" s="213">
        <f>('1 Utsläpp (kvartal)'!J33/'6 FV (kvartal)'!J33)*1000</f>
        <v>1.7842125382262997</v>
      </c>
      <c r="K33" s="213">
        <f>('1 Utsläpp (kvartal)'!K33/'6 FV (kvartal)'!K33)*1000</f>
        <v>1.5388543705847306</v>
      </c>
      <c r="L33" s="213">
        <f>('1 Utsläpp (kvartal)'!L33/'6 FV (kvartal)'!L33)*1000</f>
        <v>1.6680786971665253</v>
      </c>
      <c r="M33" s="213">
        <f>('1 Utsläpp (kvartal)'!M33/'6 FV (kvartal)'!M33)*1000</f>
        <v>1.6538530305739316</v>
      </c>
      <c r="N33" s="213">
        <f>('1 Utsläpp (kvartal)'!N33/'6 FV (kvartal)'!N33)*1000</f>
        <v>1.7873432155074114</v>
      </c>
      <c r="O33" s="213">
        <f>('1 Utsläpp (kvartal)'!O33/'6 FV (kvartal)'!O33)*1000</f>
        <v>1.5266500522550042</v>
      </c>
      <c r="P33" s="213">
        <f>('1 Utsläpp (kvartal)'!P33/'6 FV (kvartal)'!P33)*1000</f>
        <v>1.4685076280576153</v>
      </c>
      <c r="Q33" s="213">
        <f>('1 Utsläpp (kvartal)'!Q33/'6 FV (kvartal)'!Q33)*1000</f>
        <v>1.4800637958532694</v>
      </c>
      <c r="R33" s="213">
        <f>('1 Utsläpp (kvartal)'!R33/'6 FV (kvartal)'!R33)*1000</f>
        <v>1.5927835051546391</v>
      </c>
      <c r="S33" s="213">
        <f>('1 Utsläpp (kvartal)'!S33/'6 FV (kvartal)'!S33)*1000</f>
        <v>1.3764198981590285</v>
      </c>
      <c r="T33" s="213">
        <f>('1 Utsläpp (kvartal)'!T33/'6 FV (kvartal)'!T33)*1000</f>
        <v>1.382168271243198</v>
      </c>
      <c r="U33" s="213">
        <f>('1 Utsläpp (kvartal)'!U33/'6 FV (kvartal)'!U33)*1000</f>
        <v>1.4045900575784607</v>
      </c>
      <c r="V33" s="213">
        <f>('1 Utsläpp (kvartal)'!V33/'6 FV (kvartal)'!V33)*1000</f>
        <v>1.5707369553523398</v>
      </c>
      <c r="W33" s="213">
        <f>('1 Utsläpp (kvartal)'!W33/'6 FV (kvartal)'!W33)*1000</f>
        <v>1.3928396272682686</v>
      </c>
      <c r="X33" s="213">
        <f>('1 Utsläpp (kvartal)'!X33/'6 FV (kvartal)'!X33)*1000</f>
        <v>1.3248668578451457</v>
      </c>
      <c r="Y33" s="213">
        <f>('1 Utsläpp (kvartal)'!Y33/'6 FV (kvartal)'!Y33)*1000</f>
        <v>1.3099947749496157</v>
      </c>
      <c r="Z33" s="213">
        <f>('1 Utsläpp (kvartal)'!Z33/'6 FV (kvartal)'!Z33)*1000</f>
        <v>1.5571541363277479</v>
      </c>
      <c r="AA33" s="213">
        <f>('1 Utsläpp (kvartal)'!AA33/'6 FV (kvartal)'!AA33)*1000</f>
        <v>1.3033971105037097</v>
      </c>
      <c r="AB33" s="213">
        <f>('1 Utsläpp (kvartal)'!AB33/'6 FV (kvartal)'!AB33)*1000</f>
        <v>1.2552936476228527</v>
      </c>
      <c r="AC33" s="213">
        <f>('1 Utsläpp (kvartal)'!AC33/'6 FV (kvartal)'!AC33)*1000</f>
        <v>1.3646461440812441</v>
      </c>
      <c r="AD33" s="213">
        <f>('1 Utsläpp (kvartal)'!AD33/'6 FV (kvartal)'!AD33)*1000</f>
        <v>1.5182558444969794</v>
      </c>
      <c r="AE33" s="213">
        <f>('1 Utsläpp (kvartal)'!AE33/'6 FV (kvartal)'!AE33)*1000</f>
        <v>1.2855377008652658</v>
      </c>
      <c r="AF33" s="213">
        <f>('1 Utsläpp (kvartal)'!AF33/'6 FV (kvartal)'!AF33)*1000</f>
        <v>1.171953773365392</v>
      </c>
      <c r="AG33" s="213">
        <f>('1 Utsläpp (kvartal)'!AG33/'6 FV (kvartal)'!AG33)*1000</f>
        <v>1.2734369021198439</v>
      </c>
      <c r="AH33" s="213">
        <f>('1 Utsläpp (kvartal)'!AH33/'6 FV (kvartal)'!AH33)*1000</f>
        <v>1.3803806256636444</v>
      </c>
      <c r="AI33" s="213">
        <f>('1 Utsläpp (kvartal)'!AI33/'6 FV (kvartal)'!AI33)*1000</f>
        <v>1.2072824951499774</v>
      </c>
      <c r="AJ33" s="213">
        <f>('1 Utsläpp (kvartal)'!AJ33/'6 FV (kvartal)'!AJ33)*1000</f>
        <v>1.1135964211535387</v>
      </c>
      <c r="AK33" s="213">
        <f>('1 Utsläpp (kvartal)'!AK33/'6 FV (kvartal)'!AK33)*1000</f>
        <v>1.1328407938577429</v>
      </c>
      <c r="AL33" s="213">
        <f>('1 Utsläpp (kvartal)'!AL33/'6 FV (kvartal)'!AL33)*1000</f>
        <v>1.2876120358514724</v>
      </c>
      <c r="AM33" s="213">
        <f>('1 Utsläpp (kvartal)'!AM33/'6 FV (kvartal)'!AM33)*1000</f>
        <v>1.1229157444296887</v>
      </c>
      <c r="AN33" s="213">
        <f>('1 Utsläpp (kvartal)'!AN33/'6 FV (kvartal)'!AN33)*1000</f>
        <v>1.012202293443105</v>
      </c>
      <c r="AO33" s="213">
        <f>('1 Utsläpp (kvartal)'!AO33/'6 FV (kvartal)'!AO33)*1000</f>
        <v>1.1641880727054228</v>
      </c>
      <c r="AP33" s="213">
        <f>('1 Utsläpp (kvartal)'!AP33/'6 FV (kvartal)'!AP33)*1000</f>
        <v>1.2770105605199025</v>
      </c>
      <c r="AQ33" s="213">
        <f>('1 Utsläpp (kvartal)'!AQ33/'6 FV (kvartal)'!AQ33)*1000</f>
        <v>1.0555435797944961</v>
      </c>
      <c r="AR33" s="213">
        <f>('1 Utsläpp (kvartal)'!AR33/'6 FV (kvartal)'!AR33)*1000</f>
        <v>0.99582898852971835</v>
      </c>
      <c r="AS33" s="213">
        <f>('1 Utsläpp (kvartal)'!AS33/'6 FV (kvartal)'!AS33)*1000</f>
        <v>1.1047893410154843</v>
      </c>
      <c r="AT33" s="213">
        <f>('1 Utsläpp (kvartal)'!AT33/'6 FV (kvartal)'!AT33)*1000</f>
        <v>1.2610813832760961</v>
      </c>
      <c r="AU33" s="213">
        <f>('1 Utsläpp (kvartal)'!AU33/'6 FV (kvartal)'!AU33)*1000</f>
        <v>1.0701922368711791</v>
      </c>
      <c r="AV33" s="213">
        <f>('1 Utsläpp (kvartal)'!AV33/'6 FV (kvartal)'!AV33)*1000</f>
        <v>0.99067771530038484</v>
      </c>
      <c r="AW33" s="213">
        <f>('1 Utsläpp (kvartal)'!AW33/'6 FV (kvartal)'!AW33)*1000</f>
        <v>1.0596346087556014</v>
      </c>
      <c r="AX33" s="213">
        <f>('1 Utsläpp (kvartal)'!AX33/'6 FV (kvartal)'!AX33)*1000</f>
        <v>1.2592533630502269</v>
      </c>
      <c r="AY33" s="213">
        <f>('1 Utsläpp (kvartal)'!AY33/'6 FV (kvartal)'!AY33)*1000</f>
        <v>1.0198935275987673</v>
      </c>
      <c r="AZ33" s="213">
        <f>('1 Utsläpp (kvartal)'!AZ33/'6 FV (kvartal)'!AZ33)*1000</f>
        <v>0.9493808385835325</v>
      </c>
      <c r="BA33" s="213">
        <f>('1 Utsläpp (kvartal)'!BA33/'6 FV (kvartal)'!BA33)*1000</f>
        <v>0.95211107962595631</v>
      </c>
      <c r="BB33" s="213">
        <f>('1 Utsläpp (kvartal)'!BB33/'6 FV (kvartal)'!BB33)*1000</f>
        <v>1.1393677050320785</v>
      </c>
      <c r="BC33" s="213">
        <f>('1 Utsläpp (kvartal)'!BC33/'6 FV (kvartal)'!BC33)*1000</f>
        <v>0.9745641611889112</v>
      </c>
      <c r="BD33" s="213">
        <f>('1 Utsläpp (kvartal)'!BD33/'6 FV (kvartal)'!BD33)*1000</f>
        <v>0.85473684210526313</v>
      </c>
      <c r="BE33" s="213">
        <f>('1 Utsläpp (kvartal)'!BE33/'6 FV (kvartal)'!BE33)*1000</f>
        <v>0.95874764848159089</v>
      </c>
      <c r="BF33" s="213">
        <f>('1 Utsläpp (kvartal)'!BF33/'6 FV (kvartal)'!BF33)*1000</f>
        <v>1.0877399426344048</v>
      </c>
      <c r="BG33" s="213">
        <f>('1 Utsläpp (kvartal)'!BG33/'6 FV (kvartal)'!BG33)*1000</f>
        <v>0.86175710594315247</v>
      </c>
      <c r="BH33" s="213">
        <f>('1 Utsläpp (kvartal)'!BH33/'6 FV (kvartal)'!BH33)*1000</f>
        <v>0.73376333099176194</v>
      </c>
      <c r="BI33" s="213">
        <f>('1 Utsläpp (kvartal)'!BI33/'6 FV (kvartal)'!BI33)*1000</f>
        <v>0.75262866629773106</v>
      </c>
      <c r="BJ33" s="213">
        <f>('1 Utsläpp (kvartal)'!BJ33/'6 FV (kvartal)'!BJ33)*1000</f>
        <v>0.94398805078416737</v>
      </c>
      <c r="BK33" s="213">
        <f>('1 Utsläpp (kvartal)'!BK33/'6 FV (kvartal)'!BK33)*1000</f>
        <v>0.79432810345959426</v>
      </c>
      <c r="BL33" s="213">
        <f>('1 Utsläpp (kvartal)'!BL33/'6 FV (kvartal)'!BL33)*1000</f>
        <v>0.77292333379713374</v>
      </c>
      <c r="BM33" s="213">
        <f>('1 Utsläpp (kvartal)'!BM33/'6 FV (kvartal)'!BM33)*1000</f>
        <v>0.78602620087336239</v>
      </c>
      <c r="BN33" s="213">
        <f>('1 Utsläpp (kvartal)'!BN33/'6 FV (kvartal)'!BN33)*1000</f>
        <v>0.93204032940814274</v>
      </c>
      <c r="BO33" s="213">
        <f>('1 Utsläpp (kvartal)'!BO33/'6 FV (kvartal)'!BO33)*1000</f>
        <v>0.75117370892018775</v>
      </c>
      <c r="BP33" s="213">
        <f>('1 Utsläpp (kvartal)'!BP33/'6 FV (kvartal)'!BP33)*1000</f>
        <v>0.83474443399184706</v>
      </c>
      <c r="BQ33" s="213">
        <f>('1 Utsläpp (kvartal)'!BQ33/'6 FV (kvartal)'!BQ33)*1000</f>
        <v>0.95675927776667336</v>
      </c>
      <c r="BR33" s="213">
        <f>('1 Utsläpp (kvartal)'!BR33/'6 FV (kvartal)'!BR33)*1000</f>
        <v>1.0476863299187564</v>
      </c>
      <c r="BS33" s="213">
        <f>('1 Utsläpp (kvartal)'!BS33/'6 FV (kvartal)'!BS33)*1000</f>
        <v>0.8602778859888327</v>
      </c>
      <c r="BT33" s="213">
        <f>('1 Utsläpp (kvartal)'!BT33/'6 FV (kvartal)'!BT33)*1000</f>
        <v>0.9117479327060164</v>
      </c>
      <c r="BU33" s="213">
        <f>('1 Utsläpp (kvartal)'!BU33/'6 FV (kvartal)'!BU33)*1000</f>
        <v>0.89839152608866224</v>
      </c>
      <c r="BV33" s="213">
        <f>('1 Utsläpp (kvartal)'!BV33/'6 FV (kvartal)'!BV33)*1000</f>
        <v>0.98894910959386229</v>
      </c>
      <c r="BW33" s="213">
        <f>('1 Utsläpp (kvartal)'!BW33/'6 FV (kvartal)'!BW33)*1000</f>
        <v>0.76230809952355749</v>
      </c>
      <c r="BX33" s="213">
        <f>('1 Utsläpp (kvartal)'!BX33/'6 FV (kvartal)'!BX33)*1000</f>
        <v>0.80965356169715841</v>
      </c>
      <c r="BY33" s="66"/>
    </row>
    <row r="34" spans="1:77" s="16" customFormat="1" ht="15.75" customHeight="1" x14ac:dyDescent="0.3">
      <c r="A34" s="185"/>
      <c r="B34" s="128" t="str">
        <f>'1 Utsläpp (kvartal)'!B34</f>
        <v>Q86 human health activities</v>
      </c>
      <c r="C34" s="113" t="str">
        <f>'1 Utsläpp (kvartal)'!C34</f>
        <v>Q86 hälso- och sjukvård</v>
      </c>
      <c r="D34" s="213">
        <f>('1 Utsläpp (kvartal)'!D34/'6 FV (kvartal)'!D34)*1000</f>
        <v>2.8334990765733772</v>
      </c>
      <c r="E34" s="213">
        <f>('1 Utsläpp (kvartal)'!E34/'6 FV (kvartal)'!E34)*1000</f>
        <v>2.738001054852321</v>
      </c>
      <c r="F34" s="213">
        <f>('1 Utsläpp (kvartal)'!F34/'6 FV (kvartal)'!F34)*1000</f>
        <v>3.3845278725824799</v>
      </c>
      <c r="G34" s="213">
        <f>('1 Utsläpp (kvartal)'!G34/'6 FV (kvartal)'!G34)*1000</f>
        <v>2.5816702682089741</v>
      </c>
      <c r="H34" s="213">
        <f>('1 Utsläpp (kvartal)'!H34/'6 FV (kvartal)'!H34)*1000</f>
        <v>2.3874691918536777</v>
      </c>
      <c r="I34" s="213">
        <f>('1 Utsläpp (kvartal)'!I34/'6 FV (kvartal)'!I34)*1000</f>
        <v>2.2474467464254451</v>
      </c>
      <c r="J34" s="213">
        <f>('1 Utsläpp (kvartal)'!J34/'6 FV (kvartal)'!J34)*1000</f>
        <v>2.9844097995545655</v>
      </c>
      <c r="K34" s="213">
        <f>('1 Utsläpp (kvartal)'!K34/'6 FV (kvartal)'!K34)*1000</f>
        <v>2.2093570001175502</v>
      </c>
      <c r="L34" s="213">
        <f>('1 Utsläpp (kvartal)'!L34/'6 FV (kvartal)'!L34)*1000</f>
        <v>2.6258945136496159</v>
      </c>
      <c r="M34" s="213">
        <f>('1 Utsläpp (kvartal)'!M34/'6 FV (kvartal)'!M34)*1000</f>
        <v>2.3453741457531732</v>
      </c>
      <c r="N34" s="213">
        <f>('1 Utsläpp (kvartal)'!N34/'6 FV (kvartal)'!N34)*1000</f>
        <v>2.9947916666666665</v>
      </c>
      <c r="O34" s="213">
        <f>('1 Utsläpp (kvartal)'!O34/'6 FV (kvartal)'!O34)*1000</f>
        <v>2.2695550220534866</v>
      </c>
      <c r="P34" s="213">
        <f>('1 Utsläpp (kvartal)'!P34/'6 FV (kvartal)'!P34)*1000</f>
        <v>2.0915312232677499</v>
      </c>
      <c r="Q34" s="213">
        <f>('1 Utsläpp (kvartal)'!Q34/'6 FV (kvartal)'!Q34)*1000</f>
        <v>2.0585697025487604</v>
      </c>
      <c r="R34" s="213">
        <f>('1 Utsläpp (kvartal)'!R34/'6 FV (kvartal)'!R34)*1000</f>
        <v>2.6008968609865475</v>
      </c>
      <c r="S34" s="213">
        <f>('1 Utsläpp (kvartal)'!S34/'6 FV (kvartal)'!S34)*1000</f>
        <v>2.023864959254948</v>
      </c>
      <c r="T34" s="213">
        <f>('1 Utsläpp (kvartal)'!T34/'6 FV (kvartal)'!T34)*1000</f>
        <v>2.2712550607287447</v>
      </c>
      <c r="U34" s="213">
        <f>('1 Utsläpp (kvartal)'!U34/'6 FV (kvartal)'!U34)*1000</f>
        <v>2.282135794330916</v>
      </c>
      <c r="V34" s="213">
        <f>('1 Utsläpp (kvartal)'!V34/'6 FV (kvartal)'!V34)*1000</f>
        <v>2.8408721119427272</v>
      </c>
      <c r="W34" s="213">
        <f>('1 Utsläpp (kvartal)'!W34/'6 FV (kvartal)'!W34)*1000</f>
        <v>2.3579939041285671</v>
      </c>
      <c r="X34" s="213">
        <f>('1 Utsläpp (kvartal)'!X34/'6 FV (kvartal)'!X34)*1000</f>
        <v>2.208436724565757</v>
      </c>
      <c r="Y34" s="213">
        <f>('1 Utsläpp (kvartal)'!Y34/'6 FV (kvartal)'!Y34)*1000</f>
        <v>2.0878524945770063</v>
      </c>
      <c r="Z34" s="213">
        <f>('1 Utsläpp (kvartal)'!Z34/'6 FV (kvartal)'!Z34)*1000</f>
        <v>2.5100855252541554</v>
      </c>
      <c r="AA34" s="213">
        <f>('1 Utsläpp (kvartal)'!AA34/'6 FV (kvartal)'!AA34)*1000</f>
        <v>1.9819879478180251</v>
      </c>
      <c r="AB34" s="213">
        <f>('1 Utsläpp (kvartal)'!AB34/'6 FV (kvartal)'!AB34)*1000</f>
        <v>2.1113336556392017</v>
      </c>
      <c r="AC34" s="213">
        <f>('1 Utsläpp (kvartal)'!AC34/'6 FV (kvartal)'!AC34)*1000</f>
        <v>2.1298943029980721</v>
      </c>
      <c r="AD34" s="213">
        <f>('1 Utsläpp (kvartal)'!AD34/'6 FV (kvartal)'!AD34)*1000</f>
        <v>2.5183335933843032</v>
      </c>
      <c r="AE34" s="213">
        <f>('1 Utsläpp (kvartal)'!AE34/'6 FV (kvartal)'!AE34)*1000</f>
        <v>2.0225152782245099</v>
      </c>
      <c r="AF34" s="213">
        <f>('1 Utsläpp (kvartal)'!AF34/'6 FV (kvartal)'!AF34)*1000</f>
        <v>1.9850546081624831</v>
      </c>
      <c r="AG34" s="213">
        <f>('1 Utsläpp (kvartal)'!AG34/'6 FV (kvartal)'!AG34)*1000</f>
        <v>2.1124828532235944</v>
      </c>
      <c r="AH34" s="213">
        <f>('1 Utsläpp (kvartal)'!AH34/'6 FV (kvartal)'!AH34)*1000</f>
        <v>2.507689941556444</v>
      </c>
      <c r="AI34" s="213">
        <f>('1 Utsläpp (kvartal)'!AI34/'6 FV (kvartal)'!AI34)*1000</f>
        <v>2.0384689117515498</v>
      </c>
      <c r="AJ34" s="213">
        <f>('1 Utsläpp (kvartal)'!AJ34/'6 FV (kvartal)'!AJ34)*1000</f>
        <v>1.8025695654980955</v>
      </c>
      <c r="AK34" s="213">
        <f>('1 Utsläpp (kvartal)'!AK34/'6 FV (kvartal)'!AK34)*1000</f>
        <v>1.6738074835761212</v>
      </c>
      <c r="AL34" s="213">
        <f>('1 Utsläpp (kvartal)'!AL34/'6 FV (kvartal)'!AL34)*1000</f>
        <v>2.0266484455073455</v>
      </c>
      <c r="AM34" s="213">
        <f>('1 Utsläpp (kvartal)'!AM34/'6 FV (kvartal)'!AM34)*1000</f>
        <v>1.605583671653412</v>
      </c>
      <c r="AN34" s="213">
        <f>('1 Utsläpp (kvartal)'!AN34/'6 FV (kvartal)'!AN34)*1000</f>
        <v>2.141315129237412</v>
      </c>
      <c r="AO34" s="213">
        <f>('1 Utsläpp (kvartal)'!AO34/'6 FV (kvartal)'!AO34)*1000</f>
        <v>2.1332586786114223</v>
      </c>
      <c r="AP34" s="213">
        <f>('1 Utsläpp (kvartal)'!AP34/'6 FV (kvartal)'!AP34)*1000</f>
        <v>2.5387776746652522</v>
      </c>
      <c r="AQ34" s="213">
        <f>('1 Utsläpp (kvartal)'!AQ34/'6 FV (kvartal)'!AQ34)*1000</f>
        <v>1.9996792815907631</v>
      </c>
      <c r="AR34" s="213">
        <f>('1 Utsläpp (kvartal)'!AR34/'6 FV (kvartal)'!AR34)*1000</f>
        <v>1.6827743035815805</v>
      </c>
      <c r="AS34" s="213">
        <f>('1 Utsläpp (kvartal)'!AS34/'6 FV (kvartal)'!AS34)*1000</f>
        <v>1.6686346071275224</v>
      </c>
      <c r="AT34" s="213">
        <f>('1 Utsläpp (kvartal)'!AT34/'6 FV (kvartal)'!AT34)*1000</f>
        <v>2.075011535165777</v>
      </c>
      <c r="AU34" s="213">
        <f>('1 Utsläpp (kvartal)'!AU34/'6 FV (kvartal)'!AU34)*1000</f>
        <v>1.6152296107752677</v>
      </c>
      <c r="AV34" s="213">
        <f>('1 Utsläpp (kvartal)'!AV34/'6 FV (kvartal)'!AV34)*1000</f>
        <v>1.5883050177795339</v>
      </c>
      <c r="AW34" s="213">
        <f>('1 Utsläpp (kvartal)'!AW34/'6 FV (kvartal)'!AW34)*1000</f>
        <v>1.5556139889560872</v>
      </c>
      <c r="AX34" s="213">
        <f>('1 Utsläpp (kvartal)'!AX34/'6 FV (kvartal)'!AX34)*1000</f>
        <v>1.8942842690945878</v>
      </c>
      <c r="AY34" s="213">
        <f>('1 Utsläpp (kvartal)'!AY34/'6 FV (kvartal)'!AY34)*1000</f>
        <v>1.5325609691583346</v>
      </c>
      <c r="AZ34" s="213">
        <f>('1 Utsläpp (kvartal)'!AZ34/'6 FV (kvartal)'!AZ34)*1000</f>
        <v>1.4892915980230643</v>
      </c>
      <c r="BA34" s="213">
        <f>('1 Utsläpp (kvartal)'!BA34/'6 FV (kvartal)'!BA34)*1000</f>
        <v>1.6392363396971692</v>
      </c>
      <c r="BB34" s="213">
        <f>('1 Utsläpp (kvartal)'!BB34/'6 FV (kvartal)'!BB34)*1000</f>
        <v>1.8266074531762888</v>
      </c>
      <c r="BC34" s="213">
        <f>('1 Utsläpp (kvartal)'!BC34/'6 FV (kvartal)'!BC34)*1000</f>
        <v>1.4331226824045542</v>
      </c>
      <c r="BD34" s="213">
        <f>('1 Utsläpp (kvartal)'!BD34/'6 FV (kvartal)'!BD34)*1000</f>
        <v>1.3295644891122278</v>
      </c>
      <c r="BE34" s="213">
        <f>('1 Utsläpp (kvartal)'!BE34/'6 FV (kvartal)'!BE34)*1000</f>
        <v>1.2336440016528167</v>
      </c>
      <c r="BF34" s="213">
        <f>('1 Utsläpp (kvartal)'!BF34/'6 FV (kvartal)'!BF34)*1000</f>
        <v>1.5660096264038503</v>
      </c>
      <c r="BG34" s="213">
        <f>('1 Utsläpp (kvartal)'!BG34/'6 FV (kvartal)'!BG34)*1000</f>
        <v>1.1890617205568907</v>
      </c>
      <c r="BH34" s="213">
        <f>('1 Utsläpp (kvartal)'!BH34/'6 FV (kvartal)'!BH34)*1000</f>
        <v>1.163006344558321</v>
      </c>
      <c r="BI34" s="213">
        <f>('1 Utsläpp (kvartal)'!BI34/'6 FV (kvartal)'!BI34)*1000</f>
        <v>1.2553979025293029</v>
      </c>
      <c r="BJ34" s="213">
        <f>('1 Utsläpp (kvartal)'!BJ34/'6 FV (kvartal)'!BJ34)*1000</f>
        <v>1.5088811572971981</v>
      </c>
      <c r="BK34" s="213">
        <f>('1 Utsläpp (kvartal)'!BK34/'6 FV (kvartal)'!BK34)*1000</f>
        <v>1.1745632289599768</v>
      </c>
      <c r="BL34" s="213">
        <f>('1 Utsläpp (kvartal)'!BL34/'6 FV (kvartal)'!BL34)*1000</f>
        <v>1.1343700159489636</v>
      </c>
      <c r="BM34" s="213">
        <f>('1 Utsläpp (kvartal)'!BM34/'6 FV (kvartal)'!BM34)*1000</f>
        <v>1.1727313679363331</v>
      </c>
      <c r="BN34" s="213">
        <f>('1 Utsläpp (kvartal)'!BN34/'6 FV (kvartal)'!BN34)*1000</f>
        <v>1.4188209712490938</v>
      </c>
      <c r="BO34" s="213">
        <f>('1 Utsläpp (kvartal)'!BO34/'6 FV (kvartal)'!BO34)*1000</f>
        <v>1.1823595851730158</v>
      </c>
      <c r="BP34" s="213">
        <f>('1 Utsläpp (kvartal)'!BP34/'6 FV (kvartal)'!BP34)*1000</f>
        <v>1.2071215997493867</v>
      </c>
      <c r="BQ34" s="213">
        <f>('1 Utsläpp (kvartal)'!BQ34/'6 FV (kvartal)'!BQ34)*1000</f>
        <v>1.1855464861636473</v>
      </c>
      <c r="BR34" s="213">
        <f>('1 Utsläpp (kvartal)'!BR34/'6 FV (kvartal)'!BR34)*1000</f>
        <v>1.4280645733546211</v>
      </c>
      <c r="BS34" s="213">
        <f>('1 Utsläpp (kvartal)'!BS34/'6 FV (kvartal)'!BS34)*1000</f>
        <v>1.160359817076235</v>
      </c>
      <c r="BT34" s="213">
        <f>('1 Utsläpp (kvartal)'!BT34/'6 FV (kvartal)'!BT34)*1000</f>
        <v>1.1677152063833052</v>
      </c>
      <c r="BU34" s="213">
        <f>('1 Utsläpp (kvartal)'!BU34/'6 FV (kvartal)'!BU34)*1000</f>
        <v>1.1898117611243593</v>
      </c>
      <c r="BV34" s="213">
        <f>('1 Utsläpp (kvartal)'!BV34/'6 FV (kvartal)'!BV34)*1000</f>
        <v>1.4606187600147911</v>
      </c>
      <c r="BW34" s="213">
        <f>('1 Utsläpp (kvartal)'!BW34/'6 FV (kvartal)'!BW34)*1000</f>
        <v>1.1515881378895079</v>
      </c>
      <c r="BX34" s="213">
        <f>('1 Utsläpp (kvartal)'!BX34/'6 FV (kvartal)'!BX34)*1000</f>
        <v>1.2024442082890543</v>
      </c>
      <c r="BY34" s="66"/>
    </row>
    <row r="35" spans="1:77" s="16" customFormat="1" ht="15.75" customHeight="1" x14ac:dyDescent="0.3">
      <c r="A35" s="185"/>
      <c r="B35" s="128" t="str">
        <f>'1 Utsläpp (kvartal)'!B35</f>
        <v>Q87-Q88 residential care activities and social work activities</v>
      </c>
      <c r="C35" s="113" t="str">
        <f>'1 Utsläpp (kvartal)'!C35</f>
        <v>Q87-Q88 vård och omsorg med boende, öppna sociala insatser</v>
      </c>
      <c r="D35" s="213">
        <f>('1 Utsläpp (kvartal)'!D35/'6 FV (kvartal)'!D35)*1000</f>
        <v>0.6374133949191686</v>
      </c>
      <c r="E35" s="213">
        <f>('1 Utsläpp (kvartal)'!E35/'6 FV (kvartal)'!E35)*1000</f>
        <v>0.6681455190771961</v>
      </c>
      <c r="F35" s="213">
        <f>('1 Utsläpp (kvartal)'!F35/'6 FV (kvartal)'!F35)*1000</f>
        <v>0.656397689480133</v>
      </c>
      <c r="G35" s="213">
        <f>('1 Utsläpp (kvartal)'!G35/'6 FV (kvartal)'!G35)*1000</f>
        <v>0.61699258260283207</v>
      </c>
      <c r="H35" s="213">
        <f>('1 Utsläpp (kvartal)'!H35/'6 FV (kvartal)'!H35)*1000</f>
        <v>0.60549366442724717</v>
      </c>
      <c r="I35" s="213">
        <f>('1 Utsläpp (kvartal)'!I35/'6 FV (kvartal)'!I35)*1000</f>
        <v>0.61117717003567185</v>
      </c>
      <c r="J35" s="213">
        <f>('1 Utsläpp (kvartal)'!J35/'6 FV (kvartal)'!J35)*1000</f>
        <v>0.63786510454804324</v>
      </c>
      <c r="K35" s="213">
        <f>('1 Utsläpp (kvartal)'!K35/'6 FV (kvartal)'!K35)*1000</f>
        <v>0.57556147696992765</v>
      </c>
      <c r="L35" s="213">
        <f>('1 Utsläpp (kvartal)'!L35/'6 FV (kvartal)'!L35)*1000</f>
        <v>0.56155031931292665</v>
      </c>
      <c r="M35" s="213">
        <f>('1 Utsläpp (kvartal)'!M35/'6 FV (kvartal)'!M35)*1000</f>
        <v>0.56894339084557255</v>
      </c>
      <c r="N35" s="213">
        <f>('1 Utsläpp (kvartal)'!N35/'6 FV (kvartal)'!N35)*1000</f>
        <v>0.57527369081654001</v>
      </c>
      <c r="O35" s="213">
        <f>('1 Utsläpp (kvartal)'!O35/'6 FV (kvartal)'!O35)*1000</f>
        <v>0.55566713530160017</v>
      </c>
      <c r="P35" s="213">
        <f>('1 Utsläpp (kvartal)'!P35/'6 FV (kvartal)'!P35)*1000</f>
        <v>0.56293261760135604</v>
      </c>
      <c r="Q35" s="213">
        <f>('1 Utsläpp (kvartal)'!Q35/'6 FV (kvartal)'!Q35)*1000</f>
        <v>0.55254604550379194</v>
      </c>
      <c r="R35" s="213">
        <f>('1 Utsläpp (kvartal)'!R35/'6 FV (kvartal)'!R35)*1000</f>
        <v>0.54918905379172145</v>
      </c>
      <c r="S35" s="213">
        <f>('1 Utsläpp (kvartal)'!S35/'6 FV (kvartal)'!S35)*1000</f>
        <v>0.51749906588616268</v>
      </c>
      <c r="T35" s="213">
        <f>('1 Utsläpp (kvartal)'!T35/'6 FV (kvartal)'!T35)*1000</f>
        <v>0.49823887287864232</v>
      </c>
      <c r="U35" s="213">
        <f>('1 Utsläpp (kvartal)'!U35/'6 FV (kvartal)'!U35)*1000</f>
        <v>0.49531297248261258</v>
      </c>
      <c r="V35" s="213">
        <f>('1 Utsläpp (kvartal)'!V35/'6 FV (kvartal)'!V35)*1000</f>
        <v>0.51662340872574464</v>
      </c>
      <c r="W35" s="213">
        <f>('1 Utsläpp (kvartal)'!W35/'6 FV (kvartal)'!W35)*1000</f>
        <v>0.49777393024981453</v>
      </c>
      <c r="X35" s="213">
        <f>('1 Utsläpp (kvartal)'!X35/'6 FV (kvartal)'!X35)*1000</f>
        <v>0.47424972211930344</v>
      </c>
      <c r="Y35" s="213">
        <f>('1 Utsläpp (kvartal)'!Y35/'6 FV (kvartal)'!Y35)*1000</f>
        <v>0.48071994076436747</v>
      </c>
      <c r="Z35" s="213">
        <f>('1 Utsläpp (kvartal)'!Z35/'6 FV (kvartal)'!Z35)*1000</f>
        <v>0.48314606741573035</v>
      </c>
      <c r="AA35" s="213">
        <f>('1 Utsläpp (kvartal)'!AA35/'6 FV (kvartal)'!AA35)*1000</f>
        <v>0.45379958128218184</v>
      </c>
      <c r="AB35" s="213">
        <f>('1 Utsläpp (kvartal)'!AB35/'6 FV (kvartal)'!AB35)*1000</f>
        <v>0.43859140221616288</v>
      </c>
      <c r="AC35" s="213">
        <f>('1 Utsläpp (kvartal)'!AC35/'6 FV (kvartal)'!AC35)*1000</f>
        <v>0.46311702717692732</v>
      </c>
      <c r="AD35" s="213">
        <f>('1 Utsläpp (kvartal)'!AD35/'6 FV (kvartal)'!AD35)*1000</f>
        <v>0.44933128931648786</v>
      </c>
      <c r="AE35" s="213">
        <f>('1 Utsläpp (kvartal)'!AE35/'6 FV (kvartal)'!AE35)*1000</f>
        <v>0.43301831384483952</v>
      </c>
      <c r="AF35" s="213">
        <f>('1 Utsläpp (kvartal)'!AF35/'6 FV (kvartal)'!AF35)*1000</f>
        <v>0.42907512883102794</v>
      </c>
      <c r="AG35" s="213">
        <f>('1 Utsläpp (kvartal)'!AG35/'6 FV (kvartal)'!AG35)*1000</f>
        <v>0.44286077882412822</v>
      </c>
      <c r="AH35" s="213">
        <f>('1 Utsläpp (kvartal)'!AH35/'6 FV (kvartal)'!AH35)*1000</f>
        <v>0.44435508193425155</v>
      </c>
      <c r="AI35" s="213">
        <f>('1 Utsläpp (kvartal)'!AI35/'6 FV (kvartal)'!AI35)*1000</f>
        <v>0.41529625447940705</v>
      </c>
      <c r="AJ35" s="213">
        <f>('1 Utsläpp (kvartal)'!AJ35/'6 FV (kvartal)'!AJ35)*1000</f>
        <v>0.38552931477619906</v>
      </c>
      <c r="AK35" s="213">
        <f>('1 Utsläpp (kvartal)'!AK35/'6 FV (kvartal)'!AK35)*1000</f>
        <v>0.38692027097446585</v>
      </c>
      <c r="AL35" s="213">
        <f>('1 Utsläpp (kvartal)'!AL35/'6 FV (kvartal)'!AL35)*1000</f>
        <v>0.40201887206495501</v>
      </c>
      <c r="AM35" s="213">
        <f>('1 Utsläpp (kvartal)'!AM35/'6 FV (kvartal)'!AM35)*1000</f>
        <v>0.40777976134548527</v>
      </c>
      <c r="AN35" s="213">
        <f>('1 Utsläpp (kvartal)'!AN35/'6 FV (kvartal)'!AN35)*1000</f>
        <v>0.3733869780678083</v>
      </c>
      <c r="AO35" s="213">
        <f>('1 Utsläpp (kvartal)'!AO35/'6 FV (kvartal)'!AO35)*1000</f>
        <v>0.41819515774027882</v>
      </c>
      <c r="AP35" s="213">
        <f>('1 Utsläpp (kvartal)'!AP35/'6 FV (kvartal)'!AP35)*1000</f>
        <v>0.42605529863229363</v>
      </c>
      <c r="AQ35" s="213">
        <f>('1 Utsläpp (kvartal)'!AQ35/'6 FV (kvartal)'!AQ35)*1000</f>
        <v>0.40933608912637992</v>
      </c>
      <c r="AR35" s="213">
        <f>('1 Utsläpp (kvartal)'!AR35/'6 FV (kvartal)'!AR35)*1000</f>
        <v>0.37994327607427625</v>
      </c>
      <c r="AS35" s="213">
        <f>('1 Utsläpp (kvartal)'!AS35/'6 FV (kvartal)'!AS35)*1000</f>
        <v>0.40728509956969883</v>
      </c>
      <c r="AT35" s="213">
        <f>('1 Utsläpp (kvartal)'!AT35/'6 FV (kvartal)'!AT35)*1000</f>
        <v>0.42547796541406768</v>
      </c>
      <c r="AU35" s="213">
        <f>('1 Utsläpp (kvartal)'!AU35/'6 FV (kvartal)'!AU35)*1000</f>
        <v>0.40290172746725117</v>
      </c>
      <c r="AV35" s="213">
        <f>('1 Utsläpp (kvartal)'!AV35/'6 FV (kvartal)'!AV35)*1000</f>
        <v>0.36626586136199923</v>
      </c>
      <c r="AW35" s="213">
        <f>('1 Utsläpp (kvartal)'!AW35/'6 FV (kvartal)'!AW35)*1000</f>
        <v>0.40757226363490107</v>
      </c>
      <c r="AX35" s="213">
        <f>('1 Utsläpp (kvartal)'!AX35/'6 FV (kvartal)'!AX35)*1000</f>
        <v>0.41891819592317159</v>
      </c>
      <c r="AY35" s="213">
        <f>('1 Utsläpp (kvartal)'!AY35/'6 FV (kvartal)'!AY35)*1000</f>
        <v>0.38875371722087049</v>
      </c>
      <c r="AZ35" s="213">
        <f>('1 Utsläpp (kvartal)'!AZ35/'6 FV (kvartal)'!AZ35)*1000</f>
        <v>0.3662304106049542</v>
      </c>
      <c r="BA35" s="213">
        <f>('1 Utsläpp (kvartal)'!BA35/'6 FV (kvartal)'!BA35)*1000</f>
        <v>0.3729968172427271</v>
      </c>
      <c r="BB35" s="213">
        <f>('1 Utsläpp (kvartal)'!BB35/'6 FV (kvartal)'!BB35)*1000</f>
        <v>0.40856031128404668</v>
      </c>
      <c r="BC35" s="213">
        <f>('1 Utsläpp (kvartal)'!BC35/'6 FV (kvartal)'!BC35)*1000</f>
        <v>0.3754436557231588</v>
      </c>
      <c r="BD35" s="213">
        <f>('1 Utsläpp (kvartal)'!BD35/'6 FV (kvartal)'!BD35)*1000</f>
        <v>0.34761053784516055</v>
      </c>
      <c r="BE35" s="213">
        <f>('1 Utsläpp (kvartal)'!BE35/'6 FV (kvartal)'!BE35)*1000</f>
        <v>0.3880515209646479</v>
      </c>
      <c r="BF35" s="213">
        <f>('1 Utsläpp (kvartal)'!BF35/'6 FV (kvartal)'!BF35)*1000</f>
        <v>0.399284862932062</v>
      </c>
      <c r="BG35" s="213">
        <f>('1 Utsläpp (kvartal)'!BG35/'6 FV (kvartal)'!BG35)*1000</f>
        <v>0.35180158603438183</v>
      </c>
      <c r="BH35" s="213">
        <f>('1 Utsläpp (kvartal)'!BH35/'6 FV (kvartal)'!BH35)*1000</f>
        <v>0.32568382012053776</v>
      </c>
      <c r="BI35" s="213">
        <f>('1 Utsläpp (kvartal)'!BI35/'6 FV (kvartal)'!BI35)*1000</f>
        <v>0.34207396499971682</v>
      </c>
      <c r="BJ35" s="213">
        <f>('1 Utsläpp (kvartal)'!BJ35/'6 FV (kvartal)'!BJ35)*1000</f>
        <v>0.35787906550618415</v>
      </c>
      <c r="BK35" s="213">
        <f>('1 Utsläpp (kvartal)'!BK35/'6 FV (kvartal)'!BK35)*1000</f>
        <v>0.34355332294012358</v>
      </c>
      <c r="BL35" s="213">
        <f>('1 Utsläpp (kvartal)'!BL35/'6 FV (kvartal)'!BL35)*1000</f>
        <v>0.33372992266508034</v>
      </c>
      <c r="BM35" s="213">
        <f>('1 Utsläpp (kvartal)'!BM35/'6 FV (kvartal)'!BM35)*1000</f>
        <v>0.35892031149364717</v>
      </c>
      <c r="BN35" s="213">
        <f>('1 Utsläpp (kvartal)'!BN35/'6 FV (kvartal)'!BN35)*1000</f>
        <v>0.36223800857159633</v>
      </c>
      <c r="BO35" s="213">
        <f>('1 Utsläpp (kvartal)'!BO35/'6 FV (kvartal)'!BO35)*1000</f>
        <v>0.33967549900782074</v>
      </c>
      <c r="BP35" s="213">
        <f>('1 Utsläpp (kvartal)'!BP35/'6 FV (kvartal)'!BP35)*1000</f>
        <v>0.38847189594912052</v>
      </c>
      <c r="BQ35" s="213">
        <f>('1 Utsläpp (kvartal)'!BQ35/'6 FV (kvartal)'!BQ35)*1000</f>
        <v>0.42214691861466885</v>
      </c>
      <c r="BR35" s="213">
        <f>('1 Utsläpp (kvartal)'!BR35/'6 FV (kvartal)'!BR35)*1000</f>
        <v>0.43300375042618477</v>
      </c>
      <c r="BS35" s="213">
        <f>('1 Utsläpp (kvartal)'!BS35/'6 FV (kvartal)'!BS35)*1000</f>
        <v>0.3791495815312026</v>
      </c>
      <c r="BT35" s="213">
        <f>('1 Utsläpp (kvartal)'!BT35/'6 FV (kvartal)'!BT35)*1000</f>
        <v>0.3804537521815009</v>
      </c>
      <c r="BU35" s="213">
        <f>('1 Utsläpp (kvartal)'!BU35/'6 FV (kvartal)'!BU35)*1000</f>
        <v>0.38900844231087567</v>
      </c>
      <c r="BV35" s="213">
        <f>('1 Utsläpp (kvartal)'!BV35/'6 FV (kvartal)'!BV35)*1000</f>
        <v>0.40761175543294675</v>
      </c>
      <c r="BW35" s="213">
        <f>('1 Utsläpp (kvartal)'!BW35/'6 FV (kvartal)'!BW35)*1000</f>
        <v>0.37186379928315411</v>
      </c>
      <c r="BX35" s="213">
        <f>('1 Utsläpp (kvartal)'!BX35/'6 FV (kvartal)'!BX35)*1000</f>
        <v>0.37123375488082055</v>
      </c>
      <c r="BY35" s="66"/>
    </row>
    <row r="36" spans="1:77" s="16" customFormat="1" ht="15.75" customHeight="1" x14ac:dyDescent="0.3">
      <c r="A36" s="185"/>
      <c r="B36" s="128" t="str">
        <f>'1 Utsläpp (kvartal)'!B36</f>
        <v>R90-R93 arts, entertainment and recreation</v>
      </c>
      <c r="C36" s="113" t="str">
        <f>'1 Utsläpp (kvartal)'!C36</f>
        <v>R90-R93 kultur, nöje och fritid</v>
      </c>
      <c r="D36" s="213">
        <f>('1 Utsläpp (kvartal)'!D36/'6 FV (kvartal)'!D36)*1000</f>
        <v>4.7698574338085535</v>
      </c>
      <c r="E36" s="213">
        <f>('1 Utsläpp (kvartal)'!E36/'6 FV (kvartal)'!E36)*1000</f>
        <v>4.6405932304748232</v>
      </c>
      <c r="F36" s="213">
        <f>('1 Utsläpp (kvartal)'!F36/'6 FV (kvartal)'!F36)*1000</f>
        <v>3.8882088943288453</v>
      </c>
      <c r="G36" s="213">
        <f>('1 Utsläpp (kvartal)'!G36/'6 FV (kvartal)'!G36)*1000</f>
        <v>3.3730772731409848</v>
      </c>
      <c r="H36" s="213">
        <f>('1 Utsläpp (kvartal)'!H36/'6 FV (kvartal)'!H36)*1000</f>
        <v>4.3835443037974686</v>
      </c>
      <c r="I36" s="213">
        <f>('1 Utsläpp (kvartal)'!I36/'6 FV (kvartal)'!I36)*1000</f>
        <v>4.4253006475485668</v>
      </c>
      <c r="J36" s="213">
        <f>('1 Utsläpp (kvartal)'!J36/'6 FV (kvartal)'!J36)*1000</f>
        <v>4.4074749316317225</v>
      </c>
      <c r="K36" s="213">
        <f>('1 Utsläpp (kvartal)'!K36/'6 FV (kvartal)'!K36)*1000</f>
        <v>3.8890045814244067</v>
      </c>
      <c r="L36" s="213">
        <f>('1 Utsläpp (kvartal)'!L36/'6 FV (kvartal)'!L36)*1000</f>
        <v>3.7077596996245301</v>
      </c>
      <c r="M36" s="213">
        <f>('1 Utsläpp (kvartal)'!M36/'6 FV (kvartal)'!M36)*1000</f>
        <v>4.3568747867621971</v>
      </c>
      <c r="N36" s="213">
        <f>('1 Utsläpp (kvartal)'!N36/'6 FV (kvartal)'!N36)*1000</f>
        <v>4.4702783186347501</v>
      </c>
      <c r="O36" s="213">
        <f>('1 Utsläpp (kvartal)'!O36/'6 FV (kvartal)'!O36)*1000</f>
        <v>4.4433060109289615</v>
      </c>
      <c r="P36" s="213">
        <f>('1 Utsläpp (kvartal)'!P36/'6 FV (kvartal)'!P36)*1000</f>
        <v>3.9318658280922429</v>
      </c>
      <c r="Q36" s="213">
        <f>('1 Utsläpp (kvartal)'!Q36/'6 FV (kvartal)'!Q36)*1000</f>
        <v>4.3852152547804719</v>
      </c>
      <c r="R36" s="213">
        <f>('1 Utsläpp (kvartal)'!R36/'6 FV (kvartal)'!R36)*1000</f>
        <v>4.5405405405405403</v>
      </c>
      <c r="S36" s="213">
        <f>('1 Utsläpp (kvartal)'!S36/'6 FV (kvartal)'!S36)*1000</f>
        <v>4.2818191733013409</v>
      </c>
      <c r="T36" s="213">
        <f>('1 Utsläpp (kvartal)'!T36/'6 FV (kvartal)'!T36)*1000</f>
        <v>4.0115961054589215</v>
      </c>
      <c r="U36" s="213">
        <f>('1 Utsläpp (kvartal)'!U36/'6 FV (kvartal)'!U36)*1000</f>
        <v>4.1913761268599981</v>
      </c>
      <c r="V36" s="213">
        <f>('1 Utsläpp (kvartal)'!V36/'6 FV (kvartal)'!V36)*1000</f>
        <v>4.5005780346820812</v>
      </c>
      <c r="W36" s="213">
        <f>('1 Utsläpp (kvartal)'!W36/'6 FV (kvartal)'!W36)*1000</f>
        <v>4.2726760563380282</v>
      </c>
      <c r="X36" s="213">
        <f>('1 Utsläpp (kvartal)'!X36/'6 FV (kvartal)'!X36)*1000</f>
        <v>3.7453143407946876</v>
      </c>
      <c r="Y36" s="213">
        <f>('1 Utsläpp (kvartal)'!Y36/'6 FV (kvartal)'!Y36)*1000</f>
        <v>3.9656953916098376</v>
      </c>
      <c r="Z36" s="213">
        <f>('1 Utsläpp (kvartal)'!Z36/'6 FV (kvartal)'!Z36)*1000</f>
        <v>4.2109256449165402</v>
      </c>
      <c r="AA36" s="213">
        <f>('1 Utsläpp (kvartal)'!AA36/'6 FV (kvartal)'!AA36)*1000</f>
        <v>3.9188610575893814</v>
      </c>
      <c r="AB36" s="213">
        <f>('1 Utsläpp (kvartal)'!AB36/'6 FV (kvartal)'!AB36)*1000</f>
        <v>3.5207286432160805</v>
      </c>
      <c r="AC36" s="213">
        <f>('1 Utsläpp (kvartal)'!AC36/'6 FV (kvartal)'!AC36)*1000</f>
        <v>4.2069741282339708</v>
      </c>
      <c r="AD36" s="213">
        <f>('1 Utsläpp (kvartal)'!AD36/'6 FV (kvartal)'!AD36)*1000</f>
        <v>4.3213835757645169</v>
      </c>
      <c r="AE36" s="213">
        <f>('1 Utsläpp (kvartal)'!AE36/'6 FV (kvartal)'!AE36)*1000</f>
        <v>4.1824876308825223</v>
      </c>
      <c r="AF36" s="213">
        <f>('1 Utsläpp (kvartal)'!AF36/'6 FV (kvartal)'!AF36)*1000</f>
        <v>3.6108432444015861</v>
      </c>
      <c r="AG36" s="213">
        <f>('1 Utsläpp (kvartal)'!AG36/'6 FV (kvartal)'!AG36)*1000</f>
        <v>4.0330886381067161</v>
      </c>
      <c r="AH36" s="213">
        <f>('1 Utsläpp (kvartal)'!AH36/'6 FV (kvartal)'!AH36)*1000</f>
        <v>3.9595098561534363</v>
      </c>
      <c r="AI36" s="213">
        <f>('1 Utsläpp (kvartal)'!AI36/'6 FV (kvartal)'!AI36)*1000</f>
        <v>3.751692532027914</v>
      </c>
      <c r="AJ36" s="213">
        <f>('1 Utsläpp (kvartal)'!AJ36/'6 FV (kvartal)'!AJ36)*1000</f>
        <v>3.2064768976897691</v>
      </c>
      <c r="AK36" s="213">
        <f>('1 Utsläpp (kvartal)'!AK36/'6 FV (kvartal)'!AK36)*1000</f>
        <v>3.8729096989966556</v>
      </c>
      <c r="AL36" s="213">
        <f>('1 Utsläpp (kvartal)'!AL36/'6 FV (kvartal)'!AL36)*1000</f>
        <v>3.8396124865446719</v>
      </c>
      <c r="AM36" s="213">
        <f>('1 Utsläpp (kvartal)'!AM36/'6 FV (kvartal)'!AM36)*1000</f>
        <v>3.3085034342652611</v>
      </c>
      <c r="AN36" s="213">
        <f>('1 Utsläpp (kvartal)'!AN36/'6 FV (kvartal)'!AN36)*1000</f>
        <v>2.9478950349254296</v>
      </c>
      <c r="AO36" s="213">
        <f>('1 Utsläpp (kvartal)'!AO36/'6 FV (kvartal)'!AO36)*1000</f>
        <v>3.809263709853616</v>
      </c>
      <c r="AP36" s="213">
        <f>('1 Utsläpp (kvartal)'!AP36/'6 FV (kvartal)'!AP36)*1000</f>
        <v>3.5252302763315981</v>
      </c>
      <c r="AQ36" s="213">
        <f>('1 Utsläpp (kvartal)'!AQ36/'6 FV (kvartal)'!AQ36)*1000</f>
        <v>3.3383398417943333</v>
      </c>
      <c r="AR36" s="213">
        <f>('1 Utsläpp (kvartal)'!AR36/'6 FV (kvartal)'!AR36)*1000</f>
        <v>2.8365243004418264</v>
      </c>
      <c r="AS36" s="213">
        <f>('1 Utsläpp (kvartal)'!AS36/'6 FV (kvartal)'!AS36)*1000</f>
        <v>3.6808652988403208</v>
      </c>
      <c r="AT36" s="213">
        <f>('1 Utsläpp (kvartal)'!AT36/'6 FV (kvartal)'!AT36)*1000</f>
        <v>3.5245559038662484</v>
      </c>
      <c r="AU36" s="213">
        <f>('1 Utsläpp (kvartal)'!AU36/'6 FV (kvartal)'!AU36)*1000</f>
        <v>2.960309229753936</v>
      </c>
      <c r="AV36" s="213">
        <f>('1 Utsläpp (kvartal)'!AV36/'6 FV (kvartal)'!AV36)*1000</f>
        <v>2.5341991341991341</v>
      </c>
      <c r="AW36" s="213">
        <f>('1 Utsläpp (kvartal)'!AW36/'6 FV (kvartal)'!AW36)*1000</f>
        <v>3.075296497195918</v>
      </c>
      <c r="AX36" s="213">
        <f>('1 Utsläpp (kvartal)'!AX36/'6 FV (kvartal)'!AX36)*1000</f>
        <v>3.1895021948258147</v>
      </c>
      <c r="AY36" s="213">
        <f>('1 Utsläpp (kvartal)'!AY36/'6 FV (kvartal)'!AY36)*1000</f>
        <v>2.7887817703768625</v>
      </c>
      <c r="AZ36" s="213">
        <f>('1 Utsläpp (kvartal)'!AZ36/'6 FV (kvartal)'!AZ36)*1000</f>
        <v>2.5373917606927319</v>
      </c>
      <c r="BA36" s="213">
        <f>('1 Utsläpp (kvartal)'!BA36/'6 FV (kvartal)'!BA36)*1000</f>
        <v>3.986468200270636</v>
      </c>
      <c r="BB36" s="213">
        <f>('1 Utsläpp (kvartal)'!BB36/'6 FV (kvartal)'!BB36)*1000</f>
        <v>3.7745445942748996</v>
      </c>
      <c r="BC36" s="213">
        <f>('1 Utsläpp (kvartal)'!BC36/'6 FV (kvartal)'!BC36)*1000</f>
        <v>3.3490566037735849</v>
      </c>
      <c r="BD36" s="213">
        <f>('1 Utsläpp (kvartal)'!BD36/'6 FV (kvartal)'!BD36)*1000</f>
        <v>3.1927010692701066</v>
      </c>
      <c r="BE36" s="213">
        <f>('1 Utsläpp (kvartal)'!BE36/'6 FV (kvartal)'!BE36)*1000</f>
        <v>3.7889232231994296</v>
      </c>
      <c r="BF36" s="213">
        <f>('1 Utsläpp (kvartal)'!BF36/'6 FV (kvartal)'!BF36)*1000</f>
        <v>3.5300534526017233</v>
      </c>
      <c r="BG36" s="213">
        <f>('1 Utsläpp (kvartal)'!BG36/'6 FV (kvartal)'!BG36)*1000</f>
        <v>2.9315417810906239</v>
      </c>
      <c r="BH36" s="213">
        <f>('1 Utsläpp (kvartal)'!BH36/'6 FV (kvartal)'!BH36)*1000</f>
        <v>2.6369633808203461</v>
      </c>
      <c r="BI36" s="213">
        <f>('1 Utsläpp (kvartal)'!BI36/'6 FV (kvartal)'!BI36)*1000</f>
        <v>2.7775617343962669</v>
      </c>
      <c r="BJ36" s="213">
        <f>('1 Utsläpp (kvartal)'!BJ36/'6 FV (kvartal)'!BJ36)*1000</f>
        <v>2.5426978041129313</v>
      </c>
      <c r="BK36" s="213">
        <f>('1 Utsläpp (kvartal)'!BK36/'6 FV (kvartal)'!BK36)*1000</f>
        <v>2.3835616438356166</v>
      </c>
      <c r="BL36" s="213">
        <f>('1 Utsläpp (kvartal)'!BL36/'6 FV (kvartal)'!BL36)*1000</f>
        <v>2.5488669780314823</v>
      </c>
      <c r="BM36" s="213">
        <f>('1 Utsläpp (kvartal)'!BM36/'6 FV (kvartal)'!BM36)*1000</f>
        <v>2.9407337723424272</v>
      </c>
      <c r="BN36" s="213">
        <f>('1 Utsläpp (kvartal)'!BN36/'6 FV (kvartal)'!BN36)*1000</f>
        <v>2.7570631476397129</v>
      </c>
      <c r="BO36" s="213">
        <f>('1 Utsläpp (kvartal)'!BO36/'6 FV (kvartal)'!BO36)*1000</f>
        <v>2.6304927336830337</v>
      </c>
      <c r="BP36" s="213">
        <f>('1 Utsläpp (kvartal)'!BP36/'6 FV (kvartal)'!BP36)*1000</f>
        <v>2.7430527259392061</v>
      </c>
      <c r="BQ36" s="213">
        <f>('1 Utsläpp (kvartal)'!BQ36/'6 FV (kvartal)'!BQ36)*1000</f>
        <v>3.5865653738504601</v>
      </c>
      <c r="BR36" s="213">
        <f>('1 Utsläpp (kvartal)'!BR36/'6 FV (kvartal)'!BR36)*1000</f>
        <v>3.58801057890097</v>
      </c>
      <c r="BS36" s="213">
        <f>('1 Utsläpp (kvartal)'!BS36/'6 FV (kvartal)'!BS36)*1000</f>
        <v>2.8863754101191503</v>
      </c>
      <c r="BT36" s="213">
        <f>('1 Utsläpp (kvartal)'!BT36/'6 FV (kvartal)'!BT36)*1000</f>
        <v>2.6245493280891514</v>
      </c>
      <c r="BU36" s="213">
        <f>('1 Utsläpp (kvartal)'!BU36/'6 FV (kvartal)'!BU36)*1000</f>
        <v>3.1723881291282914</v>
      </c>
      <c r="BV36" s="213">
        <f>('1 Utsläpp (kvartal)'!BV36/'6 FV (kvartal)'!BV36)*1000</f>
        <v>3.2033140942096439</v>
      </c>
      <c r="BW36" s="213">
        <f>('1 Utsläpp (kvartal)'!BW36/'6 FV (kvartal)'!BW36)*1000</f>
        <v>2.7490005953899805</v>
      </c>
      <c r="BX36" s="213">
        <f>('1 Utsläpp (kvartal)'!BX36/'6 FV (kvartal)'!BX36)*1000</f>
        <v>2.540711334359556</v>
      </c>
      <c r="BY36" s="66"/>
    </row>
    <row r="37" spans="1:77" s="16" customFormat="1" ht="15.75" customHeight="1" x14ac:dyDescent="0.3">
      <c r="A37" s="185"/>
      <c r="B37" s="128" t="str">
        <f>'1 Utsläpp (kvartal)'!B37</f>
        <v>S94-T98 other service activities and activities of households as employers</v>
      </c>
      <c r="C37" s="113" t="str">
        <f>'1 Utsläpp (kvartal)'!C37</f>
        <v>S94-T98 annan serviceverksamhet och förvärvsarbete i hushåll m.m.</v>
      </c>
      <c r="D37" s="213">
        <f>('1 Utsläpp (kvartal)'!D37/'6 FV (kvartal)'!D37)*1000</f>
        <v>3.2891458187979667</v>
      </c>
      <c r="E37" s="213">
        <f>('1 Utsläpp (kvartal)'!E37/'6 FV (kvartal)'!E37)*1000</f>
        <v>3.5486211901306239</v>
      </c>
      <c r="F37" s="213">
        <f>('1 Utsläpp (kvartal)'!F37/'6 FV (kvartal)'!F37)*1000</f>
        <v>3.4930643127364442</v>
      </c>
      <c r="G37" s="213">
        <f>('1 Utsläpp (kvartal)'!G37/'6 FV (kvartal)'!G37)*1000</f>
        <v>2.9028167738429489</v>
      </c>
      <c r="H37" s="213">
        <f>('1 Utsläpp (kvartal)'!H37/'6 FV (kvartal)'!H37)*1000</f>
        <v>3.0648792468276707</v>
      </c>
      <c r="I37" s="213">
        <f>('1 Utsläpp (kvartal)'!I37/'6 FV (kvartal)'!I37)*1000</f>
        <v>3.4215223097112863</v>
      </c>
      <c r="J37" s="213">
        <f>('1 Utsläpp (kvartal)'!J37/'6 FV (kvartal)'!J37)*1000</f>
        <v>3.7421634560583605</v>
      </c>
      <c r="K37" s="213">
        <f>('1 Utsläpp (kvartal)'!K37/'6 FV (kvartal)'!K37)*1000</f>
        <v>2.9881683940199943</v>
      </c>
      <c r="L37" s="213">
        <f>('1 Utsläpp (kvartal)'!L37/'6 FV (kvartal)'!L37)*1000</f>
        <v>3.5401383357786629</v>
      </c>
      <c r="M37" s="213">
        <f>('1 Utsläpp (kvartal)'!M37/'6 FV (kvartal)'!M37)*1000</f>
        <v>3.3451153657339225</v>
      </c>
      <c r="N37" s="213">
        <f>('1 Utsläpp (kvartal)'!N37/'6 FV (kvartal)'!N37)*1000</f>
        <v>3.5220908525202241</v>
      </c>
      <c r="O37" s="213">
        <f>('1 Utsläpp (kvartal)'!O37/'6 FV (kvartal)'!O37)*1000</f>
        <v>3.0418218027534851</v>
      </c>
      <c r="P37" s="213">
        <f>('1 Utsläpp (kvartal)'!P37/'6 FV (kvartal)'!P37)*1000</f>
        <v>3.6067539214706765</v>
      </c>
      <c r="Q37" s="213">
        <f>('1 Utsläpp (kvartal)'!Q37/'6 FV (kvartal)'!Q37)*1000</f>
        <v>3.470885352139522</v>
      </c>
      <c r="R37" s="213">
        <f>('1 Utsläpp (kvartal)'!R37/'6 FV (kvartal)'!R37)*1000</f>
        <v>3.3955151749468397</v>
      </c>
      <c r="S37" s="213">
        <f>('1 Utsläpp (kvartal)'!S37/'6 FV (kvartal)'!S37)*1000</f>
        <v>2.9921121822962315</v>
      </c>
      <c r="T37" s="213">
        <f>('1 Utsläpp (kvartal)'!T37/'6 FV (kvartal)'!T37)*1000</f>
        <v>3.315112540192926</v>
      </c>
      <c r="U37" s="213">
        <f>('1 Utsläpp (kvartal)'!U37/'6 FV (kvartal)'!U37)*1000</f>
        <v>2.9145211122554064</v>
      </c>
      <c r="V37" s="213">
        <f>('1 Utsläpp (kvartal)'!V37/'6 FV (kvartal)'!V37)*1000</f>
        <v>3.293967443345037</v>
      </c>
      <c r="W37" s="213">
        <f>('1 Utsläpp (kvartal)'!W37/'6 FV (kvartal)'!W37)*1000</f>
        <v>2.7733147048550473</v>
      </c>
      <c r="X37" s="213">
        <f>('1 Utsläpp (kvartal)'!X37/'6 FV (kvartal)'!X37)*1000</f>
        <v>3.3344381836261188</v>
      </c>
      <c r="Y37" s="213">
        <f>('1 Utsläpp (kvartal)'!Y37/'6 FV (kvartal)'!Y37)*1000</f>
        <v>2.8928130637045473</v>
      </c>
      <c r="Z37" s="213">
        <f>('1 Utsläpp (kvartal)'!Z37/'6 FV (kvartal)'!Z37)*1000</f>
        <v>3.1470434327577186</v>
      </c>
      <c r="AA37" s="213">
        <f>('1 Utsläpp (kvartal)'!AA37/'6 FV (kvartal)'!AA37)*1000</f>
        <v>2.6216626484507541</v>
      </c>
      <c r="AB37" s="213">
        <f>('1 Utsläpp (kvartal)'!AB37/'6 FV (kvartal)'!AB37)*1000</f>
        <v>3.0965105312794718</v>
      </c>
      <c r="AC37" s="213">
        <f>('1 Utsläpp (kvartal)'!AC37/'6 FV (kvartal)'!AC37)*1000</f>
        <v>2.8342295568329314</v>
      </c>
      <c r="AD37" s="213">
        <f>('1 Utsläpp (kvartal)'!AD37/'6 FV (kvartal)'!AD37)*1000</f>
        <v>3.1665796344647519</v>
      </c>
      <c r="AE37" s="213">
        <f>('1 Utsläpp (kvartal)'!AE37/'6 FV (kvartal)'!AE37)*1000</f>
        <v>2.5634144229936799</v>
      </c>
      <c r="AF37" s="213">
        <f>('1 Utsläpp (kvartal)'!AF37/'6 FV (kvartal)'!AF37)*1000</f>
        <v>2.4471425580908521</v>
      </c>
      <c r="AG37" s="213">
        <f>('1 Utsläpp (kvartal)'!AG37/'6 FV (kvartal)'!AG37)*1000</f>
        <v>2.2879858657243819</v>
      </c>
      <c r="AH37" s="213">
        <f>('1 Utsläpp (kvartal)'!AH37/'6 FV (kvartal)'!AH37)*1000</f>
        <v>2.7735395548124151</v>
      </c>
      <c r="AI37" s="213">
        <f>('1 Utsläpp (kvartal)'!AI37/'6 FV (kvartal)'!AI37)*1000</f>
        <v>2.1185723951285524</v>
      </c>
      <c r="AJ37" s="213">
        <f>('1 Utsläpp (kvartal)'!AJ37/'6 FV (kvartal)'!AJ37)*1000</f>
        <v>2.0701657964642304</v>
      </c>
      <c r="AK37" s="213">
        <f>('1 Utsläpp (kvartal)'!AK37/'6 FV (kvartal)'!AK37)*1000</f>
        <v>2.1711827956989245</v>
      </c>
      <c r="AL37" s="213">
        <f>('1 Utsläpp (kvartal)'!AL37/'6 FV (kvartal)'!AL37)*1000</f>
        <v>2.526479448061413</v>
      </c>
      <c r="AM37" s="213">
        <f>('1 Utsläpp (kvartal)'!AM37/'6 FV (kvartal)'!AM37)*1000</f>
        <v>2.0466560375933542</v>
      </c>
      <c r="AN37" s="213">
        <f>('1 Utsläpp (kvartal)'!AN37/'6 FV (kvartal)'!AN37)*1000</f>
        <v>1.9593872461702886</v>
      </c>
      <c r="AO37" s="213">
        <f>('1 Utsläpp (kvartal)'!AO37/'6 FV (kvartal)'!AO37)*1000</f>
        <v>2.1708153751429324</v>
      </c>
      <c r="AP37" s="213">
        <f>('1 Utsläpp (kvartal)'!AP37/'6 FV (kvartal)'!AP37)*1000</f>
        <v>2.4193393046325724</v>
      </c>
      <c r="AQ37" s="213">
        <f>('1 Utsläpp (kvartal)'!AQ37/'6 FV (kvartal)'!AQ37)*1000</f>
        <v>1.7880642693190512</v>
      </c>
      <c r="AR37" s="213">
        <f>('1 Utsläpp (kvartal)'!AR37/'6 FV (kvartal)'!AR37)*1000</f>
        <v>1.7471458773784356</v>
      </c>
      <c r="AS37" s="213">
        <f>('1 Utsläpp (kvartal)'!AS37/'6 FV (kvartal)'!AS37)*1000</f>
        <v>1.9066526213434893</v>
      </c>
      <c r="AT37" s="213">
        <f>('1 Utsläpp (kvartal)'!AT37/'6 FV (kvartal)'!AT37)*1000</f>
        <v>2.3535676251331203</v>
      </c>
      <c r="AU37" s="213">
        <f>('1 Utsläpp (kvartal)'!AU37/'6 FV (kvartal)'!AU37)*1000</f>
        <v>1.8324049803407603</v>
      </c>
      <c r="AV37" s="213">
        <f>('1 Utsläpp (kvartal)'!AV37/'6 FV (kvartal)'!AV37)*1000</f>
        <v>1.7459080280592361</v>
      </c>
      <c r="AW37" s="213">
        <f>('1 Utsläpp (kvartal)'!AW37/'6 FV (kvartal)'!AW37)*1000</f>
        <v>1.9243641231593041</v>
      </c>
      <c r="AX37" s="213">
        <f>('1 Utsläpp (kvartal)'!AX37/'6 FV (kvartal)'!AX37)*1000</f>
        <v>2.3085903297986188</v>
      </c>
      <c r="AY37" s="213">
        <f>('1 Utsläpp (kvartal)'!AY37/'6 FV (kvartal)'!AY37)*1000</f>
        <v>1.8297587131367292</v>
      </c>
      <c r="AZ37" s="213">
        <f>('1 Utsläpp (kvartal)'!AZ37/'6 FV (kvartal)'!AZ37)*1000</f>
        <v>1.8276455146193538</v>
      </c>
      <c r="BA37" s="213">
        <f>('1 Utsläpp (kvartal)'!BA37/'6 FV (kvartal)'!BA37)*1000</f>
        <v>1.8137039317442167</v>
      </c>
      <c r="BB37" s="213">
        <f>('1 Utsläpp (kvartal)'!BB37/'6 FV (kvartal)'!BB37)*1000</f>
        <v>2.3160483705677395</v>
      </c>
      <c r="BC37" s="213">
        <f>('1 Utsläpp (kvartal)'!BC37/'6 FV (kvartal)'!BC37)*1000</f>
        <v>1.9940986103179135</v>
      </c>
      <c r="BD37" s="213">
        <f>('1 Utsläpp (kvartal)'!BD37/'6 FV (kvartal)'!BD37)*1000</f>
        <v>1.790321016390263</v>
      </c>
      <c r="BE37" s="213">
        <f>('1 Utsläpp (kvartal)'!BE37/'6 FV (kvartal)'!BE37)*1000</f>
        <v>1.9071662680485428</v>
      </c>
      <c r="BF37" s="213">
        <f>('1 Utsläpp (kvartal)'!BF37/'6 FV (kvartal)'!BF37)*1000</f>
        <v>2.1676891615541924</v>
      </c>
      <c r="BG37" s="213">
        <f>('1 Utsläpp (kvartal)'!BG37/'6 FV (kvartal)'!BG37)*1000</f>
        <v>1.526116578349735</v>
      </c>
      <c r="BH37" s="213">
        <f>('1 Utsläpp (kvartal)'!BH37/'6 FV (kvartal)'!BH37)*1000</f>
        <v>1.5116780143066448</v>
      </c>
      <c r="BI37" s="213">
        <f>('1 Utsläpp (kvartal)'!BI37/'6 FV (kvartal)'!BI37)*1000</f>
        <v>1.5688096646109657</v>
      </c>
      <c r="BJ37" s="213">
        <f>('1 Utsläpp (kvartal)'!BJ37/'6 FV (kvartal)'!BJ37)*1000</f>
        <v>1.8856015779092703</v>
      </c>
      <c r="BK37" s="213">
        <f>('1 Utsläpp (kvartal)'!BK37/'6 FV (kvartal)'!BK37)*1000</f>
        <v>1.5064233696096883</v>
      </c>
      <c r="BL37" s="213">
        <f>('1 Utsläpp (kvartal)'!BL37/'6 FV (kvartal)'!BL37)*1000</f>
        <v>1.3275385223231924</v>
      </c>
      <c r="BM37" s="213">
        <f>('1 Utsläpp (kvartal)'!BM37/'6 FV (kvartal)'!BM37)*1000</f>
        <v>1.3918991622473291</v>
      </c>
      <c r="BN37" s="213">
        <f>('1 Utsläpp (kvartal)'!BN37/'6 FV (kvartal)'!BN37)*1000</f>
        <v>1.6894594846032189</v>
      </c>
      <c r="BO37" s="213">
        <f>('1 Utsläpp (kvartal)'!BO37/'6 FV (kvartal)'!BO37)*1000</f>
        <v>1.3165456745311555</v>
      </c>
      <c r="BP37" s="213">
        <f>('1 Utsläpp (kvartal)'!BP37/'6 FV (kvartal)'!BP37)*1000</f>
        <v>1.6417306914678529</v>
      </c>
      <c r="BQ37" s="213">
        <f>('1 Utsläpp (kvartal)'!BQ37/'6 FV (kvartal)'!BQ37)*1000</f>
        <v>1.6419148134187713</v>
      </c>
      <c r="BR37" s="213">
        <f>('1 Utsläpp (kvartal)'!BR37/'6 FV (kvartal)'!BR37)*1000</f>
        <v>2.0315617631053873</v>
      </c>
      <c r="BS37" s="213">
        <f>('1 Utsläpp (kvartal)'!BS37/'6 FV (kvartal)'!BS37)*1000</f>
        <v>1.5675465838509317</v>
      </c>
      <c r="BT37" s="213">
        <f>('1 Utsläpp (kvartal)'!BT37/'6 FV (kvartal)'!BT37)*1000</f>
        <v>1.6147261696999917</v>
      </c>
      <c r="BU37" s="213">
        <f>('1 Utsläpp (kvartal)'!BU37/'6 FV (kvartal)'!BU37)*1000</f>
        <v>1.6744598516607545</v>
      </c>
      <c r="BV37" s="213">
        <f>('1 Utsläpp (kvartal)'!BV37/'6 FV (kvartal)'!BV37)*1000</f>
        <v>2.012937595129376</v>
      </c>
      <c r="BW37" s="213">
        <f>('1 Utsläpp (kvartal)'!BW37/'6 FV (kvartal)'!BW37)*1000</f>
        <v>1.5866741953698476</v>
      </c>
      <c r="BX37" s="213">
        <f>('1 Utsläpp (kvartal)'!BX37/'6 FV (kvartal)'!BX37)*1000</f>
        <v>1.6230992653340168</v>
      </c>
      <c r="BY37" s="66"/>
    </row>
    <row r="38" spans="1:77" s="16" customFormat="1" ht="15.75" customHeight="1" x14ac:dyDescent="0.3">
      <c r="A38" s="185"/>
      <c r="B38" s="128" t="str">
        <f>'1 Utsläpp (kvartal)'!B38</f>
        <v>Y0115 NPISH</v>
      </c>
      <c r="C38" s="113" t="str">
        <f>'1 Utsläpp (kvartal)'!C38</f>
        <v>Y0115 hushållens icke-vinstdrivande organisationer</v>
      </c>
      <c r="D38" s="213">
        <f>('1 Utsläpp (kvartal)'!D38/'6 FV (kvartal)'!D38)*1000</f>
        <v>0.3560508255758647</v>
      </c>
      <c r="E38" s="213">
        <f>('1 Utsläpp (kvartal)'!E38/'6 FV (kvartal)'!E38)*1000</f>
        <v>0.33137299253562541</v>
      </c>
      <c r="F38" s="213">
        <f>('1 Utsläpp (kvartal)'!F38/'6 FV (kvartal)'!F38)*1000</f>
        <v>0.39275539275539278</v>
      </c>
      <c r="G38" s="213">
        <f>('1 Utsläpp (kvartal)'!G38/'6 FV (kvartal)'!G38)*1000</f>
        <v>0.33433014354066981</v>
      </c>
      <c r="H38" s="213">
        <f>('1 Utsläpp (kvartal)'!H38/'6 FV (kvartal)'!H38)*1000</f>
        <v>0.35158142432002215</v>
      </c>
      <c r="I38" s="213">
        <f>('1 Utsläpp (kvartal)'!I38/'6 FV (kvartal)'!I38)*1000</f>
        <v>0.32184562802620337</v>
      </c>
      <c r="J38" s="213">
        <f>('1 Utsläpp (kvartal)'!J38/'6 FV (kvartal)'!J38)*1000</f>
        <v>0.39775093710953774</v>
      </c>
      <c r="K38" s="213">
        <f>('1 Utsläpp (kvartal)'!K38/'6 FV (kvartal)'!K38)*1000</f>
        <v>0.33799678098303826</v>
      </c>
      <c r="L38" s="213">
        <f>('1 Utsläpp (kvartal)'!L38/'6 FV (kvartal)'!L38)*1000</f>
        <v>0.37140075114758658</v>
      </c>
      <c r="M38" s="213">
        <f>('1 Utsläpp (kvartal)'!M38/'6 FV (kvartal)'!M38)*1000</f>
        <v>0.33202346375078307</v>
      </c>
      <c r="N38" s="213">
        <f>('1 Utsläpp (kvartal)'!N38/'6 FV (kvartal)'!N38)*1000</f>
        <v>0.41016832703538303</v>
      </c>
      <c r="O38" s="213">
        <f>('1 Utsläpp (kvartal)'!O38/'6 FV (kvartal)'!O38)*1000</f>
        <v>0.37237388350735939</v>
      </c>
      <c r="P38" s="213">
        <f>('1 Utsläpp (kvartal)'!P38/'6 FV (kvartal)'!P38)*1000</f>
        <v>0.36044745200939099</v>
      </c>
      <c r="Q38" s="213">
        <f>('1 Utsläpp (kvartal)'!Q38/'6 FV (kvartal)'!Q38)*1000</f>
        <v>0.32446206115515291</v>
      </c>
      <c r="R38" s="213">
        <f>('1 Utsläpp (kvartal)'!R38/'6 FV (kvartal)'!R38)*1000</f>
        <v>0.39241022850924917</v>
      </c>
      <c r="S38" s="213">
        <f>('1 Utsläpp (kvartal)'!S38/'6 FV (kvartal)'!S38)*1000</f>
        <v>0.33855760989347372</v>
      </c>
      <c r="T38" s="213">
        <f>('1 Utsläpp (kvartal)'!T38/'6 FV (kvartal)'!T38)*1000</f>
        <v>0.35619423823469321</v>
      </c>
      <c r="U38" s="213">
        <f>('1 Utsläpp (kvartal)'!U38/'6 FV (kvartal)'!U38)*1000</f>
        <v>0.30853096549398673</v>
      </c>
      <c r="V38" s="213">
        <f>('1 Utsläpp (kvartal)'!V38/'6 FV (kvartal)'!V38)*1000</f>
        <v>0.3692307692307692</v>
      </c>
      <c r="W38" s="213">
        <f>('1 Utsläpp (kvartal)'!W38/'6 FV (kvartal)'!W38)*1000</f>
        <v>0.33188147966382431</v>
      </c>
      <c r="X38" s="213">
        <f>('1 Utsläpp (kvartal)'!X38/'6 FV (kvartal)'!X38)*1000</f>
        <v>0.3401084010840108</v>
      </c>
      <c r="Y38" s="213">
        <f>('1 Utsläpp (kvartal)'!Y38/'6 FV (kvartal)'!Y38)*1000</f>
        <v>0.31579550664832645</v>
      </c>
      <c r="Z38" s="213">
        <f>('1 Utsläpp (kvartal)'!Z38/'6 FV (kvartal)'!Z38)*1000</f>
        <v>0.36828508975293106</v>
      </c>
      <c r="AA38" s="213">
        <f>('1 Utsläpp (kvartal)'!AA38/'6 FV (kvartal)'!AA38)*1000</f>
        <v>0.32346826464473527</v>
      </c>
      <c r="AB38" s="213">
        <f>('1 Utsläpp (kvartal)'!AB38/'6 FV (kvartal)'!AB38)*1000</f>
        <v>0.32255941017707856</v>
      </c>
      <c r="AC38" s="213">
        <f>('1 Utsläpp (kvartal)'!AC38/'6 FV (kvartal)'!AC38)*1000</f>
        <v>0.3086911948969131</v>
      </c>
      <c r="AD38" s="213">
        <f>('1 Utsläpp (kvartal)'!AD38/'6 FV (kvartal)'!AD38)*1000</f>
        <v>0.35007708119218911</v>
      </c>
      <c r="AE38" s="213">
        <f>('1 Utsläpp (kvartal)'!AE38/'6 FV (kvartal)'!AE38)*1000</f>
        <v>0.31635802469135804</v>
      </c>
      <c r="AF38" s="213">
        <f>('1 Utsläpp (kvartal)'!AF38/'6 FV (kvartal)'!AF38)*1000</f>
        <v>0.32805060979586514</v>
      </c>
      <c r="AG38" s="213">
        <f>('1 Utsläpp (kvartal)'!AG38/'6 FV (kvartal)'!AG38)*1000</f>
        <v>0.30710932639556587</v>
      </c>
      <c r="AH38" s="213">
        <f>('1 Utsläpp (kvartal)'!AH38/'6 FV (kvartal)'!AH38)*1000</f>
        <v>0.3468724096155073</v>
      </c>
      <c r="AI38" s="213">
        <f>('1 Utsläpp (kvartal)'!AI38/'6 FV (kvartal)'!AI38)*1000</f>
        <v>0.3158328914029816</v>
      </c>
      <c r="AJ38" s="213">
        <f>('1 Utsläpp (kvartal)'!AJ38/'6 FV (kvartal)'!AJ38)*1000</f>
        <v>0.29363677980511416</v>
      </c>
      <c r="AK38" s="213">
        <f>('1 Utsläpp (kvartal)'!AK38/'6 FV (kvartal)'!AK38)*1000</f>
        <v>0.28196127278903865</v>
      </c>
      <c r="AL38" s="213">
        <f>('1 Utsläpp (kvartal)'!AL38/'6 FV (kvartal)'!AL38)*1000</f>
        <v>0.32260105003479028</v>
      </c>
      <c r="AM38" s="213">
        <f>('1 Utsläpp (kvartal)'!AM38/'6 FV (kvartal)'!AM38)*1000</f>
        <v>0.29015120555782592</v>
      </c>
      <c r="AN38" s="213">
        <f>('1 Utsläpp (kvartal)'!AN38/'6 FV (kvartal)'!AN38)*1000</f>
        <v>0.2781289506953224</v>
      </c>
      <c r="AO38" s="213">
        <f>('1 Utsläpp (kvartal)'!AO38/'6 FV (kvartal)'!AO38)*1000</f>
        <v>0.27031536792925082</v>
      </c>
      <c r="AP38" s="213">
        <f>('1 Utsläpp (kvartal)'!AP38/'6 FV (kvartal)'!AP38)*1000</f>
        <v>0.30034465780403741</v>
      </c>
      <c r="AQ38" s="213">
        <f>('1 Utsläpp (kvartal)'!AQ38/'6 FV (kvartal)'!AQ38)*1000</f>
        <v>0.26636440918107113</v>
      </c>
      <c r="AR38" s="213">
        <f>('1 Utsläpp (kvartal)'!AR38/'6 FV (kvartal)'!AR38)*1000</f>
        <v>0.26127664958562663</v>
      </c>
      <c r="AS38" s="213">
        <f>('1 Utsläpp (kvartal)'!AS38/'6 FV (kvartal)'!AS38)*1000</f>
        <v>0.26009316770186341</v>
      </c>
      <c r="AT38" s="213">
        <f>('1 Utsläpp (kvartal)'!AT38/'6 FV (kvartal)'!AT38)*1000</f>
        <v>0.28857229463473777</v>
      </c>
      <c r="AU38" s="213">
        <f>('1 Utsläpp (kvartal)'!AU38/'6 FV (kvartal)'!AU38)*1000</f>
        <v>0.25770823745973315</v>
      </c>
      <c r="AV38" s="213">
        <f>('1 Utsläpp (kvartal)'!AV38/'6 FV (kvartal)'!AV38)*1000</f>
        <v>0.26068562185030797</v>
      </c>
      <c r="AW38" s="213">
        <f>('1 Utsläpp (kvartal)'!AW38/'6 FV (kvartal)'!AW38)*1000</f>
        <v>0.26165347405452943</v>
      </c>
      <c r="AX38" s="213">
        <f>('1 Utsläpp (kvartal)'!AX38/'6 FV (kvartal)'!AX38)*1000</f>
        <v>0.29408183146614708</v>
      </c>
      <c r="AY38" s="213">
        <f>('1 Utsläpp (kvartal)'!AY38/'6 FV (kvartal)'!AY38)*1000</f>
        <v>0.26019328644135642</v>
      </c>
      <c r="AZ38" s="213">
        <f>('1 Utsläpp (kvartal)'!AZ38/'6 FV (kvartal)'!AZ38)*1000</f>
        <v>0.25085087608723056</v>
      </c>
      <c r="BA38" s="213">
        <f>('1 Utsläpp (kvartal)'!BA38/'6 FV (kvartal)'!BA38)*1000</f>
        <v>0.24295902332890124</v>
      </c>
      <c r="BB38" s="213">
        <f>('1 Utsläpp (kvartal)'!BB38/'6 FV (kvartal)'!BB38)*1000</f>
        <v>0.27653309435411605</v>
      </c>
      <c r="BC38" s="213">
        <f>('1 Utsläpp (kvartal)'!BC38/'6 FV (kvartal)'!BC38)*1000</f>
        <v>0.25222640607255992</v>
      </c>
      <c r="BD38" s="213">
        <f>('1 Utsläpp (kvartal)'!BD38/'6 FV (kvartal)'!BD38)*1000</f>
        <v>0.23231667748215445</v>
      </c>
      <c r="BE38" s="213">
        <f>('1 Utsläpp (kvartal)'!BE38/'6 FV (kvartal)'!BE38)*1000</f>
        <v>0.23756495916852266</v>
      </c>
      <c r="BF38" s="213">
        <f>('1 Utsläpp (kvartal)'!BF38/'6 FV (kvartal)'!BF38)*1000</f>
        <v>0.25849836510580543</v>
      </c>
      <c r="BG38" s="213">
        <f>('1 Utsläpp (kvartal)'!BG38/'6 FV (kvartal)'!BG38)*1000</f>
        <v>0.22379473018064666</v>
      </c>
      <c r="BH38" s="213">
        <f>('1 Utsläpp (kvartal)'!BH38/'6 FV (kvartal)'!BH38)*1000</f>
        <v>0.21605711422845694</v>
      </c>
      <c r="BI38" s="213">
        <f>('1 Utsläpp (kvartal)'!BI38/'6 FV (kvartal)'!BI38)*1000</f>
        <v>0.19346447732076083</v>
      </c>
      <c r="BJ38" s="213">
        <f>('1 Utsläpp (kvartal)'!BJ38/'6 FV (kvartal)'!BJ38)*1000</f>
        <v>0.2142436727486757</v>
      </c>
      <c r="BK38" s="213">
        <f>('1 Utsläpp (kvartal)'!BK38/'6 FV (kvartal)'!BK38)*1000</f>
        <v>0.19943336481306592</v>
      </c>
      <c r="BL38" s="213">
        <f>('1 Utsläpp (kvartal)'!BL38/'6 FV (kvartal)'!BL38)*1000</f>
        <v>0.2133084577114428</v>
      </c>
      <c r="BM38" s="213">
        <f>('1 Utsläpp (kvartal)'!BM38/'6 FV (kvartal)'!BM38)*1000</f>
        <v>0.19214527027027029</v>
      </c>
      <c r="BN38" s="213">
        <f>('1 Utsläpp (kvartal)'!BN38/'6 FV (kvartal)'!BN38)*1000</f>
        <v>0.21518159662366998</v>
      </c>
      <c r="BO38" s="213">
        <f>('1 Utsläpp (kvartal)'!BO38/'6 FV (kvartal)'!BO38)*1000</f>
        <v>0.19177934601088187</v>
      </c>
      <c r="BP38" s="213">
        <f>('1 Utsläpp (kvartal)'!BP38/'6 FV (kvartal)'!BP38)*1000</f>
        <v>0.25331439393939392</v>
      </c>
      <c r="BQ38" s="213">
        <f>('1 Utsläpp (kvartal)'!BQ38/'6 FV (kvartal)'!BQ38)*1000</f>
        <v>0.24097658933572899</v>
      </c>
      <c r="BR38" s="213">
        <f>('1 Utsläpp (kvartal)'!BR38/'6 FV (kvartal)'!BR38)*1000</f>
        <v>0.27872890010212048</v>
      </c>
      <c r="BS38" s="213">
        <f>('1 Utsläpp (kvartal)'!BS38/'6 FV (kvartal)'!BS38)*1000</f>
        <v>0.22812667740203973</v>
      </c>
      <c r="BT38" s="213">
        <f>('1 Utsläpp (kvartal)'!BT38/'6 FV (kvartal)'!BT38)*1000</f>
        <v>0.23834683574028412</v>
      </c>
      <c r="BU38" s="213">
        <f>('1 Utsläpp (kvartal)'!BU38/'6 FV (kvartal)'!BU38)*1000</f>
        <v>0.21757743641400154</v>
      </c>
      <c r="BV38" s="213">
        <f>('1 Utsläpp (kvartal)'!BV38/'6 FV (kvartal)'!BV38)*1000</f>
        <v>0.24754442741157101</v>
      </c>
      <c r="BW38" s="213">
        <f>('1 Utsläpp (kvartal)'!BW38/'6 FV (kvartal)'!BW38)*1000</f>
        <v>0.22281397750122275</v>
      </c>
      <c r="BX38" s="213">
        <f>('1 Utsläpp (kvartal)'!BX38/'6 FV (kvartal)'!BX38)*1000</f>
        <v>0.2269875670126611</v>
      </c>
      <c r="BY38" s="66"/>
    </row>
    <row r="39" spans="1:77" s="16" customFormat="1" ht="15.75" customHeight="1" x14ac:dyDescent="0.3">
      <c r="A39" s="185"/>
      <c r="B39" s="128" t="str">
        <f>'1 Utsläpp (kvartal)'!B39</f>
        <v>Y0135 Central government and Social security funds</v>
      </c>
      <c r="C39" s="113" t="str">
        <f>'1 Utsläpp (kvartal)'!C39</f>
        <v>Y0135 statliga myndigheter och sociala trygghetsfonder</v>
      </c>
      <c r="D39" s="213">
        <f>('1 Utsläpp (kvartal)'!D39/'6 FV (kvartal)'!D39)*1000</f>
        <v>0.45330050351352852</v>
      </c>
      <c r="E39" s="213">
        <f>('1 Utsläpp (kvartal)'!E39/'6 FV (kvartal)'!E39)*1000</f>
        <v>0.44326735433509895</v>
      </c>
      <c r="F39" s="213">
        <f>('1 Utsläpp (kvartal)'!F39/'6 FV (kvartal)'!F39)*1000</f>
        <v>0.53775429411669662</v>
      </c>
      <c r="G39" s="213">
        <f>('1 Utsläpp (kvartal)'!G39/'6 FV (kvartal)'!G39)*1000</f>
        <v>0.49145360735595078</v>
      </c>
      <c r="H39" s="213">
        <f>('1 Utsläpp (kvartal)'!H39/'6 FV (kvartal)'!H39)*1000</f>
        <v>0.37371064427283035</v>
      </c>
      <c r="I39" s="213">
        <f>('1 Utsläpp (kvartal)'!I39/'6 FV (kvartal)'!I39)*1000</f>
        <v>0.35451983008456067</v>
      </c>
      <c r="J39" s="213">
        <f>('1 Utsläpp (kvartal)'!J39/'6 FV (kvartal)'!J39)*1000</f>
        <v>0.42938437661665807</v>
      </c>
      <c r="K39" s="213">
        <f>('1 Utsläpp (kvartal)'!K39/'6 FV (kvartal)'!K39)*1000</f>
        <v>0.39439739779036509</v>
      </c>
      <c r="L39" s="213">
        <f>('1 Utsläpp (kvartal)'!L39/'6 FV (kvartal)'!L39)*1000</f>
        <v>0.3680354183927092</v>
      </c>
      <c r="M39" s="213">
        <f>('1 Utsläpp (kvartal)'!M39/'6 FV (kvartal)'!M39)*1000</f>
        <v>0.31204097533560693</v>
      </c>
      <c r="N39" s="213">
        <f>('1 Utsläpp (kvartal)'!N39/'6 FV (kvartal)'!N39)*1000</f>
        <v>0.37828599086426479</v>
      </c>
      <c r="O39" s="213">
        <f>('1 Utsläpp (kvartal)'!O39/'6 FV (kvartal)'!O39)*1000</f>
        <v>0.39167455061494794</v>
      </c>
      <c r="P39" s="213">
        <f>('1 Utsläpp (kvartal)'!P39/'6 FV (kvartal)'!P39)*1000</f>
        <v>0.33921443709125898</v>
      </c>
      <c r="Q39" s="213">
        <f>('1 Utsläpp (kvartal)'!Q39/'6 FV (kvartal)'!Q39)*1000</f>
        <v>0.30453857403083867</v>
      </c>
      <c r="R39" s="213">
        <f>('1 Utsläpp (kvartal)'!R39/'6 FV (kvartal)'!R39)*1000</f>
        <v>0.37306127443482517</v>
      </c>
      <c r="S39" s="213">
        <f>('1 Utsläpp (kvartal)'!S39/'6 FV (kvartal)'!S39)*1000</f>
        <v>0.3350637732626699</v>
      </c>
      <c r="T39" s="213">
        <f>('1 Utsläpp (kvartal)'!T39/'6 FV (kvartal)'!T39)*1000</f>
        <v>0.28494440876868254</v>
      </c>
      <c r="U39" s="213">
        <f>('1 Utsläpp (kvartal)'!U39/'6 FV (kvartal)'!U39)*1000</f>
        <v>0.2787208547605971</v>
      </c>
      <c r="V39" s="213">
        <f>('1 Utsläpp (kvartal)'!V39/'6 FV (kvartal)'!V39)*1000</f>
        <v>0.3478494543391607</v>
      </c>
      <c r="W39" s="213">
        <f>('1 Utsläpp (kvartal)'!W39/'6 FV (kvartal)'!W39)*1000</f>
        <v>0.31253320582297311</v>
      </c>
      <c r="X39" s="213">
        <f>('1 Utsläpp (kvartal)'!X39/'6 FV (kvartal)'!X39)*1000</f>
        <v>0.25591738278305443</v>
      </c>
      <c r="Y39" s="213">
        <f>('1 Utsläpp (kvartal)'!Y39/'6 FV (kvartal)'!Y39)*1000</f>
        <v>0.25471137160678098</v>
      </c>
      <c r="Z39" s="213">
        <f>('1 Utsläpp (kvartal)'!Z39/'6 FV (kvartal)'!Z39)*1000</f>
        <v>0.31275071842224267</v>
      </c>
      <c r="AA39" s="213">
        <f>('1 Utsläpp (kvartal)'!AA39/'6 FV (kvartal)'!AA39)*1000</f>
        <v>0.2626010877889845</v>
      </c>
      <c r="AB39" s="213">
        <f>('1 Utsläpp (kvartal)'!AB39/'6 FV (kvartal)'!AB39)*1000</f>
        <v>0.23514434417942862</v>
      </c>
      <c r="AC39" s="213">
        <f>('1 Utsläpp (kvartal)'!AC39/'6 FV (kvartal)'!AC39)*1000</f>
        <v>0.23931000971817298</v>
      </c>
      <c r="AD39" s="213">
        <f>('1 Utsläpp (kvartal)'!AD39/'6 FV (kvartal)'!AD39)*1000</f>
        <v>0.29345665139597199</v>
      </c>
      <c r="AE39" s="213">
        <f>('1 Utsläpp (kvartal)'!AE39/'6 FV (kvartal)'!AE39)*1000</f>
        <v>0.2483072883144968</v>
      </c>
      <c r="AF39" s="213">
        <f>('1 Utsläpp (kvartal)'!AF39/'6 FV (kvartal)'!AF39)*1000</f>
        <v>0.30715752492639598</v>
      </c>
      <c r="AG39" s="213">
        <f>('1 Utsläpp (kvartal)'!AG39/'6 FV (kvartal)'!AG39)*1000</f>
        <v>0.29335375997893504</v>
      </c>
      <c r="AH39" s="213">
        <f>('1 Utsläpp (kvartal)'!AH39/'6 FV (kvartal)'!AH39)*1000</f>
        <v>0.36489250618643709</v>
      </c>
      <c r="AI39" s="213">
        <f>('1 Utsläpp (kvartal)'!AI39/'6 FV (kvartal)'!AI39)*1000</f>
        <v>0.32448824867323728</v>
      </c>
      <c r="AJ39" s="213">
        <f>('1 Utsläpp (kvartal)'!AJ39/'6 FV (kvartal)'!AJ39)*1000</f>
        <v>0.29898765103593417</v>
      </c>
      <c r="AK39" s="213">
        <f>('1 Utsläpp (kvartal)'!AK39/'6 FV (kvartal)'!AK39)*1000</f>
        <v>0.26939030890088755</v>
      </c>
      <c r="AL39" s="213">
        <f>('1 Utsläpp (kvartal)'!AL39/'6 FV (kvartal)'!AL39)*1000</f>
        <v>0.33486438273425756</v>
      </c>
      <c r="AM39" s="213">
        <f>('1 Utsläpp (kvartal)'!AM39/'6 FV (kvartal)'!AM39)*1000</f>
        <v>0.31779607665382387</v>
      </c>
      <c r="AN39" s="213">
        <f>('1 Utsläpp (kvartal)'!AN39/'6 FV (kvartal)'!AN39)*1000</f>
        <v>0.29838642353698824</v>
      </c>
      <c r="AO39" s="213">
        <f>('1 Utsläpp (kvartal)'!AO39/'6 FV (kvartal)'!AO39)*1000</f>
        <v>0.27515520674710087</v>
      </c>
      <c r="AP39" s="213">
        <f>('1 Utsläpp (kvartal)'!AP39/'6 FV (kvartal)'!AP39)*1000</f>
        <v>0.33297410815441159</v>
      </c>
      <c r="AQ39" s="213">
        <f>('1 Utsläpp (kvartal)'!AQ39/'6 FV (kvartal)'!AQ39)*1000</f>
        <v>0.30292983619440556</v>
      </c>
      <c r="AR39" s="213">
        <f>('1 Utsläpp (kvartal)'!AR39/'6 FV (kvartal)'!AR39)*1000</f>
        <v>0.281989228177569</v>
      </c>
      <c r="AS39" s="213">
        <f>('1 Utsläpp (kvartal)'!AS39/'6 FV (kvartal)'!AS39)*1000</f>
        <v>0.25755840586349055</v>
      </c>
      <c r="AT39" s="213">
        <f>('1 Utsläpp (kvartal)'!AT39/'6 FV (kvartal)'!AT39)*1000</f>
        <v>0.32335594016326646</v>
      </c>
      <c r="AU39" s="213">
        <f>('1 Utsläpp (kvartal)'!AU39/'6 FV (kvartal)'!AU39)*1000</f>
        <v>0.2856902377144781</v>
      </c>
      <c r="AV39" s="213">
        <f>('1 Utsläpp (kvartal)'!AV39/'6 FV (kvartal)'!AV39)*1000</f>
        <v>0.32396542167395892</v>
      </c>
      <c r="AW39" s="213">
        <f>('1 Utsläpp (kvartal)'!AW39/'6 FV (kvartal)'!AW39)*1000</f>
        <v>0.27924294135898231</v>
      </c>
      <c r="AX39" s="213">
        <f>('1 Utsläpp (kvartal)'!AX39/'6 FV (kvartal)'!AX39)*1000</f>
        <v>0.33508414915850843</v>
      </c>
      <c r="AY39" s="213">
        <f>('1 Utsläpp (kvartal)'!AY39/'6 FV (kvartal)'!AY39)*1000</f>
        <v>0.31782052059947818</v>
      </c>
      <c r="AZ39" s="213">
        <f>('1 Utsläpp (kvartal)'!AZ39/'6 FV (kvartal)'!AZ39)*1000</f>
        <v>0.32709234231580436</v>
      </c>
      <c r="BA39" s="213">
        <f>('1 Utsläpp (kvartal)'!BA39/'6 FV (kvartal)'!BA39)*1000</f>
        <v>0.25620380000223658</v>
      </c>
      <c r="BB39" s="213">
        <f>('1 Utsläpp (kvartal)'!BB39/'6 FV (kvartal)'!BB39)*1000</f>
        <v>0.32232863242682619</v>
      </c>
      <c r="BC39" s="213">
        <f>('1 Utsläpp (kvartal)'!BC39/'6 FV (kvartal)'!BC39)*1000</f>
        <v>0.30186149884170799</v>
      </c>
      <c r="BD39" s="213">
        <f>('1 Utsläpp (kvartal)'!BD39/'6 FV (kvartal)'!BD39)*1000</f>
        <v>0.26133487277410183</v>
      </c>
      <c r="BE39" s="213">
        <f>('1 Utsläpp (kvartal)'!BE39/'6 FV (kvartal)'!BE39)*1000</f>
        <v>0.23885763738641277</v>
      </c>
      <c r="BF39" s="213">
        <f>('1 Utsläpp (kvartal)'!BF39/'6 FV (kvartal)'!BF39)*1000</f>
        <v>0.29571126825236477</v>
      </c>
      <c r="BG39" s="213">
        <f>('1 Utsläpp (kvartal)'!BG39/'6 FV (kvartal)'!BG39)*1000</f>
        <v>0.26447642361984947</v>
      </c>
      <c r="BH39" s="213">
        <f>('1 Utsläpp (kvartal)'!BH39/'6 FV (kvartal)'!BH39)*1000</f>
        <v>0.23626337699701402</v>
      </c>
      <c r="BI39" s="213">
        <f>('1 Utsläpp (kvartal)'!BI39/'6 FV (kvartal)'!BI39)*1000</f>
        <v>0.20501018716944483</v>
      </c>
      <c r="BJ39" s="213">
        <f>('1 Utsläpp (kvartal)'!BJ39/'6 FV (kvartal)'!BJ39)*1000</f>
        <v>0.24379333482442408</v>
      </c>
      <c r="BK39" s="213">
        <f>('1 Utsläpp (kvartal)'!BK39/'6 FV (kvartal)'!BK39)*1000</f>
        <v>0.22831100014174036</v>
      </c>
      <c r="BL39" s="213">
        <f>('1 Utsläpp (kvartal)'!BL39/'6 FV (kvartal)'!BL39)*1000</f>
        <v>0.21618301548623556</v>
      </c>
      <c r="BM39" s="213">
        <f>('1 Utsläpp (kvartal)'!BM39/'6 FV (kvartal)'!BM39)*1000</f>
        <v>0.20084512518288877</v>
      </c>
      <c r="BN39" s="213">
        <f>('1 Utsläpp (kvartal)'!BN39/'6 FV (kvartal)'!BN39)*1000</f>
        <v>0.23912268407528983</v>
      </c>
      <c r="BO39" s="213">
        <f>('1 Utsläpp (kvartal)'!BO39/'6 FV (kvartal)'!BO39)*1000</f>
        <v>0.21877926279049967</v>
      </c>
      <c r="BP39" s="213">
        <f>('1 Utsläpp (kvartal)'!BP39/'6 FV (kvartal)'!BP39)*1000</f>
        <v>0.24884493000620633</v>
      </c>
      <c r="BQ39" s="213">
        <f>('1 Utsläpp (kvartal)'!BQ39/'6 FV (kvartal)'!BQ39)*1000</f>
        <v>0.22638266287734513</v>
      </c>
      <c r="BR39" s="213">
        <f>('1 Utsläpp (kvartal)'!BR39/'6 FV (kvartal)'!BR39)*1000</f>
        <v>0.27234603967393861</v>
      </c>
      <c r="BS39" s="213">
        <f>('1 Utsläpp (kvartal)'!BS39/'6 FV (kvartal)'!BS39)*1000</f>
        <v>0.23992371656191364</v>
      </c>
      <c r="BT39" s="213">
        <f>('1 Utsläpp (kvartal)'!BT39/'6 FV (kvartal)'!BT39)*1000</f>
        <v>0.24254024342363564</v>
      </c>
      <c r="BU39" s="213">
        <f>('1 Utsläpp (kvartal)'!BU39/'6 FV (kvartal)'!BU39)*1000</f>
        <v>0.2198522577173328</v>
      </c>
      <c r="BV39" s="213">
        <f>('1 Utsläpp (kvartal)'!BV39/'6 FV (kvartal)'!BV39)*1000</f>
        <v>0.25603797935103245</v>
      </c>
      <c r="BW39" s="213">
        <f>('1 Utsläpp (kvartal)'!BW39/'6 FV (kvartal)'!BW39)*1000</f>
        <v>0.2326329870155994</v>
      </c>
      <c r="BX39" s="213">
        <f>('1 Utsläpp (kvartal)'!BX39/'6 FV (kvartal)'!BX39)*1000</f>
        <v>0.23381070085502964</v>
      </c>
      <c r="BY39" s="66"/>
    </row>
    <row r="40" spans="1:77" s="16" customFormat="1" ht="15.75" customHeight="1" x14ac:dyDescent="0.3">
      <c r="A40" s="185"/>
      <c r="B40" s="128" t="str">
        <f>'1 Utsläpp (kvartal)'!B40</f>
        <v>Y0485 Municipalities and Federations of local government authorities</v>
      </c>
      <c r="C40" s="113" t="str">
        <f>'1 Utsläpp (kvartal)'!C40</f>
        <v>Y0485 primärkommunala myndigheter och kommunalförbund</v>
      </c>
      <c r="D40" s="213">
        <f>('1 Utsläpp (kvartal)'!D40/'6 FV (kvartal)'!D40)*1000</f>
        <v>0.64693529962995133</v>
      </c>
      <c r="E40" s="213">
        <f>('1 Utsläpp (kvartal)'!E40/'6 FV (kvartal)'!E40)*1000</f>
        <v>0.61990886734068407</v>
      </c>
      <c r="F40" s="213">
        <f>('1 Utsläpp (kvartal)'!F40/'6 FV (kvartal)'!F40)*1000</f>
        <v>0.75076109017106407</v>
      </c>
      <c r="G40" s="213">
        <f>('1 Utsläpp (kvartal)'!G40/'6 FV (kvartal)'!G40)*1000</f>
        <v>0.7093995254608505</v>
      </c>
      <c r="H40" s="213">
        <f>('1 Utsläpp (kvartal)'!H40/'6 FV (kvartal)'!H40)*1000</f>
        <v>0.64517869184086318</v>
      </c>
      <c r="I40" s="213">
        <f>('1 Utsläpp (kvartal)'!I40/'6 FV (kvartal)'!I40)*1000</f>
        <v>0.59035715346020257</v>
      </c>
      <c r="J40" s="213">
        <f>('1 Utsläpp (kvartal)'!J40/'6 FV (kvartal)'!J40)*1000</f>
        <v>0.72363652632991815</v>
      </c>
      <c r="K40" s="213">
        <f>('1 Utsläpp (kvartal)'!K40/'6 FV (kvartal)'!K40)*1000</f>
        <v>0.6923076923076924</v>
      </c>
      <c r="L40" s="213">
        <f>('1 Utsläpp (kvartal)'!L40/'6 FV (kvartal)'!L40)*1000</f>
        <v>0.73058006304883172</v>
      </c>
      <c r="M40" s="213">
        <f>('1 Utsläpp (kvartal)'!M40/'6 FV (kvartal)'!M40)*1000</f>
        <v>0.5858287233010071</v>
      </c>
      <c r="N40" s="213">
        <f>('1 Utsläpp (kvartal)'!N40/'6 FV (kvartal)'!N40)*1000</f>
        <v>0.71934759182480679</v>
      </c>
      <c r="O40" s="213">
        <f>('1 Utsläpp (kvartal)'!O40/'6 FV (kvartal)'!O40)*1000</f>
        <v>0.78714375908496925</v>
      </c>
      <c r="P40" s="213">
        <f>('1 Utsläpp (kvartal)'!P40/'6 FV (kvartal)'!P40)*1000</f>
        <v>0.62107913273167514</v>
      </c>
      <c r="Q40" s="213">
        <f>('1 Utsläpp (kvartal)'!Q40/'6 FV (kvartal)'!Q40)*1000</f>
        <v>0.55529762765528312</v>
      </c>
      <c r="R40" s="213">
        <f>('1 Utsläpp (kvartal)'!R40/'6 FV (kvartal)'!R40)*1000</f>
        <v>0.6920929890925116</v>
      </c>
      <c r="S40" s="213">
        <f>('1 Utsläpp (kvartal)'!S40/'6 FV (kvartal)'!S40)*1000</f>
        <v>0.61296460924700069</v>
      </c>
      <c r="T40" s="213">
        <f>('1 Utsläpp (kvartal)'!T40/'6 FV (kvartal)'!T40)*1000</f>
        <v>0.60025033354882185</v>
      </c>
      <c r="U40" s="213">
        <f>('1 Utsläpp (kvartal)'!U40/'6 FV (kvartal)'!U40)*1000</f>
        <v>0.58237818500065253</v>
      </c>
      <c r="V40" s="213">
        <f>('1 Utsläpp (kvartal)'!V40/'6 FV (kvartal)'!V40)*1000</f>
        <v>0.74390682490939775</v>
      </c>
      <c r="W40" s="213">
        <f>('1 Utsläpp (kvartal)'!W40/'6 FV (kvartal)'!W40)*1000</f>
        <v>0.68749953762271498</v>
      </c>
      <c r="X40" s="213">
        <f>('1 Utsläpp (kvartal)'!X40/'6 FV (kvartal)'!X40)*1000</f>
        <v>0.54430646179751629</v>
      </c>
      <c r="Y40" s="213">
        <f>('1 Utsläpp (kvartal)'!Y40/'6 FV (kvartal)'!Y40)*1000</f>
        <v>0.5298462582306589</v>
      </c>
      <c r="Z40" s="213">
        <f>('1 Utsläpp (kvartal)'!Z40/'6 FV (kvartal)'!Z40)*1000</f>
        <v>0.63745204514706155</v>
      </c>
      <c r="AA40" s="213">
        <f>('1 Utsläpp (kvartal)'!AA40/'6 FV (kvartal)'!AA40)*1000</f>
        <v>0.53520245974256087</v>
      </c>
      <c r="AB40" s="213">
        <f>('1 Utsläpp (kvartal)'!AB40/'6 FV (kvartal)'!AB40)*1000</f>
        <v>0.49733656849620705</v>
      </c>
      <c r="AC40" s="213">
        <f>('1 Utsläpp (kvartal)'!AC40/'6 FV (kvartal)'!AC40)*1000</f>
        <v>0.47870182555780932</v>
      </c>
      <c r="AD40" s="213">
        <f>('1 Utsläpp (kvartal)'!AD40/'6 FV (kvartal)'!AD40)*1000</f>
        <v>0.6021934379042102</v>
      </c>
      <c r="AE40" s="213">
        <f>('1 Utsläpp (kvartal)'!AE40/'6 FV (kvartal)'!AE40)*1000</f>
        <v>0.49895943252432873</v>
      </c>
      <c r="AF40" s="213">
        <f>('1 Utsläpp (kvartal)'!AF40/'6 FV (kvartal)'!AF40)*1000</f>
        <v>0.40656870270863033</v>
      </c>
      <c r="AG40" s="213">
        <f>('1 Utsläpp (kvartal)'!AG40/'6 FV (kvartal)'!AG40)*1000</f>
        <v>0.44095157813071145</v>
      </c>
      <c r="AH40" s="213">
        <f>('1 Utsläpp (kvartal)'!AH40/'6 FV (kvartal)'!AH40)*1000</f>
        <v>0.5400740489008925</v>
      </c>
      <c r="AI40" s="213">
        <f>('1 Utsläpp (kvartal)'!AI40/'6 FV (kvartal)'!AI40)*1000</f>
        <v>0.43917116578818211</v>
      </c>
      <c r="AJ40" s="213">
        <f>('1 Utsläpp (kvartal)'!AJ40/'6 FV (kvartal)'!AJ40)*1000</f>
        <v>0.40854575286792111</v>
      </c>
      <c r="AK40" s="213">
        <f>('1 Utsläpp (kvartal)'!AK40/'6 FV (kvartal)'!AK40)*1000</f>
        <v>0.39897030869696354</v>
      </c>
      <c r="AL40" s="213">
        <f>('1 Utsläpp (kvartal)'!AL40/'6 FV (kvartal)'!AL40)*1000</f>
        <v>0.50160743765748539</v>
      </c>
      <c r="AM40" s="213">
        <f>('1 Utsläpp (kvartal)'!AM40/'6 FV (kvartal)'!AM40)*1000</f>
        <v>0.42048447273126305</v>
      </c>
      <c r="AN40" s="213">
        <f>('1 Utsläpp (kvartal)'!AN40/'6 FV (kvartal)'!AN40)*1000</f>
        <v>0.36697549548601061</v>
      </c>
      <c r="AO40" s="213">
        <f>('1 Utsläpp (kvartal)'!AO40/'6 FV (kvartal)'!AO40)*1000</f>
        <v>0.38673637982705222</v>
      </c>
      <c r="AP40" s="213">
        <f>('1 Utsläpp (kvartal)'!AP40/'6 FV (kvartal)'!AP40)*1000</f>
        <v>0.46635740732859515</v>
      </c>
      <c r="AQ40" s="213">
        <f>('1 Utsläpp (kvartal)'!AQ40/'6 FV (kvartal)'!AQ40)*1000</f>
        <v>0.37176159753404364</v>
      </c>
      <c r="AR40" s="213">
        <f>('1 Utsläpp (kvartal)'!AR40/'6 FV (kvartal)'!AR40)*1000</f>
        <v>0.34754841231458233</v>
      </c>
      <c r="AS40" s="213">
        <f>('1 Utsläpp (kvartal)'!AS40/'6 FV (kvartal)'!AS40)*1000</f>
        <v>0.36025123059579744</v>
      </c>
      <c r="AT40" s="213">
        <f>('1 Utsläpp (kvartal)'!AT40/'6 FV (kvartal)'!AT40)*1000</f>
        <v>0.44655269743105819</v>
      </c>
      <c r="AU40" s="213">
        <f>('1 Utsläpp (kvartal)'!AU40/'6 FV (kvartal)'!AU40)*1000</f>
        <v>0.35356347438752783</v>
      </c>
      <c r="AV40" s="213">
        <f>('1 Utsläpp (kvartal)'!AV40/'6 FV (kvartal)'!AV40)*1000</f>
        <v>0.38403437947649433</v>
      </c>
      <c r="AW40" s="213">
        <f>('1 Utsläpp (kvartal)'!AW40/'6 FV (kvartal)'!AW40)*1000</f>
        <v>0.38416484369486975</v>
      </c>
      <c r="AX40" s="213">
        <f>('1 Utsläpp (kvartal)'!AX40/'6 FV (kvartal)'!AX40)*1000</f>
        <v>0.45856283900264894</v>
      </c>
      <c r="AY40" s="213">
        <f>('1 Utsläpp (kvartal)'!AY40/'6 FV (kvartal)'!AY40)*1000</f>
        <v>0.38663484486873506</v>
      </c>
      <c r="AZ40" s="213">
        <f>('1 Utsläpp (kvartal)'!AZ40/'6 FV (kvartal)'!AZ40)*1000</f>
        <v>0.38955465098344277</v>
      </c>
      <c r="BA40" s="213">
        <f>('1 Utsläpp (kvartal)'!BA40/'6 FV (kvartal)'!BA40)*1000</f>
        <v>0.3620903088894129</v>
      </c>
      <c r="BB40" s="213">
        <f>('1 Utsläpp (kvartal)'!BB40/'6 FV (kvartal)'!BB40)*1000</f>
        <v>0.44486606369338466</v>
      </c>
      <c r="BC40" s="213">
        <f>('1 Utsläpp (kvartal)'!BC40/'6 FV (kvartal)'!BC40)*1000</f>
        <v>0.38445090960075712</v>
      </c>
      <c r="BD40" s="213">
        <f>('1 Utsläpp (kvartal)'!BD40/'6 FV (kvartal)'!BD40)*1000</f>
        <v>0.38207817749733675</v>
      </c>
      <c r="BE40" s="213">
        <f>('1 Utsläpp (kvartal)'!BE40/'6 FV (kvartal)'!BE40)*1000</f>
        <v>0.36971983693295168</v>
      </c>
      <c r="BF40" s="213">
        <f>('1 Utsläpp (kvartal)'!BF40/'6 FV (kvartal)'!BF40)*1000</f>
        <v>0.43933970281476137</v>
      </c>
      <c r="BG40" s="213">
        <f>('1 Utsläpp (kvartal)'!BG40/'6 FV (kvartal)'!BG40)*1000</f>
        <v>0.3844489376041999</v>
      </c>
      <c r="BH40" s="213">
        <f>('1 Utsläpp (kvartal)'!BH40/'6 FV (kvartal)'!BH40)*1000</f>
        <v>0.34919933433229527</v>
      </c>
      <c r="BI40" s="213">
        <f>('1 Utsläpp (kvartal)'!BI40/'6 FV (kvartal)'!BI40)*1000</f>
        <v>0.31709512127854145</v>
      </c>
      <c r="BJ40" s="213">
        <f>('1 Utsläpp (kvartal)'!BJ40/'6 FV (kvartal)'!BJ40)*1000</f>
        <v>0.36518854251317412</v>
      </c>
      <c r="BK40" s="213">
        <f>('1 Utsläpp (kvartal)'!BK40/'6 FV (kvartal)'!BK40)*1000</f>
        <v>0.33163247692105863</v>
      </c>
      <c r="BL40" s="213">
        <f>('1 Utsläpp (kvartal)'!BL40/'6 FV (kvartal)'!BL40)*1000</f>
        <v>0.3275422006304271</v>
      </c>
      <c r="BM40" s="213">
        <f>('1 Utsläpp (kvartal)'!BM40/'6 FV (kvartal)'!BM40)*1000</f>
        <v>0.31573578168834476</v>
      </c>
      <c r="BN40" s="213">
        <f>('1 Utsläpp (kvartal)'!BN40/'6 FV (kvartal)'!BN40)*1000</f>
        <v>0.36488076325258273</v>
      </c>
      <c r="BO40" s="213">
        <f>('1 Utsläpp (kvartal)'!BO40/'6 FV (kvartal)'!BO40)*1000</f>
        <v>0.32039577490991022</v>
      </c>
      <c r="BP40" s="213">
        <f>('1 Utsläpp (kvartal)'!BP40/'6 FV (kvartal)'!BP40)*1000</f>
        <v>0.38351264084459868</v>
      </c>
      <c r="BQ40" s="213">
        <f>('1 Utsläpp (kvartal)'!BQ40/'6 FV (kvartal)'!BQ40)*1000</f>
        <v>0.36225797266514809</v>
      </c>
      <c r="BR40" s="213">
        <f>('1 Utsläpp (kvartal)'!BR40/'6 FV (kvartal)'!BR40)*1000</f>
        <v>0.42055486027701017</v>
      </c>
      <c r="BS40" s="213">
        <f>('1 Utsläpp (kvartal)'!BS40/'6 FV (kvartal)'!BS40)*1000</f>
        <v>0.35463111304206157</v>
      </c>
      <c r="BT40" s="213">
        <f>('1 Utsläpp (kvartal)'!BT40/'6 FV (kvartal)'!BT40)*1000</f>
        <v>0.37548405409241126</v>
      </c>
      <c r="BU40" s="213">
        <f>('1 Utsläpp (kvartal)'!BU40/'6 FV (kvartal)'!BU40)*1000</f>
        <v>0.35781985318334514</v>
      </c>
      <c r="BV40" s="213">
        <f>('1 Utsläpp (kvartal)'!BV40/'6 FV (kvartal)'!BV40)*1000</f>
        <v>0.39704340008989664</v>
      </c>
      <c r="BW40" s="213">
        <f>('1 Utsläpp (kvartal)'!BW40/'6 FV (kvartal)'!BW40)*1000</f>
        <v>0.34891398310564753</v>
      </c>
      <c r="BX40" s="213">
        <f>('1 Utsläpp (kvartal)'!BX40/'6 FV (kvartal)'!BX40)*1000</f>
        <v>0.37172778422549357</v>
      </c>
      <c r="BY40" s="66"/>
    </row>
    <row r="41" spans="1:77" s="16" customFormat="1" ht="15.75" customHeight="1" x14ac:dyDescent="0.3">
      <c r="A41" s="185"/>
      <c r="B41" s="128" t="str">
        <f>'1 Utsläpp (kvartal)'!B41</f>
        <v>Y0605 county councils</v>
      </c>
      <c r="C41" s="113" t="str">
        <f>'1 Utsläpp (kvartal)'!C41</f>
        <v>Y0605 regionala myndigheter</v>
      </c>
      <c r="D41" s="213">
        <f>('1 Utsläpp (kvartal)'!D41/'6 FV (kvartal)'!D41)*1000</f>
        <v>0.27250544087581613</v>
      </c>
      <c r="E41" s="213">
        <f>('1 Utsläpp (kvartal)'!E41/'6 FV (kvartal)'!E41)*1000</f>
        <v>0.29827711992816658</v>
      </c>
      <c r="F41" s="213">
        <f>('1 Utsläpp (kvartal)'!F41/'6 FV (kvartal)'!F41)*1000</f>
        <v>0.36474164133738601</v>
      </c>
      <c r="G41" s="213">
        <f>('1 Utsläpp (kvartal)'!G41/'6 FV (kvartal)'!G41)*1000</f>
        <v>0.28538453467631941</v>
      </c>
      <c r="H41" s="213">
        <f>('1 Utsläpp (kvartal)'!H41/'6 FV (kvartal)'!H41)*1000</f>
        <v>0.26899174473610987</v>
      </c>
      <c r="I41" s="213">
        <f>('1 Utsläpp (kvartal)'!I41/'6 FV (kvartal)'!I41)*1000</f>
        <v>0.29192124915139173</v>
      </c>
      <c r="J41" s="213">
        <f>('1 Utsläpp (kvartal)'!J41/'6 FV (kvartal)'!J41)*1000</f>
        <v>0.35541222753136237</v>
      </c>
      <c r="K41" s="213">
        <f>('1 Utsläpp (kvartal)'!K41/'6 FV (kvartal)'!K41)*1000</f>
        <v>0.27231742649638169</v>
      </c>
      <c r="L41" s="213">
        <f>('1 Utsläpp (kvartal)'!L41/'6 FV (kvartal)'!L41)*1000</f>
        <v>0.27111574556830031</v>
      </c>
      <c r="M41" s="213">
        <f>('1 Utsläpp (kvartal)'!M41/'6 FV (kvartal)'!M41)*1000</f>
        <v>0.27648930057876375</v>
      </c>
      <c r="N41" s="213">
        <f>('1 Utsläpp (kvartal)'!N41/'6 FV (kvartal)'!N41)*1000</f>
        <v>0.33630986895512005</v>
      </c>
      <c r="O41" s="213">
        <f>('1 Utsläpp (kvartal)'!O41/'6 FV (kvartal)'!O41)*1000</f>
        <v>0.28025825935278958</v>
      </c>
      <c r="P41" s="213">
        <f>('1 Utsläpp (kvartal)'!P41/'6 FV (kvartal)'!P41)*1000</f>
        <v>0.2500297025781838</v>
      </c>
      <c r="Q41" s="213">
        <f>('1 Utsläpp (kvartal)'!Q41/'6 FV (kvartal)'!Q41)*1000</f>
        <v>0.26563092612622735</v>
      </c>
      <c r="R41" s="213">
        <f>('1 Utsläpp (kvartal)'!R41/'6 FV (kvartal)'!R41)*1000</f>
        <v>0.3196916072645099</v>
      </c>
      <c r="S41" s="213">
        <f>('1 Utsläpp (kvartal)'!S41/'6 FV (kvartal)'!S41)*1000</f>
        <v>0.24496732026143789</v>
      </c>
      <c r="T41" s="213">
        <f>('1 Utsläpp (kvartal)'!T41/'6 FV (kvartal)'!T41)*1000</f>
        <v>0.25119430885865612</v>
      </c>
      <c r="U41" s="213">
        <f>('1 Utsläpp (kvartal)'!U41/'6 FV (kvartal)'!U41)*1000</f>
        <v>0.27243952068731631</v>
      </c>
      <c r="V41" s="213">
        <f>('1 Utsläpp (kvartal)'!V41/'6 FV (kvartal)'!V41)*1000</f>
        <v>0.33201725890016159</v>
      </c>
      <c r="W41" s="213">
        <f>('1 Utsläpp (kvartal)'!W41/'6 FV (kvartal)'!W41)*1000</f>
        <v>0.2656931211322105</v>
      </c>
      <c r="X41" s="213">
        <f>('1 Utsläpp (kvartal)'!X41/'6 FV (kvartal)'!X41)*1000</f>
        <v>0.23456838631095045</v>
      </c>
      <c r="Y41" s="213">
        <f>('1 Utsläpp (kvartal)'!Y41/'6 FV (kvartal)'!Y41)*1000</f>
        <v>0.25927794595806708</v>
      </c>
      <c r="Z41" s="213">
        <f>('1 Utsläpp (kvartal)'!Z41/'6 FV (kvartal)'!Z41)*1000</f>
        <v>0.31088938813268141</v>
      </c>
      <c r="AA41" s="213">
        <f>('1 Utsläpp (kvartal)'!AA41/'6 FV (kvartal)'!AA41)*1000</f>
        <v>0.23624338624338623</v>
      </c>
      <c r="AB41" s="213">
        <f>('1 Utsläpp (kvartal)'!AB41/'6 FV (kvartal)'!AB41)*1000</f>
        <v>0.2217985553556564</v>
      </c>
      <c r="AC41" s="213">
        <f>('1 Utsläpp (kvartal)'!AC41/'6 FV (kvartal)'!AC41)*1000</f>
        <v>0.24779293739967898</v>
      </c>
      <c r="AD41" s="213">
        <f>('1 Utsläpp (kvartal)'!AD41/'6 FV (kvartal)'!AD41)*1000</f>
        <v>0.29811837839644395</v>
      </c>
      <c r="AE41" s="213">
        <f>('1 Utsläpp (kvartal)'!AE41/'6 FV (kvartal)'!AE41)*1000</f>
        <v>0.22938196555217832</v>
      </c>
      <c r="AF41" s="213">
        <f>('1 Utsläpp (kvartal)'!AF41/'6 FV (kvartal)'!AF41)*1000</f>
        <v>0.20672250859106528</v>
      </c>
      <c r="AG41" s="213">
        <f>('1 Utsläpp (kvartal)'!AG41/'6 FV (kvartal)'!AG41)*1000</f>
        <v>0.23959790958677216</v>
      </c>
      <c r="AH41" s="213">
        <f>('1 Utsläpp (kvartal)'!AH41/'6 FV (kvartal)'!AH41)*1000</f>
        <v>0.29351814105177332</v>
      </c>
      <c r="AI41" s="213">
        <f>('1 Utsläpp (kvartal)'!AI41/'6 FV (kvartal)'!AI41)*1000</f>
        <v>0.22167221185317429</v>
      </c>
      <c r="AJ41" s="213">
        <f>('1 Utsläpp (kvartal)'!AJ41/'6 FV (kvartal)'!AJ41)*1000</f>
        <v>0.20695614011026689</v>
      </c>
      <c r="AK41" s="213">
        <f>('1 Utsläpp (kvartal)'!AK41/'6 FV (kvartal)'!AK41)*1000</f>
        <v>0.23040167874207773</v>
      </c>
      <c r="AL41" s="213">
        <f>('1 Utsläpp (kvartal)'!AL41/'6 FV (kvartal)'!AL41)*1000</f>
        <v>0.28783449516527998</v>
      </c>
      <c r="AM41" s="213">
        <f>('1 Utsläpp (kvartal)'!AM41/'6 FV (kvartal)'!AM41)*1000</f>
        <v>0.21787093215664644</v>
      </c>
      <c r="AN41" s="213">
        <f>('1 Utsläpp (kvartal)'!AN41/'6 FV (kvartal)'!AN41)*1000</f>
        <v>0.19631985771940624</v>
      </c>
      <c r="AO41" s="213">
        <f>('1 Utsläpp (kvartal)'!AO41/'6 FV (kvartal)'!AO41)*1000</f>
        <v>0.22959929804036266</v>
      </c>
      <c r="AP41" s="213">
        <f>('1 Utsläpp (kvartal)'!AP41/'6 FV (kvartal)'!AP41)*1000</f>
        <v>0.27881234989035469</v>
      </c>
      <c r="AQ41" s="213">
        <f>('1 Utsläpp (kvartal)'!AQ41/'6 FV (kvartal)'!AQ41)*1000</f>
        <v>0.20488433285823923</v>
      </c>
      <c r="AR41" s="213">
        <f>('1 Utsläpp (kvartal)'!AR41/'6 FV (kvartal)'!AR41)*1000</f>
        <v>0.19242491410838969</v>
      </c>
      <c r="AS41" s="213">
        <f>('1 Utsläpp (kvartal)'!AS41/'6 FV (kvartal)'!AS41)*1000</f>
        <v>0.22275212283354659</v>
      </c>
      <c r="AT41" s="213">
        <f>('1 Utsläpp (kvartal)'!AT41/'6 FV (kvartal)'!AT41)*1000</f>
        <v>0.27804360308318693</v>
      </c>
      <c r="AU41" s="213">
        <f>('1 Utsläpp (kvartal)'!AU41/'6 FV (kvartal)'!AU41)*1000</f>
        <v>0.20391269556579564</v>
      </c>
      <c r="AV41" s="213">
        <f>('1 Utsläpp (kvartal)'!AV41/'6 FV (kvartal)'!AV41)*1000</f>
        <v>0.19836397997047991</v>
      </c>
      <c r="AW41" s="213">
        <f>('1 Utsläpp (kvartal)'!AW41/'6 FV (kvartal)'!AW41)*1000</f>
        <v>0.22610230297419281</v>
      </c>
      <c r="AX41" s="213">
        <f>('1 Utsläpp (kvartal)'!AX41/'6 FV (kvartal)'!AX41)*1000</f>
        <v>0.27870008773891652</v>
      </c>
      <c r="AY41" s="213">
        <f>('1 Utsläpp (kvartal)'!AY41/'6 FV (kvartal)'!AY41)*1000</f>
        <v>0.20628108181756252</v>
      </c>
      <c r="AZ41" s="213">
        <f>('1 Utsläpp (kvartal)'!AZ41/'6 FV (kvartal)'!AZ41)*1000</f>
        <v>0.21132588520423246</v>
      </c>
      <c r="BA41" s="213">
        <f>('1 Utsläpp (kvartal)'!BA41/'6 FV (kvartal)'!BA41)*1000</f>
        <v>0.254733093499037</v>
      </c>
      <c r="BB41" s="213">
        <f>('1 Utsläpp (kvartal)'!BB41/'6 FV (kvartal)'!BB41)*1000</f>
        <v>0.30080904571595674</v>
      </c>
      <c r="BC41" s="213">
        <f>('1 Utsläpp (kvartal)'!BC41/'6 FV (kvartal)'!BC41)*1000</f>
        <v>0.22074368859594579</v>
      </c>
      <c r="BD41" s="213">
        <f>('1 Utsläpp (kvartal)'!BD41/'6 FV (kvartal)'!BD41)*1000</f>
        <v>0.20182735578889949</v>
      </c>
      <c r="BE41" s="213">
        <f>('1 Utsläpp (kvartal)'!BE41/'6 FV (kvartal)'!BE41)*1000</f>
        <v>0.21835874918412151</v>
      </c>
      <c r="BF41" s="213">
        <f>('1 Utsläpp (kvartal)'!BF41/'6 FV (kvartal)'!BF41)*1000</f>
        <v>0.28104278317740033</v>
      </c>
      <c r="BG41" s="213">
        <f>('1 Utsläpp (kvartal)'!BG41/'6 FV (kvartal)'!BG41)*1000</f>
        <v>0.20672852474323064</v>
      </c>
      <c r="BH41" s="213">
        <f>('1 Utsläpp (kvartal)'!BH41/'6 FV (kvartal)'!BH41)*1000</f>
        <v>0.18563322042845204</v>
      </c>
      <c r="BI41" s="213">
        <f>('1 Utsläpp (kvartal)'!BI41/'6 FV (kvartal)'!BI41)*1000</f>
        <v>0.20941233063416981</v>
      </c>
      <c r="BJ41" s="213">
        <f>('1 Utsläpp (kvartal)'!BJ41/'6 FV (kvartal)'!BJ41)*1000</f>
        <v>0.25705030487804881</v>
      </c>
      <c r="BK41" s="213">
        <f>('1 Utsläpp (kvartal)'!BK41/'6 FV (kvartal)'!BK41)*1000</f>
        <v>0.19306499904131205</v>
      </c>
      <c r="BL41" s="213">
        <f>('1 Utsläpp (kvartal)'!BL41/'6 FV (kvartal)'!BL41)*1000</f>
        <v>0.18036792181661396</v>
      </c>
      <c r="BM41" s="213">
        <f>('1 Utsläpp (kvartal)'!BM41/'6 FV (kvartal)'!BM41)*1000</f>
        <v>0.20781909387690103</v>
      </c>
      <c r="BN41" s="213">
        <f>('1 Utsläpp (kvartal)'!BN41/'6 FV (kvartal)'!BN41)*1000</f>
        <v>0.25005249193532991</v>
      </c>
      <c r="BO41" s="213">
        <f>('1 Utsläpp (kvartal)'!BO41/'6 FV (kvartal)'!BO41)*1000</f>
        <v>0.18109370313771977</v>
      </c>
      <c r="BP41" s="213">
        <f>('1 Utsläpp (kvartal)'!BP41/'6 FV (kvartal)'!BP41)*1000</f>
        <v>0.21005611862657789</v>
      </c>
      <c r="BQ41" s="213">
        <f>('1 Utsläpp (kvartal)'!BQ41/'6 FV (kvartal)'!BQ41)*1000</f>
        <v>0.23155700561899581</v>
      </c>
      <c r="BR41" s="213">
        <f>('1 Utsläpp (kvartal)'!BR41/'6 FV (kvartal)'!BR41)*1000</f>
        <v>0.28492347769456206</v>
      </c>
      <c r="BS41" s="213">
        <f>('1 Utsläpp (kvartal)'!BS41/'6 FV (kvartal)'!BS41)*1000</f>
        <v>0.19725346729278148</v>
      </c>
      <c r="BT41" s="213">
        <f>('1 Utsläpp (kvartal)'!BT41/'6 FV (kvartal)'!BT41)*1000</f>
        <v>0.20177358702362913</v>
      </c>
      <c r="BU41" s="213">
        <f>('1 Utsläpp (kvartal)'!BU41/'6 FV (kvartal)'!BU41)*1000</f>
        <v>0.22529080905454488</v>
      </c>
      <c r="BV41" s="213">
        <f>('1 Utsläpp (kvartal)'!BV41/'6 FV (kvartal)'!BV41)*1000</f>
        <v>0.26563247091324443</v>
      </c>
      <c r="BW41" s="213">
        <f>('1 Utsläpp (kvartal)'!BW41/'6 FV (kvartal)'!BW41)*1000</f>
        <v>0.19277891345255663</v>
      </c>
      <c r="BX41" s="213">
        <f>('1 Utsläpp (kvartal)'!BX41/'6 FV (kvartal)'!BX41)*1000</f>
        <v>0.19853886698602455</v>
      </c>
      <c r="BY41" s="66"/>
    </row>
    <row r="42" spans="1:77" s="16" customFormat="1" ht="15.75" customHeight="1" x14ac:dyDescent="0.3">
      <c r="A42" s="185"/>
      <c r="B42" s="128" t="str">
        <f>'1 Utsläpp (kvartal)'!B42</f>
        <v>PK private Consumption</v>
      </c>
      <c r="C42" s="113" t="str">
        <f>'1 Utsläpp (kvartal)'!C42</f>
        <v>Privat konsumtion</v>
      </c>
      <c r="D42" s="149" t="s">
        <v>178</v>
      </c>
      <c r="E42" s="149" t="s">
        <v>178</v>
      </c>
      <c r="F42" s="149" t="s">
        <v>178</v>
      </c>
      <c r="G42" s="149" t="s">
        <v>178</v>
      </c>
      <c r="H42" s="149" t="s">
        <v>178</v>
      </c>
      <c r="I42" s="149" t="s">
        <v>178</v>
      </c>
      <c r="J42" s="149" t="s">
        <v>178</v>
      </c>
      <c r="K42" s="149" t="s">
        <v>178</v>
      </c>
      <c r="L42" s="149" t="s">
        <v>178</v>
      </c>
      <c r="M42" s="149" t="s">
        <v>178</v>
      </c>
      <c r="N42" s="149" t="s">
        <v>178</v>
      </c>
      <c r="O42" s="149" t="s">
        <v>178</v>
      </c>
      <c r="P42" s="149" t="s">
        <v>178</v>
      </c>
      <c r="Q42" s="149" t="s">
        <v>178</v>
      </c>
      <c r="R42" s="149" t="s">
        <v>178</v>
      </c>
      <c r="S42" s="149" t="s">
        <v>178</v>
      </c>
      <c r="T42" s="149" t="s">
        <v>178</v>
      </c>
      <c r="U42" s="149" t="s">
        <v>178</v>
      </c>
      <c r="V42" s="149" t="s">
        <v>178</v>
      </c>
      <c r="W42" s="149" t="s">
        <v>178</v>
      </c>
      <c r="X42" s="149" t="s">
        <v>178</v>
      </c>
      <c r="Y42" s="149" t="s">
        <v>178</v>
      </c>
      <c r="Z42" s="149" t="s">
        <v>178</v>
      </c>
      <c r="AA42" s="149" t="s">
        <v>178</v>
      </c>
      <c r="AB42" s="149" t="s">
        <v>178</v>
      </c>
      <c r="AC42" s="149" t="s">
        <v>178</v>
      </c>
      <c r="AD42" s="149" t="s">
        <v>178</v>
      </c>
      <c r="AE42" s="149" t="s">
        <v>178</v>
      </c>
      <c r="AF42" s="149" t="s">
        <v>178</v>
      </c>
      <c r="AG42" s="149" t="s">
        <v>178</v>
      </c>
      <c r="AH42" s="149" t="s">
        <v>178</v>
      </c>
      <c r="AI42" s="149" t="s">
        <v>178</v>
      </c>
      <c r="AJ42" s="149" t="s">
        <v>178</v>
      </c>
      <c r="AK42" s="149" t="s">
        <v>178</v>
      </c>
      <c r="AL42" s="149" t="s">
        <v>178</v>
      </c>
      <c r="AM42" s="149" t="s">
        <v>178</v>
      </c>
      <c r="AN42" s="149" t="s">
        <v>178</v>
      </c>
      <c r="AO42" s="149" t="s">
        <v>178</v>
      </c>
      <c r="AP42" s="149" t="s">
        <v>178</v>
      </c>
      <c r="AQ42" s="149" t="s">
        <v>178</v>
      </c>
      <c r="AR42" s="149" t="s">
        <v>178</v>
      </c>
      <c r="AS42" s="149" t="s">
        <v>178</v>
      </c>
      <c r="AT42" s="149" t="s">
        <v>178</v>
      </c>
      <c r="AU42" s="149" t="s">
        <v>178</v>
      </c>
      <c r="AV42" s="149" t="s">
        <v>178</v>
      </c>
      <c r="AW42" s="149" t="s">
        <v>178</v>
      </c>
      <c r="AX42" s="149" t="s">
        <v>178</v>
      </c>
      <c r="AY42" s="149" t="s">
        <v>178</v>
      </c>
      <c r="AZ42" s="149" t="s">
        <v>178</v>
      </c>
      <c r="BA42" s="149" t="s">
        <v>178</v>
      </c>
      <c r="BB42" s="149" t="s">
        <v>178</v>
      </c>
      <c r="BC42" s="149" t="s">
        <v>178</v>
      </c>
      <c r="BD42" s="149" t="s">
        <v>178</v>
      </c>
      <c r="BE42" s="149" t="s">
        <v>178</v>
      </c>
      <c r="BF42" s="149" t="s">
        <v>178</v>
      </c>
      <c r="BG42" s="149" t="s">
        <v>178</v>
      </c>
      <c r="BH42" s="149" t="s">
        <v>178</v>
      </c>
      <c r="BI42" s="149" t="s">
        <v>178</v>
      </c>
      <c r="BJ42" s="149" t="s">
        <v>178</v>
      </c>
      <c r="BK42" s="149" t="s">
        <v>178</v>
      </c>
      <c r="BL42" s="149" t="s">
        <v>178</v>
      </c>
      <c r="BM42" s="149" t="s">
        <v>178</v>
      </c>
      <c r="BN42" s="149" t="s">
        <v>178</v>
      </c>
      <c r="BO42" s="149" t="s">
        <v>178</v>
      </c>
      <c r="BP42" s="149" t="s">
        <v>178</v>
      </c>
      <c r="BQ42" s="149" t="s">
        <v>178</v>
      </c>
      <c r="BR42" s="149" t="s">
        <v>178</v>
      </c>
      <c r="BS42" s="149" t="s">
        <v>178</v>
      </c>
      <c r="BT42" s="149" t="s">
        <v>178</v>
      </c>
      <c r="BU42" s="149" t="s">
        <v>178</v>
      </c>
      <c r="BV42" s="149" t="s">
        <v>178</v>
      </c>
      <c r="BW42" s="149" t="s">
        <v>178</v>
      </c>
      <c r="BX42" s="149" t="s">
        <v>178</v>
      </c>
      <c r="BY42" s="66"/>
    </row>
    <row r="43" spans="1:77" s="16" customFormat="1" ht="15.75" customHeight="1" x14ac:dyDescent="0.3">
      <c r="A43" s="185"/>
      <c r="B43" s="210" t="str">
        <f>'1 Utsläpp (kvartal)'!B43</f>
        <v>Total</v>
      </c>
      <c r="C43" s="210" t="str">
        <f>'1 Utsläpp (kvartal)'!C43</f>
        <v>Totalsumma*</v>
      </c>
      <c r="D43" s="255">
        <f>('1 Utsläpp (kvartal)'!D43/'6 FV (kvartal)'!D43)*1000</f>
        <v>13.67033344956223</v>
      </c>
      <c r="E43" s="255">
        <f>('1 Utsläpp (kvartal)'!E43/'6 FV (kvartal)'!E43)*1000</f>
        <v>12.391585604359646</v>
      </c>
      <c r="F43" s="255">
        <f>('1 Utsläpp (kvartal)'!F43/'6 FV (kvartal)'!F43)*1000</f>
        <v>13.516113026551826</v>
      </c>
      <c r="G43" s="255">
        <f>('1 Utsläpp (kvartal)'!G43/'6 FV (kvartal)'!G43)*1000</f>
        <v>13.877129882546283</v>
      </c>
      <c r="H43" s="255">
        <f>('1 Utsläpp (kvartal)'!H43/'6 FV (kvartal)'!H43)*1000</f>
        <v>13.882300030266242</v>
      </c>
      <c r="I43" s="255">
        <f>('1 Utsläpp (kvartal)'!I43/'6 FV (kvartal)'!I43)*1000</f>
        <v>12.035800604958343</v>
      </c>
      <c r="J43" s="255">
        <f>('1 Utsläpp (kvartal)'!J43/'6 FV (kvartal)'!J43)*1000</f>
        <v>12.442628040234881</v>
      </c>
      <c r="K43" s="255">
        <f>('1 Utsläpp (kvartal)'!K43/'6 FV (kvartal)'!K43)*1000</f>
        <v>12.939951432734336</v>
      </c>
      <c r="L43" s="255">
        <f>('1 Utsläpp (kvartal)'!L43/'6 FV (kvartal)'!L43)*1000</f>
        <v>15.580767157384731</v>
      </c>
      <c r="M43" s="255">
        <f>('1 Utsläpp (kvartal)'!M43/'6 FV (kvartal)'!M43)*1000</f>
        <v>12.274005474966259</v>
      </c>
      <c r="N43" s="255">
        <f>('1 Utsläpp (kvartal)'!N43/'6 FV (kvartal)'!N43)*1000</f>
        <v>12.469465121150179</v>
      </c>
      <c r="O43" s="255">
        <f>('1 Utsläpp (kvartal)'!O43/'6 FV (kvartal)'!O43)*1000</f>
        <v>13.104268646780035</v>
      </c>
      <c r="P43" s="255">
        <f>('1 Utsläpp (kvartal)'!P43/'6 FV (kvartal)'!P43)*1000</f>
        <v>13.561820955354687</v>
      </c>
      <c r="Q43" s="255">
        <f>('1 Utsläpp (kvartal)'!Q43/'6 FV (kvartal)'!Q43)*1000</f>
        <v>11.298552764380169</v>
      </c>
      <c r="R43" s="255">
        <f>('1 Utsläpp (kvartal)'!R43/'6 FV (kvartal)'!R43)*1000</f>
        <v>11.564813820795607</v>
      </c>
      <c r="S43" s="255">
        <f>('1 Utsläpp (kvartal)'!S43/'6 FV (kvartal)'!S43)*1000</f>
        <v>11.290657750766936</v>
      </c>
      <c r="T43" s="255">
        <f>('1 Utsläpp (kvartal)'!T43/'6 FV (kvartal)'!T43)*1000</f>
        <v>12.459328361104859</v>
      </c>
      <c r="U43" s="255">
        <f>('1 Utsläpp (kvartal)'!U43/'6 FV (kvartal)'!U43)*1000</f>
        <v>10.592433526319846</v>
      </c>
      <c r="V43" s="255">
        <f>('1 Utsläpp (kvartal)'!V43/'6 FV (kvartal)'!V43)*1000</f>
        <v>10.923614080783736</v>
      </c>
      <c r="W43" s="255">
        <f>('1 Utsläpp (kvartal)'!W43/'6 FV (kvartal)'!W43)*1000</f>
        <v>11.19988019401028</v>
      </c>
      <c r="X43" s="255">
        <f>('1 Utsläpp (kvartal)'!X43/'6 FV (kvartal)'!X43)*1000</f>
        <v>12.131863730890091</v>
      </c>
      <c r="Y43" s="255">
        <f>('1 Utsläpp (kvartal)'!Y43/'6 FV (kvartal)'!Y43)*1000</f>
        <v>10.42164568040779</v>
      </c>
      <c r="Z43" s="255">
        <f>('1 Utsläpp (kvartal)'!Z43/'6 FV (kvartal)'!Z43)*1000</f>
        <v>10.835061305264711</v>
      </c>
      <c r="AA43" s="255">
        <f>('1 Utsläpp (kvartal)'!AA43/'6 FV (kvartal)'!AA43)*1000</f>
        <v>10.157166929152757</v>
      </c>
      <c r="AB43" s="255">
        <f>('1 Utsläpp (kvartal)'!AB43/'6 FV (kvartal)'!AB43)*1000</f>
        <v>10.935421509812226</v>
      </c>
      <c r="AC43" s="255">
        <f>('1 Utsläpp (kvartal)'!AC43/'6 FV (kvartal)'!AC43)*1000</f>
        <v>9.9159175657909362</v>
      </c>
      <c r="AD43" s="255">
        <f>('1 Utsläpp (kvartal)'!AD43/'6 FV (kvartal)'!AD43)*1000</f>
        <v>10.557550102230294</v>
      </c>
      <c r="AE43" s="255">
        <f>('1 Utsläpp (kvartal)'!AE43/'6 FV (kvartal)'!AE43)*1000</f>
        <v>9.9828273489141601</v>
      </c>
      <c r="AF43" s="255">
        <f>('1 Utsläpp (kvartal)'!AF43/'6 FV (kvartal)'!AF43)*1000</f>
        <v>10.996687952055291</v>
      </c>
      <c r="AG43" s="255">
        <f>('1 Utsläpp (kvartal)'!AG43/'6 FV (kvartal)'!AG43)*1000</f>
        <v>9.6481268811468954</v>
      </c>
      <c r="AH43" s="255">
        <f>('1 Utsläpp (kvartal)'!AH43/'6 FV (kvartal)'!AH43)*1000</f>
        <v>10.098649476680693</v>
      </c>
      <c r="AI43" s="255">
        <f>('1 Utsläpp (kvartal)'!AI43/'6 FV (kvartal)'!AI43)*1000</f>
        <v>9.4141895962715623</v>
      </c>
      <c r="AJ43" s="255">
        <f>('1 Utsläpp (kvartal)'!AJ43/'6 FV (kvartal)'!AJ43)*1000</f>
        <v>10.86187702227916</v>
      </c>
      <c r="AK43" s="255">
        <f>('1 Utsläpp (kvartal)'!AK43/'6 FV (kvartal)'!AK43)*1000</f>
        <v>9.2435905866629984</v>
      </c>
      <c r="AL43" s="255">
        <f>('1 Utsläpp (kvartal)'!AL43/'6 FV (kvartal)'!AL43)*1000</f>
        <v>10.214326828411862</v>
      </c>
      <c r="AM43" s="255">
        <f>('1 Utsläpp (kvartal)'!AM43/'6 FV (kvartal)'!AM43)*1000</f>
        <v>9.6377119556726285</v>
      </c>
      <c r="AN43" s="255">
        <f>('1 Utsläpp (kvartal)'!AN43/'6 FV (kvartal)'!AN43)*1000</f>
        <v>9.9679926998948112</v>
      </c>
      <c r="AO43" s="255">
        <f>('1 Utsläpp (kvartal)'!AO43/'6 FV (kvartal)'!AO43)*1000</f>
        <v>9.1733933437676267</v>
      </c>
      <c r="AP43" s="255">
        <f>('1 Utsläpp (kvartal)'!AP43/'6 FV (kvartal)'!AP43)*1000</f>
        <v>9.9644631117604092</v>
      </c>
      <c r="AQ43" s="255">
        <f>('1 Utsläpp (kvartal)'!AQ43/'6 FV (kvartal)'!AQ43)*1000</f>
        <v>9.1662891805303186</v>
      </c>
      <c r="AR43" s="255">
        <f>('1 Utsläpp (kvartal)'!AR43/'6 FV (kvartal)'!AR43)*1000</f>
        <v>9.7812472604541068</v>
      </c>
      <c r="AS43" s="255">
        <f>('1 Utsläpp (kvartal)'!AS43/'6 FV (kvartal)'!AS43)*1000</f>
        <v>8.7941920007858077</v>
      </c>
      <c r="AT43" s="255">
        <f>('1 Utsläpp (kvartal)'!AT43/'6 FV (kvartal)'!AT43)*1000</f>
        <v>9.5785506253212276</v>
      </c>
      <c r="AU43" s="255">
        <f>('1 Utsläpp (kvartal)'!AU43/'6 FV (kvartal)'!AU43)*1000</f>
        <v>8.8220470738917118</v>
      </c>
      <c r="AV43" s="255">
        <f>('1 Utsläpp (kvartal)'!AV43/'6 FV (kvartal)'!AV43)*1000</f>
        <v>9.376470706643719</v>
      </c>
      <c r="AW43" s="255">
        <f>('1 Utsläpp (kvartal)'!AW43/'6 FV (kvartal)'!AW43)*1000</f>
        <v>8.4189082561318749</v>
      </c>
      <c r="AX43" s="255">
        <f>('1 Utsläpp (kvartal)'!AX43/'6 FV (kvartal)'!AX43)*1000</f>
        <v>9.3068796324274974</v>
      </c>
      <c r="AY43" s="255">
        <f>('1 Utsläpp (kvartal)'!AY43/'6 FV (kvartal)'!AY43)*1000</f>
        <v>8.1417483005412006</v>
      </c>
      <c r="AZ43" s="255">
        <f>('1 Utsläpp (kvartal)'!AZ43/'6 FV (kvartal)'!AZ43)*1000</f>
        <v>8.7004421671934917</v>
      </c>
      <c r="BA43" s="255">
        <f>('1 Utsläpp (kvartal)'!BA43/'6 FV (kvartal)'!BA43)*1000</f>
        <v>7.884150758995113</v>
      </c>
      <c r="BB43" s="255">
        <f>('1 Utsläpp (kvartal)'!BB43/'6 FV (kvartal)'!BB43)*1000</f>
        <v>8.1864400047662542</v>
      </c>
      <c r="BC43" s="255">
        <f>('1 Utsläpp (kvartal)'!BC43/'6 FV (kvartal)'!BC43)*1000</f>
        <v>7.4318217969581664</v>
      </c>
      <c r="BD43" s="255">
        <f>('1 Utsläpp (kvartal)'!BD43/'6 FV (kvartal)'!BD43)*1000</f>
        <v>8.0915299807572136</v>
      </c>
      <c r="BE43" s="255">
        <f>('1 Utsläpp (kvartal)'!BE43/'6 FV (kvartal)'!BE43)*1000</f>
        <v>7.8101988054393141</v>
      </c>
      <c r="BF43" s="255">
        <f>('1 Utsläpp (kvartal)'!BF43/'6 FV (kvartal)'!BF43)*1000</f>
        <v>8.3550079310586511</v>
      </c>
      <c r="BG43" s="255">
        <f>('1 Utsläpp (kvartal)'!BG43/'6 FV (kvartal)'!BG43)*1000</f>
        <v>7.6447335144629109</v>
      </c>
      <c r="BH43" s="255">
        <f>('1 Utsläpp (kvartal)'!BH43/'6 FV (kvartal)'!BH43)*1000</f>
        <v>8.0360580706873801</v>
      </c>
      <c r="BI43" s="255">
        <f>('1 Utsläpp (kvartal)'!BI43/'6 FV (kvartal)'!BI43)*1000</f>
        <v>7.0197098984831099</v>
      </c>
      <c r="BJ43" s="255">
        <f>('1 Utsläpp (kvartal)'!BJ43/'6 FV (kvartal)'!BJ43)*1000</f>
        <v>8.0294873424587507</v>
      </c>
      <c r="BK43" s="255">
        <f>('1 Utsläpp (kvartal)'!BK43/'6 FV (kvartal)'!BK43)*1000</f>
        <v>7.6687273800007389</v>
      </c>
      <c r="BL43" s="255">
        <f>('1 Utsläpp (kvartal)'!BL43/'6 FV (kvartal)'!BL43)*1000</f>
        <v>7.7219964738794005</v>
      </c>
      <c r="BM43" s="255">
        <f>('1 Utsläpp (kvartal)'!BM43/'6 FV (kvartal)'!BM43)*1000</f>
        <v>7.5454694221774945</v>
      </c>
      <c r="BN43" s="255">
        <f>('1 Utsläpp (kvartal)'!BN43/'6 FV (kvartal)'!BN43)*1000</f>
        <v>7.8578482908025116</v>
      </c>
      <c r="BO43" s="255">
        <f>('1 Utsläpp (kvartal)'!BO43/'6 FV (kvartal)'!BO43)*1000</f>
        <v>7.1593826249386474</v>
      </c>
      <c r="BP43" s="255">
        <f>('1 Utsläpp (kvartal)'!BP43/'6 FV (kvartal)'!BP43)*1000</f>
        <v>8.2768546707407751</v>
      </c>
      <c r="BQ43" s="255">
        <f>('1 Utsläpp (kvartal)'!BQ43/'6 FV (kvartal)'!BQ43)*1000</f>
        <v>7.9335539344473212</v>
      </c>
      <c r="BR43" s="255">
        <f>('1 Utsläpp (kvartal)'!BR43/'6 FV (kvartal)'!BR43)*1000</f>
        <v>8.4140310048027658</v>
      </c>
      <c r="BS43" s="255">
        <f>('1 Utsläpp (kvartal)'!BS43/'6 FV (kvartal)'!BS43)*1000</f>
        <v>7.2615398800976028</v>
      </c>
      <c r="BT43" s="255">
        <f>('1 Utsläpp (kvartal)'!BT43/'6 FV (kvartal)'!BT43)*1000</f>
        <v>8.024766491644634</v>
      </c>
      <c r="BU43" s="255">
        <f>('1 Utsläpp (kvartal)'!BU43/'6 FV (kvartal)'!BU43)*1000</f>
        <v>7.5606568407976296</v>
      </c>
      <c r="BV43" s="255">
        <f>('1 Utsläpp (kvartal)'!BV43/'6 FV (kvartal)'!BV43)*1000</f>
        <v>8.0760304219193824</v>
      </c>
      <c r="BW43" s="255">
        <f>('1 Utsläpp (kvartal)'!BW43/'6 FV (kvartal)'!BW43)*1000</f>
        <v>7.179641533708172</v>
      </c>
      <c r="BX43" s="255">
        <f>('1 Utsläpp (kvartal)'!BX43/'6 FV (kvartal)'!BX43)*1000</f>
        <v>7.913071090836115</v>
      </c>
      <c r="BY43" s="258"/>
    </row>
    <row r="44" spans="1:77" s="16" customFormat="1" ht="15.75" customHeight="1" x14ac:dyDescent="0.3">
      <c r="A44" s="185"/>
      <c r="B44" s="211"/>
      <c r="C44" s="211"/>
      <c r="D44" s="213"/>
      <c r="E44" s="213"/>
      <c r="F44" s="213"/>
      <c r="G44" s="213"/>
      <c r="H44" s="213"/>
      <c r="I44" s="213"/>
      <c r="J44" s="213"/>
      <c r="K44" s="213"/>
      <c r="L44" s="213"/>
      <c r="M44" s="213"/>
      <c r="N44" s="213"/>
      <c r="O44" s="213"/>
      <c r="P44" s="213"/>
      <c r="Q44" s="213"/>
      <c r="R44" s="213"/>
      <c r="S44" s="213"/>
      <c r="T44" s="213"/>
      <c r="U44" s="213"/>
      <c r="V44" s="213"/>
      <c r="W44" s="213"/>
      <c r="X44" s="213"/>
      <c r="Y44" s="213"/>
      <c r="Z44" s="213"/>
      <c r="AA44" s="213"/>
      <c r="AB44" s="213"/>
      <c r="AC44" s="213"/>
      <c r="AD44" s="213"/>
      <c r="AE44" s="213"/>
      <c r="AF44" s="213"/>
      <c r="AG44" s="213"/>
      <c r="AH44" s="213"/>
      <c r="AI44" s="213"/>
      <c r="AJ44" s="213"/>
      <c r="AK44" s="213"/>
      <c r="AL44" s="213"/>
      <c r="AM44" s="213"/>
      <c r="AN44" s="213"/>
      <c r="AO44" s="213"/>
      <c r="AP44" s="213"/>
      <c r="AQ44" s="213"/>
      <c r="AR44" s="213"/>
      <c r="AS44" s="213"/>
      <c r="AT44" s="213"/>
      <c r="AU44" s="213"/>
      <c r="AV44" s="213"/>
      <c r="AW44" s="213"/>
      <c r="AX44" s="213"/>
      <c r="AY44" s="213"/>
      <c r="AZ44" s="213"/>
      <c r="BA44" s="213"/>
      <c r="BB44" s="213"/>
      <c r="BC44" s="213"/>
      <c r="BD44" s="213"/>
      <c r="BE44" s="213"/>
      <c r="BF44" s="213"/>
      <c r="BG44" s="213"/>
      <c r="BH44" s="213"/>
      <c r="BI44" s="213"/>
      <c r="BJ44" s="213"/>
      <c r="BK44" s="213"/>
      <c r="BL44" s="213"/>
      <c r="BM44" s="213"/>
      <c r="BN44" s="213"/>
      <c r="BO44" s="213"/>
      <c r="BP44" s="213"/>
      <c r="BQ44" s="213"/>
      <c r="BR44" s="213"/>
      <c r="BS44" s="213"/>
      <c r="BT44" s="213"/>
      <c r="BU44" s="213"/>
      <c r="BV44" s="213"/>
      <c r="BW44" s="213"/>
      <c r="BX44" s="213"/>
    </row>
    <row r="45" spans="1:77" s="16" customFormat="1" ht="15.75" customHeight="1" x14ac:dyDescent="0.3">
      <c r="A45" s="185"/>
      <c r="B45" s="211"/>
      <c r="C45" s="211"/>
      <c r="E45" s="213"/>
      <c r="F45" s="213"/>
      <c r="G45" s="213"/>
      <c r="H45" s="213"/>
      <c r="I45" s="213"/>
      <c r="J45" s="213"/>
      <c r="K45" s="213"/>
      <c r="L45" s="213"/>
      <c r="M45" s="213"/>
      <c r="N45" s="213"/>
      <c r="O45" s="213"/>
      <c r="P45" s="213"/>
      <c r="Q45" s="213"/>
      <c r="R45" s="213"/>
      <c r="S45" s="213"/>
      <c r="T45" s="213"/>
      <c r="U45" s="213"/>
      <c r="V45" s="213"/>
      <c r="W45" s="213"/>
      <c r="X45" s="213"/>
      <c r="Y45" s="213"/>
      <c r="Z45" s="213"/>
      <c r="AA45" s="213"/>
      <c r="AB45" s="213"/>
      <c r="AC45" s="213"/>
      <c r="AD45" s="213"/>
      <c r="AE45" s="213"/>
      <c r="AF45" s="213"/>
      <c r="AG45" s="213"/>
      <c r="AH45" s="213"/>
      <c r="AI45" s="213"/>
      <c r="AJ45" s="213"/>
      <c r="AK45" s="213"/>
      <c r="AL45" s="213"/>
      <c r="AM45" s="213"/>
      <c r="AN45" s="213"/>
      <c r="AO45" s="213"/>
      <c r="AP45" s="213"/>
      <c r="AQ45" s="213"/>
      <c r="AR45" s="213"/>
      <c r="AS45" s="213"/>
      <c r="AT45" s="213"/>
      <c r="AU45" s="213"/>
      <c r="AV45" s="213"/>
      <c r="AW45" s="213"/>
      <c r="AX45" s="213"/>
      <c r="AY45" s="213"/>
      <c r="AZ45" s="213"/>
      <c r="BA45" s="213"/>
      <c r="BB45" s="213"/>
      <c r="BC45" s="213"/>
      <c r="BD45" s="213"/>
      <c r="BE45" s="213"/>
      <c r="BF45" s="213"/>
      <c r="BG45" s="213"/>
      <c r="BH45" s="213"/>
      <c r="BI45" s="213"/>
      <c r="BJ45" s="213"/>
      <c r="BK45" s="213"/>
      <c r="BL45" s="213"/>
      <c r="BM45" s="213"/>
      <c r="BN45" s="213"/>
      <c r="BO45" s="213"/>
      <c r="BP45" s="213"/>
      <c r="BQ45" s="213"/>
      <c r="BR45" s="213"/>
      <c r="BS45" s="213"/>
      <c r="BT45" s="213"/>
      <c r="BU45" s="213"/>
      <c r="BV45" s="213"/>
      <c r="BW45" s="213"/>
      <c r="BX45" s="213"/>
    </row>
    <row r="46" spans="1:77" ht="15.75" customHeight="1" x14ac:dyDescent="0.3">
      <c r="A46" s="185"/>
      <c r="B46" s="124"/>
      <c r="C46" s="124"/>
      <c r="D46" s="326" t="str">
        <f>D3</f>
        <v xml:space="preserve">Intensities: Emissions of greenhouse gases by value added, tonnes carbon dioxide equivalents per million SEK (2025 prices) </v>
      </c>
      <c r="E46" s="216"/>
      <c r="F46" s="216"/>
      <c r="G46" s="216"/>
      <c r="H46" s="216"/>
      <c r="I46" s="216"/>
      <c r="J46" s="216"/>
      <c r="K46" s="216"/>
      <c r="L46" s="216"/>
      <c r="M46" s="216"/>
      <c r="N46" s="216"/>
      <c r="O46" s="216"/>
      <c r="P46" s="216"/>
      <c r="Q46" s="216"/>
      <c r="R46" s="216"/>
      <c r="S46" s="216"/>
      <c r="T46" s="216"/>
      <c r="U46" s="216"/>
      <c r="V46" s="216"/>
      <c r="W46" s="216"/>
      <c r="X46" s="216"/>
      <c r="Y46" s="216"/>
      <c r="Z46" s="216"/>
      <c r="AA46" s="216"/>
      <c r="AB46" s="216"/>
      <c r="AC46" s="216"/>
      <c r="AD46" s="216"/>
      <c r="AE46" s="216"/>
      <c r="AF46" s="216"/>
      <c r="AG46" s="216"/>
      <c r="AH46" s="216"/>
      <c r="AI46" s="216"/>
      <c r="AJ46" s="216"/>
      <c r="AK46" s="216"/>
      <c r="AL46" s="216"/>
      <c r="AM46" s="216"/>
      <c r="AN46" s="216"/>
      <c r="AO46" s="216"/>
      <c r="AP46" s="216"/>
      <c r="AQ46" s="216"/>
      <c r="AR46" s="216"/>
      <c r="AS46" s="216"/>
      <c r="AT46" s="216"/>
      <c r="AU46" s="216"/>
      <c r="AV46" s="216"/>
      <c r="AW46" s="216"/>
      <c r="AX46" s="216"/>
      <c r="AY46" s="216"/>
      <c r="AZ46" s="216"/>
      <c r="BA46" s="216"/>
      <c r="BB46" s="216"/>
      <c r="BC46" s="216"/>
      <c r="BD46" s="216"/>
      <c r="BE46" s="216"/>
      <c r="BF46" s="216"/>
      <c r="BG46" s="216"/>
      <c r="BH46" s="216"/>
      <c r="BI46" s="216"/>
      <c r="BJ46" s="216"/>
      <c r="BK46" s="216"/>
      <c r="BL46" s="216"/>
      <c r="BM46" s="216"/>
      <c r="BN46" s="216"/>
      <c r="BO46" s="216"/>
      <c r="BP46" s="216"/>
      <c r="BQ46" s="216"/>
      <c r="BR46" s="216"/>
      <c r="BS46" s="216"/>
      <c r="BT46" s="216"/>
      <c r="BU46" s="216"/>
      <c r="BV46" s="216"/>
      <c r="BW46" s="216"/>
      <c r="BX46" s="216"/>
    </row>
    <row r="47" spans="1:77" ht="15.75" customHeight="1" x14ac:dyDescent="0.3">
      <c r="A47" s="185"/>
      <c r="B47" s="124"/>
      <c r="C47" s="124"/>
      <c r="D47" s="326" t="str">
        <f>D4</f>
        <v>Intensiteter: Utsläpp av växthusgaser per förädlingsvärde, ton koldioxidekvivalenter per miljoner kronor (2025 års priser)</v>
      </c>
      <c r="E47" s="216"/>
      <c r="F47" s="216"/>
      <c r="G47" s="216"/>
      <c r="H47" s="216"/>
      <c r="I47" s="216"/>
      <c r="J47" s="216"/>
      <c r="K47" s="216"/>
      <c r="L47" s="216"/>
      <c r="M47" s="216"/>
      <c r="N47" s="216"/>
      <c r="O47" s="216"/>
      <c r="P47" s="216"/>
      <c r="Q47" s="216"/>
      <c r="R47" s="216"/>
      <c r="S47" s="216"/>
      <c r="T47" s="216"/>
      <c r="U47" s="216"/>
      <c r="V47" s="216"/>
      <c r="W47" s="216"/>
      <c r="X47" s="216"/>
      <c r="Y47" s="216"/>
      <c r="Z47" s="216"/>
      <c r="AA47" s="216"/>
      <c r="AB47" s="216"/>
      <c r="AC47" s="216"/>
      <c r="AD47" s="216"/>
      <c r="AE47" s="216"/>
      <c r="AF47" s="216"/>
      <c r="AG47" s="216"/>
      <c r="AH47" s="216"/>
      <c r="AI47" s="216"/>
      <c r="AJ47" s="216"/>
      <c r="AK47" s="216"/>
      <c r="AL47" s="216"/>
      <c r="AM47" s="216"/>
      <c r="AN47" s="216"/>
      <c r="AO47" s="216"/>
      <c r="AP47" s="216"/>
      <c r="AQ47" s="216"/>
      <c r="AR47" s="216"/>
      <c r="AS47" s="216"/>
      <c r="AT47" s="216"/>
      <c r="AU47" s="216"/>
      <c r="AV47" s="216"/>
      <c r="AW47" s="216"/>
      <c r="AX47" s="216"/>
      <c r="AY47" s="216"/>
      <c r="AZ47" s="216"/>
      <c r="BA47" s="216"/>
      <c r="BB47" s="216"/>
      <c r="BC47" s="216"/>
      <c r="BD47" s="216"/>
      <c r="BE47" s="216"/>
      <c r="BF47" s="216"/>
      <c r="BG47" s="216"/>
      <c r="BH47" s="216"/>
      <c r="BI47" s="216"/>
      <c r="BJ47" s="216"/>
      <c r="BK47" s="216"/>
      <c r="BL47" s="216"/>
      <c r="BM47" s="216"/>
      <c r="BN47" s="216"/>
      <c r="BO47" s="216"/>
      <c r="BP47" s="216"/>
      <c r="BQ47" s="216"/>
      <c r="BR47" s="216"/>
      <c r="BS47" s="216"/>
      <c r="BT47" s="216"/>
      <c r="BU47" s="216"/>
      <c r="BV47" s="216"/>
      <c r="BW47" s="216"/>
      <c r="BX47" s="216"/>
    </row>
    <row r="48" spans="1:77" ht="15.75" customHeight="1" x14ac:dyDescent="0.3">
      <c r="A48" s="185"/>
      <c r="B48" s="212" t="str">
        <f>'1 Utsläpp (kvartal)'!B48</f>
        <v>Sector</v>
      </c>
      <c r="C48" s="131" t="str">
        <f>'1 Utsläpp (kvartal)'!C48</f>
        <v>Aggregerad bransch</v>
      </c>
      <c r="D48" s="160" t="str">
        <f>D5</f>
        <v>2008K1</v>
      </c>
      <c r="E48" s="160" t="str">
        <f t="shared" ref="E48" si="0">E5</f>
        <v>2008K2</v>
      </c>
      <c r="F48" s="160" t="str">
        <f t="shared" ref="F48:BQ48" si="1">F5</f>
        <v>2008K3</v>
      </c>
      <c r="G48" s="160" t="str">
        <f t="shared" si="1"/>
        <v>2008K4</v>
      </c>
      <c r="H48" s="160" t="str">
        <f t="shared" si="1"/>
        <v>2009K1</v>
      </c>
      <c r="I48" s="160" t="str">
        <f t="shared" si="1"/>
        <v>2009K2</v>
      </c>
      <c r="J48" s="160" t="str">
        <f t="shared" si="1"/>
        <v>2009K3</v>
      </c>
      <c r="K48" s="160" t="str">
        <f t="shared" si="1"/>
        <v>2009K4</v>
      </c>
      <c r="L48" s="160" t="str">
        <f t="shared" si="1"/>
        <v>2010K1</v>
      </c>
      <c r="M48" s="160" t="str">
        <f t="shared" si="1"/>
        <v>2010K2</v>
      </c>
      <c r="N48" s="160" t="str">
        <f t="shared" si="1"/>
        <v>2010K3</v>
      </c>
      <c r="O48" s="160" t="str">
        <f t="shared" si="1"/>
        <v>2010K4</v>
      </c>
      <c r="P48" s="160" t="str">
        <f t="shared" si="1"/>
        <v>2011K1</v>
      </c>
      <c r="Q48" s="160" t="str">
        <f t="shared" si="1"/>
        <v>2011K2</v>
      </c>
      <c r="R48" s="160" t="str">
        <f t="shared" si="1"/>
        <v>2011K3</v>
      </c>
      <c r="S48" s="160" t="str">
        <f t="shared" si="1"/>
        <v>2011K4</v>
      </c>
      <c r="T48" s="160" t="str">
        <f t="shared" si="1"/>
        <v>2012K1</v>
      </c>
      <c r="U48" s="160" t="str">
        <f t="shared" si="1"/>
        <v>2012K2</v>
      </c>
      <c r="V48" s="160" t="str">
        <f t="shared" si="1"/>
        <v>2012K3</v>
      </c>
      <c r="W48" s="160" t="str">
        <f t="shared" si="1"/>
        <v>2012K4</v>
      </c>
      <c r="X48" s="160" t="str">
        <f t="shared" si="1"/>
        <v>2013K1</v>
      </c>
      <c r="Y48" s="160" t="str">
        <f t="shared" si="1"/>
        <v>2013K2</v>
      </c>
      <c r="Z48" s="160" t="str">
        <f t="shared" si="1"/>
        <v>2013K3</v>
      </c>
      <c r="AA48" s="160" t="str">
        <f t="shared" si="1"/>
        <v>2013K4</v>
      </c>
      <c r="AB48" s="160" t="str">
        <f t="shared" si="1"/>
        <v>2014K1</v>
      </c>
      <c r="AC48" s="160" t="str">
        <f t="shared" si="1"/>
        <v>2014K2</v>
      </c>
      <c r="AD48" s="160" t="str">
        <f t="shared" si="1"/>
        <v>2014K3</v>
      </c>
      <c r="AE48" s="160" t="str">
        <f t="shared" si="1"/>
        <v>2014K4</v>
      </c>
      <c r="AF48" s="160" t="str">
        <f t="shared" si="1"/>
        <v>2015K1</v>
      </c>
      <c r="AG48" s="160" t="str">
        <f t="shared" si="1"/>
        <v>2015K2</v>
      </c>
      <c r="AH48" s="160" t="str">
        <f t="shared" si="1"/>
        <v>2015K3</v>
      </c>
      <c r="AI48" s="160" t="str">
        <f t="shared" si="1"/>
        <v>2015K4</v>
      </c>
      <c r="AJ48" s="160" t="str">
        <f t="shared" si="1"/>
        <v>2016K1</v>
      </c>
      <c r="AK48" s="160" t="str">
        <f t="shared" si="1"/>
        <v>2016K2</v>
      </c>
      <c r="AL48" s="160" t="str">
        <f t="shared" si="1"/>
        <v>2016K3</v>
      </c>
      <c r="AM48" s="160" t="str">
        <f t="shared" si="1"/>
        <v>2016K4</v>
      </c>
      <c r="AN48" s="160" t="str">
        <f t="shared" si="1"/>
        <v>2017K1</v>
      </c>
      <c r="AO48" s="160" t="str">
        <f t="shared" si="1"/>
        <v>2017K2</v>
      </c>
      <c r="AP48" s="160" t="str">
        <f t="shared" si="1"/>
        <v>2017K3</v>
      </c>
      <c r="AQ48" s="160" t="str">
        <f t="shared" si="1"/>
        <v>2017K4</v>
      </c>
      <c r="AR48" s="160" t="str">
        <f t="shared" si="1"/>
        <v>2018K1</v>
      </c>
      <c r="AS48" s="160" t="str">
        <f t="shared" si="1"/>
        <v>2018K2</v>
      </c>
      <c r="AT48" s="160" t="str">
        <f t="shared" si="1"/>
        <v>2018K3</v>
      </c>
      <c r="AU48" s="160" t="str">
        <f t="shared" si="1"/>
        <v>2018K4</v>
      </c>
      <c r="AV48" s="160" t="str">
        <f t="shared" si="1"/>
        <v>2019K1</v>
      </c>
      <c r="AW48" s="160" t="str">
        <f t="shared" si="1"/>
        <v>2019K2</v>
      </c>
      <c r="AX48" s="160" t="str">
        <f t="shared" si="1"/>
        <v>2019K3</v>
      </c>
      <c r="AY48" s="160" t="str">
        <f t="shared" si="1"/>
        <v>2019K4</v>
      </c>
      <c r="AZ48" s="160" t="str">
        <f t="shared" si="1"/>
        <v>2020K1</v>
      </c>
      <c r="BA48" s="160" t="str">
        <f t="shared" si="1"/>
        <v>2020K2</v>
      </c>
      <c r="BB48" s="160" t="str">
        <f t="shared" si="1"/>
        <v>2020K3</v>
      </c>
      <c r="BC48" s="160" t="str">
        <f t="shared" si="1"/>
        <v>2020K4</v>
      </c>
      <c r="BD48" s="160" t="str">
        <f t="shared" si="1"/>
        <v>2021K1</v>
      </c>
      <c r="BE48" s="160" t="str">
        <f t="shared" si="1"/>
        <v>2021K2</v>
      </c>
      <c r="BF48" s="160" t="str">
        <f t="shared" si="1"/>
        <v>2021K3</v>
      </c>
      <c r="BG48" s="160" t="str">
        <f t="shared" si="1"/>
        <v>2021K4</v>
      </c>
      <c r="BH48" s="160" t="str">
        <f t="shared" si="1"/>
        <v>2022K1</v>
      </c>
      <c r="BI48" s="160" t="str">
        <f t="shared" si="1"/>
        <v>2022K2</v>
      </c>
      <c r="BJ48" s="160" t="str">
        <f t="shared" si="1"/>
        <v>2022K3</v>
      </c>
      <c r="BK48" s="160" t="str">
        <f t="shared" si="1"/>
        <v>2022K4</v>
      </c>
      <c r="BL48" s="160" t="str">
        <f t="shared" si="1"/>
        <v>2023K1</v>
      </c>
      <c r="BM48" s="160" t="str">
        <f t="shared" si="1"/>
        <v>2023K2</v>
      </c>
      <c r="BN48" s="160" t="str">
        <f t="shared" si="1"/>
        <v>2023K3</v>
      </c>
      <c r="BO48" s="160" t="str">
        <f t="shared" si="1"/>
        <v>2023K4</v>
      </c>
      <c r="BP48" s="160" t="str">
        <f t="shared" si="1"/>
        <v>2024K1</v>
      </c>
      <c r="BQ48" s="160" t="str">
        <f t="shared" si="1"/>
        <v>2024K2</v>
      </c>
      <c r="BR48" s="160" t="str">
        <f t="shared" ref="BR48:BX48" si="2">BR5</f>
        <v>2024K3</v>
      </c>
      <c r="BS48" s="160" t="str">
        <f t="shared" si="2"/>
        <v>2024K4</v>
      </c>
      <c r="BT48" s="160" t="str">
        <f t="shared" si="2"/>
        <v>2025K1</v>
      </c>
      <c r="BU48" s="160" t="str">
        <f t="shared" si="2"/>
        <v>2025K2</v>
      </c>
      <c r="BV48" s="160" t="str">
        <f t="shared" si="2"/>
        <v>2025K3</v>
      </c>
      <c r="BW48" s="160" t="str">
        <f t="shared" si="2"/>
        <v>2025K4</v>
      </c>
      <c r="BX48" s="160" t="str">
        <f t="shared" si="2"/>
        <v>2026K1</v>
      </c>
      <c r="BY48" s="259"/>
    </row>
    <row r="49" spans="1:77" ht="15.75" customHeight="1" x14ac:dyDescent="0.3">
      <c r="A49" s="185"/>
      <c r="B49" s="121" t="str">
        <f>'1 Utsläpp (kvartal)'!B49</f>
        <v>Agriculture, forestry and fishery</v>
      </c>
      <c r="C49" s="122" t="str">
        <f>'1 Utsläpp (kvartal)'!C49</f>
        <v>Jordbruk, skogsbruk och fiske</v>
      </c>
      <c r="D49" s="214">
        <f>('1 Utsläpp (kvartal)'!D49/'6 FV (kvartal)'!D49)*1000</f>
        <v>103.28710825123586</v>
      </c>
      <c r="E49" s="214">
        <f>('1 Utsläpp (kvartal)'!E49/'6 FV (kvartal)'!E49)*1000</f>
        <v>96.333123748160716</v>
      </c>
      <c r="F49" s="214">
        <f>('1 Utsläpp (kvartal)'!F49/'6 FV (kvartal)'!F49)*1000</f>
        <v>102.57583959825659</v>
      </c>
      <c r="G49" s="214">
        <f>('1 Utsläpp (kvartal)'!G49/'6 FV (kvartal)'!G49)*1000</f>
        <v>95.843643990020183</v>
      </c>
      <c r="H49" s="214">
        <f>('1 Utsläpp (kvartal)'!H49/'6 FV (kvartal)'!H49)*1000</f>
        <v>98.765935955188013</v>
      </c>
      <c r="I49" s="214">
        <f>('1 Utsläpp (kvartal)'!I49/'6 FV (kvartal)'!I49)*1000</f>
        <v>84.561462002201466</v>
      </c>
      <c r="J49" s="214">
        <f>('1 Utsläpp (kvartal)'!J49/'6 FV (kvartal)'!J49)*1000</f>
        <v>90.774801825453977</v>
      </c>
      <c r="K49" s="214">
        <f>('1 Utsläpp (kvartal)'!K49/'6 FV (kvartal)'!K49)*1000</f>
        <v>93.269818893681801</v>
      </c>
      <c r="L49" s="214">
        <f>('1 Utsläpp (kvartal)'!L49/'6 FV (kvartal)'!L49)*1000</f>
        <v>96.958457335165704</v>
      </c>
      <c r="M49" s="214">
        <f>('1 Utsläpp (kvartal)'!M49/'6 FV (kvartal)'!M49)*1000</f>
        <v>88.950806717424726</v>
      </c>
      <c r="N49" s="214">
        <f>('1 Utsläpp (kvartal)'!N49/'6 FV (kvartal)'!N49)*1000</f>
        <v>91.669234961618329</v>
      </c>
      <c r="O49" s="214">
        <f>('1 Utsläpp (kvartal)'!O49/'6 FV (kvartal)'!O49)*1000</f>
        <v>96.693697701751887</v>
      </c>
      <c r="P49" s="214">
        <f>('1 Utsläpp (kvartal)'!P49/'6 FV (kvartal)'!P49)*1000</f>
        <v>94.975722755172811</v>
      </c>
      <c r="Q49" s="214">
        <f>('1 Utsläpp (kvartal)'!Q49/'6 FV (kvartal)'!Q49)*1000</f>
        <v>85.654817653756382</v>
      </c>
      <c r="R49" s="214">
        <f>('1 Utsläpp (kvartal)'!R49/'6 FV (kvartal)'!R49)*1000</f>
        <v>89.45891911097911</v>
      </c>
      <c r="S49" s="214">
        <f>('1 Utsläpp (kvartal)'!S49/'6 FV (kvartal)'!S49)*1000</f>
        <v>86.706615876808513</v>
      </c>
      <c r="T49" s="214">
        <f>('1 Utsläpp (kvartal)'!T49/'6 FV (kvartal)'!T49)*1000</f>
        <v>90.351488132812833</v>
      </c>
      <c r="U49" s="214">
        <f>('1 Utsläpp (kvartal)'!U49/'6 FV (kvartal)'!U49)*1000</f>
        <v>82.267811521542868</v>
      </c>
      <c r="V49" s="214">
        <f>('1 Utsläpp (kvartal)'!V49/'6 FV (kvartal)'!V49)*1000</f>
        <v>87.350396338852562</v>
      </c>
      <c r="W49" s="214">
        <f>('1 Utsläpp (kvartal)'!W49/'6 FV (kvartal)'!W49)*1000</f>
        <v>86.764872607497111</v>
      </c>
      <c r="X49" s="214">
        <f>('1 Utsläpp (kvartal)'!X49/'6 FV (kvartal)'!X49)*1000</f>
        <v>87.470887634541924</v>
      </c>
      <c r="Y49" s="214">
        <f>('1 Utsläpp (kvartal)'!Y49/'6 FV (kvartal)'!Y49)*1000</f>
        <v>74.768630508948519</v>
      </c>
      <c r="Z49" s="214">
        <f>('1 Utsläpp (kvartal)'!Z49/'6 FV (kvartal)'!Z49)*1000</f>
        <v>83.201350760053572</v>
      </c>
      <c r="AA49" s="214">
        <f>('1 Utsläpp (kvartal)'!AA49/'6 FV (kvartal)'!AA49)*1000</f>
        <v>79.706703807146084</v>
      </c>
      <c r="AB49" s="214">
        <f>('1 Utsläpp (kvartal)'!AB49/'6 FV (kvartal)'!AB49)*1000</f>
        <v>77.498900125575076</v>
      </c>
      <c r="AC49" s="214">
        <f>('1 Utsläpp (kvartal)'!AC49/'6 FV (kvartal)'!AC49)*1000</f>
        <v>66.163947294818641</v>
      </c>
      <c r="AD49" s="214">
        <f>('1 Utsläpp (kvartal)'!AD49/'6 FV (kvartal)'!AD49)*1000</f>
        <v>79.271321214459732</v>
      </c>
      <c r="AE49" s="214">
        <f>('1 Utsläpp (kvartal)'!AE49/'6 FV (kvartal)'!AE49)*1000</f>
        <v>72.252103458499505</v>
      </c>
      <c r="AF49" s="214">
        <f>('1 Utsläpp (kvartal)'!AF49/'6 FV (kvartal)'!AF49)*1000</f>
        <v>76.927880497785509</v>
      </c>
      <c r="AG49" s="214">
        <f>('1 Utsläpp (kvartal)'!AG49/'6 FV (kvartal)'!AG49)*1000</f>
        <v>62.594170376121497</v>
      </c>
      <c r="AH49" s="214">
        <f>('1 Utsläpp (kvartal)'!AH49/'6 FV (kvartal)'!AH49)*1000</f>
        <v>70.914678739565957</v>
      </c>
      <c r="AI49" s="214">
        <f>('1 Utsläpp (kvartal)'!AI49/'6 FV (kvartal)'!AI49)*1000</f>
        <v>74.942245441685699</v>
      </c>
      <c r="AJ49" s="214">
        <f>('1 Utsläpp (kvartal)'!AJ49/'6 FV (kvartal)'!AJ49)*1000</f>
        <v>72.034716533923557</v>
      </c>
      <c r="AK49" s="214">
        <f>('1 Utsläpp (kvartal)'!AK49/'6 FV (kvartal)'!AK49)*1000</f>
        <v>67.545706299748204</v>
      </c>
      <c r="AL49" s="214">
        <f>('1 Utsläpp (kvartal)'!AL49/'6 FV (kvartal)'!AL49)*1000</f>
        <v>71.750978880785908</v>
      </c>
      <c r="AM49" s="214">
        <f>('1 Utsläpp (kvartal)'!AM49/'6 FV (kvartal)'!AM49)*1000</f>
        <v>67.677685448408752</v>
      </c>
      <c r="AN49" s="214">
        <f>('1 Utsläpp (kvartal)'!AN49/'6 FV (kvartal)'!AN49)*1000</f>
        <v>72.923134865936333</v>
      </c>
      <c r="AO49" s="214">
        <f>('1 Utsläpp (kvartal)'!AO49/'6 FV (kvartal)'!AO49)*1000</f>
        <v>61.760063025616468</v>
      </c>
      <c r="AP49" s="214">
        <f>('1 Utsläpp (kvartal)'!AP49/'6 FV (kvartal)'!AP49)*1000</f>
        <v>67.869495613090024</v>
      </c>
      <c r="AQ49" s="214">
        <f>('1 Utsläpp (kvartal)'!AQ49/'6 FV (kvartal)'!AQ49)*1000</f>
        <v>68.729541794427661</v>
      </c>
      <c r="AR49" s="214">
        <f>('1 Utsläpp (kvartal)'!AR49/'6 FV (kvartal)'!AR49)*1000</f>
        <v>74.303993385114495</v>
      </c>
      <c r="AS49" s="214">
        <f>('1 Utsläpp (kvartal)'!AS49/'6 FV (kvartal)'!AS49)*1000</f>
        <v>69.423251248355001</v>
      </c>
      <c r="AT49" s="214">
        <f>('1 Utsläpp (kvartal)'!AT49/'6 FV (kvartal)'!AT49)*1000</f>
        <v>76.25768369890487</v>
      </c>
      <c r="AU49" s="214">
        <f>('1 Utsläpp (kvartal)'!AU49/'6 FV (kvartal)'!AU49)*1000</f>
        <v>75.025039135241016</v>
      </c>
      <c r="AV49" s="214">
        <f>('1 Utsläpp (kvartal)'!AV49/'6 FV (kvartal)'!AV49)*1000</f>
        <v>68.406988370870209</v>
      </c>
      <c r="AW49" s="214">
        <f>('1 Utsläpp (kvartal)'!AW49/'6 FV (kvartal)'!AW49)*1000</f>
        <v>66.493125972778202</v>
      </c>
      <c r="AX49" s="214">
        <f>('1 Utsläpp (kvartal)'!AX49/'6 FV (kvartal)'!AX49)*1000</f>
        <v>73.821532290378528</v>
      </c>
      <c r="AY49" s="214">
        <f>('1 Utsläpp (kvartal)'!AY49/'6 FV (kvartal)'!AY49)*1000</f>
        <v>66.399115256131068</v>
      </c>
      <c r="AZ49" s="214">
        <f>('1 Utsläpp (kvartal)'!AZ49/'6 FV (kvartal)'!AZ49)*1000</f>
        <v>70.468716704526301</v>
      </c>
      <c r="BA49" s="214">
        <f>('1 Utsläpp (kvartal)'!BA49/'6 FV (kvartal)'!BA49)*1000</f>
        <v>65.698797246043455</v>
      </c>
      <c r="BB49" s="214">
        <f>('1 Utsläpp (kvartal)'!BB49/'6 FV (kvartal)'!BB49)*1000</f>
        <v>73.261531098669778</v>
      </c>
      <c r="BC49" s="214">
        <f>('1 Utsläpp (kvartal)'!BC49/'6 FV (kvartal)'!BC49)*1000</f>
        <v>73.768933892483389</v>
      </c>
      <c r="BD49" s="214">
        <f>('1 Utsläpp (kvartal)'!BD49/'6 FV (kvartal)'!BD49)*1000</f>
        <v>73.829968387524545</v>
      </c>
      <c r="BE49" s="214">
        <f>('1 Utsläpp (kvartal)'!BE49/'6 FV (kvartal)'!BE49)*1000</f>
        <v>66.939597897956887</v>
      </c>
      <c r="BF49" s="214">
        <f>('1 Utsläpp (kvartal)'!BF49/'6 FV (kvartal)'!BF49)*1000</f>
        <v>73.817370632459486</v>
      </c>
      <c r="BG49" s="214">
        <f>('1 Utsläpp (kvartal)'!BG49/'6 FV (kvartal)'!BG49)*1000</f>
        <v>67.773368087348999</v>
      </c>
      <c r="BH49" s="214">
        <f>('1 Utsläpp (kvartal)'!BH49/'6 FV (kvartal)'!BH49)*1000</f>
        <v>64.370809158240135</v>
      </c>
      <c r="BI49" s="214">
        <f>('1 Utsläpp (kvartal)'!BI49/'6 FV (kvartal)'!BI49)*1000</f>
        <v>64.736231885961459</v>
      </c>
      <c r="BJ49" s="214">
        <f>('1 Utsläpp (kvartal)'!BJ49/'6 FV (kvartal)'!BJ49)*1000</f>
        <v>65.945720159020411</v>
      </c>
      <c r="BK49" s="214">
        <f>('1 Utsläpp (kvartal)'!BK49/'6 FV (kvartal)'!BK49)*1000</f>
        <v>62.8352550691353</v>
      </c>
      <c r="BL49" s="214">
        <f>('1 Utsläpp (kvartal)'!BL49/'6 FV (kvartal)'!BL49)*1000</f>
        <v>63.794171614949725</v>
      </c>
      <c r="BM49" s="214">
        <f>('1 Utsläpp (kvartal)'!BM49/'6 FV (kvartal)'!BM49)*1000</f>
        <v>66.664677802249955</v>
      </c>
      <c r="BN49" s="214">
        <f>('1 Utsläpp (kvartal)'!BN49/'6 FV (kvartal)'!BN49)*1000</f>
        <v>68.467251239789675</v>
      </c>
      <c r="BO49" s="214">
        <f>('1 Utsläpp (kvartal)'!BO49/'6 FV (kvartal)'!BO49)*1000</f>
        <v>70.021206172715679</v>
      </c>
      <c r="BP49" s="214">
        <f>('1 Utsläpp (kvartal)'!BP49/'6 FV (kvartal)'!BP49)*1000</f>
        <v>72.81232245844302</v>
      </c>
      <c r="BQ49" s="214">
        <f>('1 Utsläpp (kvartal)'!BQ49/'6 FV (kvartal)'!BQ49)*1000</f>
        <v>79.164216282456678</v>
      </c>
      <c r="BR49" s="214">
        <f>('1 Utsläpp (kvartal)'!BR49/'6 FV (kvartal)'!BR49)*1000</f>
        <v>84.629725535046632</v>
      </c>
      <c r="BS49" s="214">
        <f>('1 Utsläpp (kvartal)'!BS49/'6 FV (kvartal)'!BS49)*1000</f>
        <v>83.633202165034547</v>
      </c>
      <c r="BT49" s="214">
        <f>('1 Utsläpp (kvartal)'!BT49/'6 FV (kvartal)'!BT49)*1000</f>
        <v>73.325319946263164</v>
      </c>
      <c r="BU49" s="214">
        <f>('1 Utsläpp (kvartal)'!BU49/'6 FV (kvartal)'!BU49)*1000</f>
        <v>83.77903478156216</v>
      </c>
      <c r="BV49" s="214">
        <f>('1 Utsläpp (kvartal)'!BV49/'6 FV (kvartal)'!BV49)*1000</f>
        <v>86.978211247146703</v>
      </c>
      <c r="BW49" s="214">
        <f>('1 Utsläpp (kvartal)'!BW49/'6 FV (kvartal)'!BW49)*1000</f>
        <v>84.536371390276585</v>
      </c>
      <c r="BX49" s="214">
        <f>('1 Utsläpp (kvartal)'!BX49/'6 FV (kvartal)'!BX49)*1000</f>
        <v>74.728923288364854</v>
      </c>
      <c r="BY49" s="259"/>
    </row>
    <row r="50" spans="1:77" ht="15.75" customHeight="1" x14ac:dyDescent="0.3">
      <c r="A50" s="185"/>
      <c r="B50" s="121" t="str">
        <f>'1 Utsläpp (kvartal)'!B50</f>
        <v>Mining and quarrying</v>
      </c>
      <c r="C50" s="123" t="str">
        <f>'1 Utsläpp (kvartal)'!C50</f>
        <v>Utvinning av mineral</v>
      </c>
      <c r="D50" s="214">
        <f>('1 Utsläpp (kvartal)'!D50/'6 FV (kvartal)'!D50)*1000</f>
        <v>20.706782636486103</v>
      </c>
      <c r="E50" s="214">
        <f>('1 Utsläpp (kvartal)'!E50/'6 FV (kvartal)'!E50)*1000</f>
        <v>19.407195579085673</v>
      </c>
      <c r="F50" s="214">
        <f>('1 Utsläpp (kvartal)'!F50/'6 FV (kvartal)'!F50)*1000</f>
        <v>16.975016284700686</v>
      </c>
      <c r="G50" s="214">
        <f>('1 Utsläpp (kvartal)'!G50/'6 FV (kvartal)'!G50)*1000</f>
        <v>21.564484362328358</v>
      </c>
      <c r="H50" s="214">
        <f>('1 Utsläpp (kvartal)'!H50/'6 FV (kvartal)'!H50)*1000</f>
        <v>23.368933234589861</v>
      </c>
      <c r="I50" s="214">
        <f>('1 Utsläpp (kvartal)'!I50/'6 FV (kvartal)'!I50)*1000</f>
        <v>17.656014463358325</v>
      </c>
      <c r="J50" s="214">
        <f>('1 Utsläpp (kvartal)'!J50/'6 FV (kvartal)'!J50)*1000</f>
        <v>14.801702113693729</v>
      </c>
      <c r="K50" s="214">
        <f>('1 Utsläpp (kvartal)'!K50/'6 FV (kvartal)'!K50)*1000</f>
        <v>19.44343054896903</v>
      </c>
      <c r="L50" s="214">
        <f>('1 Utsläpp (kvartal)'!L50/'6 FV (kvartal)'!L50)*1000</f>
        <v>29.547200258189445</v>
      </c>
      <c r="M50" s="214">
        <f>('1 Utsläpp (kvartal)'!M50/'6 FV (kvartal)'!M50)*1000</f>
        <v>17.817416929071225</v>
      </c>
      <c r="N50" s="214">
        <f>('1 Utsläpp (kvartal)'!N50/'6 FV (kvartal)'!N50)*1000</f>
        <v>17.597456892465395</v>
      </c>
      <c r="O50" s="214">
        <f>('1 Utsläpp (kvartal)'!O50/'6 FV (kvartal)'!O50)*1000</f>
        <v>22.68836111657393</v>
      </c>
      <c r="P50" s="214">
        <f>('1 Utsläpp (kvartal)'!P50/'6 FV (kvartal)'!P50)*1000</f>
        <v>26.743778440517755</v>
      </c>
      <c r="Q50" s="214">
        <f>('1 Utsläpp (kvartal)'!Q50/'6 FV (kvartal)'!Q50)*1000</f>
        <v>20.114998728755548</v>
      </c>
      <c r="R50" s="214">
        <f>('1 Utsläpp (kvartal)'!R50/'6 FV (kvartal)'!R50)*1000</f>
        <v>20.130673944835497</v>
      </c>
      <c r="S50" s="214">
        <f>('1 Utsläpp (kvartal)'!S50/'6 FV (kvartal)'!S50)*1000</f>
        <v>22.224392129745414</v>
      </c>
      <c r="T50" s="214">
        <f>('1 Utsläpp (kvartal)'!T50/'6 FV (kvartal)'!T50)*1000</f>
        <v>25.903196137514009</v>
      </c>
      <c r="U50" s="214">
        <f>('1 Utsläpp (kvartal)'!U50/'6 FV (kvartal)'!U50)*1000</f>
        <v>23.078178699921068</v>
      </c>
      <c r="V50" s="214">
        <f>('1 Utsläpp (kvartal)'!V50/'6 FV (kvartal)'!V50)*1000</f>
        <v>22.731460917119641</v>
      </c>
      <c r="W50" s="214">
        <f>('1 Utsläpp (kvartal)'!W50/'6 FV (kvartal)'!W50)*1000</f>
        <v>23.677185997140935</v>
      </c>
      <c r="X50" s="214">
        <f>('1 Utsläpp (kvartal)'!X50/'6 FV (kvartal)'!X50)*1000</f>
        <v>28.222732649472086</v>
      </c>
      <c r="Y50" s="214">
        <f>('1 Utsläpp (kvartal)'!Y50/'6 FV (kvartal)'!Y50)*1000</f>
        <v>24.068864417526697</v>
      </c>
      <c r="Z50" s="214">
        <f>('1 Utsläpp (kvartal)'!Z50/'6 FV (kvartal)'!Z50)*1000</f>
        <v>23.622596922769151</v>
      </c>
      <c r="AA50" s="214">
        <f>('1 Utsläpp (kvartal)'!AA50/'6 FV (kvartal)'!AA50)*1000</f>
        <v>27.36196797046134</v>
      </c>
      <c r="AB50" s="214">
        <f>('1 Utsläpp (kvartal)'!AB50/'6 FV (kvartal)'!AB50)*1000</f>
        <v>31.404298903005792</v>
      </c>
      <c r="AC50" s="214">
        <f>('1 Utsläpp (kvartal)'!AC50/'6 FV (kvartal)'!AC50)*1000</f>
        <v>26.032524016263192</v>
      </c>
      <c r="AD50" s="214">
        <f>('1 Utsläpp (kvartal)'!AD50/'6 FV (kvartal)'!AD50)*1000</f>
        <v>28.957156774792239</v>
      </c>
      <c r="AE50" s="214">
        <f>('1 Utsläpp (kvartal)'!AE50/'6 FV (kvartal)'!AE50)*1000</f>
        <v>32.046394105582593</v>
      </c>
      <c r="AF50" s="214">
        <f>('1 Utsläpp (kvartal)'!AF50/'6 FV (kvartal)'!AF50)*1000</f>
        <v>27.756424784633321</v>
      </c>
      <c r="AG50" s="214">
        <f>('1 Utsläpp (kvartal)'!AG50/'6 FV (kvartal)'!AG50)*1000</f>
        <v>25.861633429172443</v>
      </c>
      <c r="AH50" s="214">
        <f>('1 Utsläpp (kvartal)'!AH50/'6 FV (kvartal)'!AH50)*1000</f>
        <v>24.962002641202993</v>
      </c>
      <c r="AI50" s="214">
        <f>('1 Utsläpp (kvartal)'!AI50/'6 FV (kvartal)'!AI50)*1000</f>
        <v>33.101825767424224</v>
      </c>
      <c r="AJ50" s="214">
        <f>('1 Utsläpp (kvartal)'!AJ50/'6 FV (kvartal)'!AJ50)*1000</f>
        <v>26.331003711643714</v>
      </c>
      <c r="AK50" s="214">
        <f>('1 Utsläpp (kvartal)'!AK50/'6 FV (kvartal)'!AK50)*1000</f>
        <v>26.048336364634221</v>
      </c>
      <c r="AL50" s="214">
        <f>('1 Utsläpp (kvartal)'!AL50/'6 FV (kvartal)'!AL50)*1000</f>
        <v>25.067602134034935</v>
      </c>
      <c r="AM50" s="214">
        <f>('1 Utsläpp (kvartal)'!AM50/'6 FV (kvartal)'!AM50)*1000</f>
        <v>29.76633465853806</v>
      </c>
      <c r="AN50" s="214">
        <f>('1 Utsläpp (kvartal)'!AN50/'6 FV (kvartal)'!AN50)*1000</f>
        <v>28.363047001620746</v>
      </c>
      <c r="AO50" s="214">
        <f>('1 Utsläpp (kvartal)'!AO50/'6 FV (kvartal)'!AO50)*1000</f>
        <v>24.346675762285045</v>
      </c>
      <c r="AP50" s="214">
        <f>('1 Utsläpp (kvartal)'!AP50/'6 FV (kvartal)'!AP50)*1000</f>
        <v>22.625524323993481</v>
      </c>
      <c r="AQ50" s="214">
        <f>('1 Utsläpp (kvartal)'!AQ50/'6 FV (kvartal)'!AQ50)*1000</f>
        <v>22.131423978446865</v>
      </c>
      <c r="AR50" s="214">
        <f>('1 Utsläpp (kvartal)'!AR50/'6 FV (kvartal)'!AR50)*1000</f>
        <v>23.438857354510688</v>
      </c>
      <c r="AS50" s="214">
        <f>('1 Utsläpp (kvartal)'!AS50/'6 FV (kvartal)'!AS50)*1000</f>
        <v>22.142264046498756</v>
      </c>
      <c r="AT50" s="214">
        <f>('1 Utsläpp (kvartal)'!AT50/'6 FV (kvartal)'!AT50)*1000</f>
        <v>21.112196718564768</v>
      </c>
      <c r="AU50" s="214">
        <f>('1 Utsläpp (kvartal)'!AU50/'6 FV (kvartal)'!AU50)*1000</f>
        <v>22.280478701680746</v>
      </c>
      <c r="AV50" s="214">
        <f>('1 Utsläpp (kvartal)'!AV50/'6 FV (kvartal)'!AV50)*1000</f>
        <v>22.103410581106118</v>
      </c>
      <c r="AW50" s="214">
        <f>('1 Utsläpp (kvartal)'!AW50/'6 FV (kvartal)'!AW50)*1000</f>
        <v>21.554838304355336</v>
      </c>
      <c r="AX50" s="214">
        <f>('1 Utsläpp (kvartal)'!AX50/'6 FV (kvartal)'!AX50)*1000</f>
        <v>22.217540234884734</v>
      </c>
      <c r="AY50" s="214">
        <f>('1 Utsläpp (kvartal)'!AY50/'6 FV (kvartal)'!AY50)*1000</f>
        <v>25.182837535483152</v>
      </c>
      <c r="AZ50" s="214">
        <f>('1 Utsläpp (kvartal)'!AZ50/'6 FV (kvartal)'!AZ50)*1000</f>
        <v>24.327795390274826</v>
      </c>
      <c r="BA50" s="214">
        <f>('1 Utsläpp (kvartal)'!BA50/'6 FV (kvartal)'!BA50)*1000</f>
        <v>24.697986271170596</v>
      </c>
      <c r="BB50" s="214">
        <f>('1 Utsläpp (kvartal)'!BB50/'6 FV (kvartal)'!BB50)*1000</f>
        <v>18.879329503622028</v>
      </c>
      <c r="BC50" s="214">
        <f>('1 Utsläpp (kvartal)'!BC50/'6 FV (kvartal)'!BC50)*1000</f>
        <v>23.10855588250498</v>
      </c>
      <c r="BD50" s="214">
        <f>('1 Utsläpp (kvartal)'!BD50/'6 FV (kvartal)'!BD50)*1000</f>
        <v>19.997511945792638</v>
      </c>
      <c r="BE50" s="214">
        <f>('1 Utsläpp (kvartal)'!BE50/'6 FV (kvartal)'!BE50)*1000</f>
        <v>22.022507238212519</v>
      </c>
      <c r="BF50" s="214">
        <f>('1 Utsläpp (kvartal)'!BF50/'6 FV (kvartal)'!BF50)*1000</f>
        <v>23.041603533398792</v>
      </c>
      <c r="BG50" s="214">
        <f>('1 Utsläpp (kvartal)'!BG50/'6 FV (kvartal)'!BG50)*1000</f>
        <v>19.807292157559324</v>
      </c>
      <c r="BH50" s="214">
        <f>('1 Utsläpp (kvartal)'!BH50/'6 FV (kvartal)'!BH50)*1000</f>
        <v>22.02411595738058</v>
      </c>
      <c r="BI50" s="214">
        <f>('1 Utsläpp (kvartal)'!BI50/'6 FV (kvartal)'!BI50)*1000</f>
        <v>23.799844257991261</v>
      </c>
      <c r="BJ50" s="214">
        <f>('1 Utsläpp (kvartal)'!BJ50/'6 FV (kvartal)'!BJ50)*1000</f>
        <v>22.576900164025048</v>
      </c>
      <c r="BK50" s="214">
        <f>('1 Utsläpp (kvartal)'!BK50/'6 FV (kvartal)'!BK50)*1000</f>
        <v>28.604597103149782</v>
      </c>
      <c r="BL50" s="214">
        <f>('1 Utsläpp (kvartal)'!BL50/'6 FV (kvartal)'!BL50)*1000</f>
        <v>23.375467594705356</v>
      </c>
      <c r="BM50" s="214">
        <f>('1 Utsläpp (kvartal)'!BM50/'6 FV (kvartal)'!BM50)*1000</f>
        <v>28.081529943068908</v>
      </c>
      <c r="BN50" s="214">
        <f>('1 Utsläpp (kvartal)'!BN50/'6 FV (kvartal)'!BN50)*1000</f>
        <v>20.695792655794662</v>
      </c>
      <c r="BO50" s="214">
        <f>('1 Utsläpp (kvartal)'!BO50/'6 FV (kvartal)'!BO50)*1000</f>
        <v>29.418044145631519</v>
      </c>
      <c r="BP50" s="214">
        <f>('1 Utsläpp (kvartal)'!BP50/'6 FV (kvartal)'!BP50)*1000</f>
        <v>39.929494123914438</v>
      </c>
      <c r="BQ50" s="214">
        <f>('1 Utsläpp (kvartal)'!BQ50/'6 FV (kvartal)'!BQ50)*1000</f>
        <v>30.464053250694729</v>
      </c>
      <c r="BR50" s="214">
        <f>('1 Utsläpp (kvartal)'!BR50/'6 FV (kvartal)'!BR50)*1000</f>
        <v>27.322655265684567</v>
      </c>
      <c r="BS50" s="214">
        <f>('1 Utsläpp (kvartal)'!BS50/'6 FV (kvartal)'!BS50)*1000</f>
        <v>25.653004418010649</v>
      </c>
      <c r="BT50" s="214">
        <f>('1 Utsläpp (kvartal)'!BT50/'6 FV (kvartal)'!BT50)*1000</f>
        <v>27.172447013487474</v>
      </c>
      <c r="BU50" s="214">
        <f>('1 Utsläpp (kvartal)'!BU50/'6 FV (kvartal)'!BU50)*1000</f>
        <v>26.945648136684408</v>
      </c>
      <c r="BV50" s="214">
        <f>('1 Utsläpp (kvartal)'!BV50/'6 FV (kvartal)'!BV50)*1000</f>
        <v>25.466773053687447</v>
      </c>
      <c r="BW50" s="214">
        <f>('1 Utsläpp (kvartal)'!BW50/'6 FV (kvartal)'!BW50)*1000</f>
        <v>25.026644915715064</v>
      </c>
      <c r="BX50" s="214">
        <f>('1 Utsläpp (kvartal)'!BX50/'6 FV (kvartal)'!BX50)*1000</f>
        <v>26.238068500842225</v>
      </c>
      <c r="BY50" s="259"/>
    </row>
    <row r="51" spans="1:77" ht="15.75" customHeight="1" x14ac:dyDescent="0.3">
      <c r="A51" s="185"/>
      <c r="B51" s="121" t="str">
        <f>'1 Utsläpp (kvartal)'!B51</f>
        <v>Manufacturing</v>
      </c>
      <c r="C51" s="123" t="str">
        <f>'1 Utsläpp (kvartal)'!C51</f>
        <v>Tillverkningsindustri</v>
      </c>
      <c r="D51" s="214">
        <f>('1 Utsläpp (kvartal)'!D51/'6 FV (kvartal)'!D51)*1000</f>
        <v>21.904158945590591</v>
      </c>
      <c r="E51" s="214">
        <f>('1 Utsläpp (kvartal)'!E51/'6 FV (kvartal)'!E51)*1000</f>
        <v>20.543823015241436</v>
      </c>
      <c r="F51" s="214">
        <f>('1 Utsläpp (kvartal)'!F51/'6 FV (kvartal)'!F51)*1000</f>
        <v>24.206876696290237</v>
      </c>
      <c r="G51" s="214">
        <f>('1 Utsläpp (kvartal)'!G51/'6 FV (kvartal)'!G51)*1000</f>
        <v>30.298536721610947</v>
      </c>
      <c r="H51" s="214">
        <f>('1 Utsläpp (kvartal)'!H51/'6 FV (kvartal)'!H51)*1000</f>
        <v>26.588006095294975</v>
      </c>
      <c r="I51" s="214">
        <f>('1 Utsläpp (kvartal)'!I51/'6 FV (kvartal)'!I51)*1000</f>
        <v>22.819416608473759</v>
      </c>
      <c r="J51" s="214">
        <f>('1 Utsläpp (kvartal)'!J51/'6 FV (kvartal)'!J51)*1000</f>
        <v>22.065324583780409</v>
      </c>
      <c r="K51" s="214">
        <f>('1 Utsläpp (kvartal)'!K51/'6 FV (kvartal)'!K51)*1000</f>
        <v>25.972829077966892</v>
      </c>
      <c r="L51" s="214">
        <f>('1 Utsläpp (kvartal)'!L51/'6 FV (kvartal)'!L51)*1000</f>
        <v>28.545528373721574</v>
      </c>
      <c r="M51" s="214">
        <f>('1 Utsläpp (kvartal)'!M51/'6 FV (kvartal)'!M51)*1000</f>
        <v>22.930896112669231</v>
      </c>
      <c r="N51" s="214">
        <f>('1 Utsläpp (kvartal)'!N51/'6 FV (kvartal)'!N51)*1000</f>
        <v>22.835164330807419</v>
      </c>
      <c r="O51" s="214">
        <f>('1 Utsläpp (kvartal)'!O51/'6 FV (kvartal)'!O51)*1000</f>
        <v>22.228413694833169</v>
      </c>
      <c r="P51" s="214">
        <f>('1 Utsläpp (kvartal)'!P51/'6 FV (kvartal)'!P51)*1000</f>
        <v>21.720198687574694</v>
      </c>
      <c r="Q51" s="214">
        <f>('1 Utsläpp (kvartal)'!Q51/'6 FV (kvartal)'!Q51)*1000</f>
        <v>20.039424060701378</v>
      </c>
      <c r="R51" s="214">
        <f>('1 Utsläpp (kvartal)'!R51/'6 FV (kvartal)'!R51)*1000</f>
        <v>21.568977885879068</v>
      </c>
      <c r="S51" s="214">
        <f>('1 Utsläpp (kvartal)'!S51/'6 FV (kvartal)'!S51)*1000</f>
        <v>22.36310496072544</v>
      </c>
      <c r="T51" s="214">
        <f>('1 Utsläpp (kvartal)'!T51/'6 FV (kvartal)'!T51)*1000</f>
        <v>22.61428425882697</v>
      </c>
      <c r="U51" s="214">
        <f>('1 Utsläpp (kvartal)'!U51/'6 FV (kvartal)'!U51)*1000</f>
        <v>20.359231019464492</v>
      </c>
      <c r="V51" s="214">
        <f>('1 Utsläpp (kvartal)'!V51/'6 FV (kvartal)'!V51)*1000</f>
        <v>20.790311952877492</v>
      </c>
      <c r="W51" s="214">
        <f>('1 Utsläpp (kvartal)'!W51/'6 FV (kvartal)'!W51)*1000</f>
        <v>24.175620119714729</v>
      </c>
      <c r="X51" s="214">
        <f>('1 Utsläpp (kvartal)'!X51/'6 FV (kvartal)'!X51)*1000</f>
        <v>21.524671994244425</v>
      </c>
      <c r="Y51" s="214">
        <f>('1 Utsläpp (kvartal)'!Y51/'6 FV (kvartal)'!Y51)*1000</f>
        <v>20.497332747028821</v>
      </c>
      <c r="Z51" s="214">
        <f>('1 Utsläpp (kvartal)'!Z51/'6 FV (kvartal)'!Z51)*1000</f>
        <v>21.920590836361612</v>
      </c>
      <c r="AA51" s="214">
        <f>('1 Utsläpp (kvartal)'!AA51/'6 FV (kvartal)'!AA51)*1000</f>
        <v>22.008631088616255</v>
      </c>
      <c r="AB51" s="214">
        <f>('1 Utsläpp (kvartal)'!AB51/'6 FV (kvartal)'!AB51)*1000</f>
        <v>21.906567189727745</v>
      </c>
      <c r="AC51" s="214">
        <f>('1 Utsläpp (kvartal)'!AC51/'6 FV (kvartal)'!AC51)*1000</f>
        <v>20.490352252408176</v>
      </c>
      <c r="AD51" s="214">
        <f>('1 Utsläpp (kvartal)'!AD51/'6 FV (kvartal)'!AD51)*1000</f>
        <v>22.40332533445536</v>
      </c>
      <c r="AE51" s="214">
        <f>('1 Utsläpp (kvartal)'!AE51/'6 FV (kvartal)'!AE51)*1000</f>
        <v>22.103932656649437</v>
      </c>
      <c r="AF51" s="214">
        <f>('1 Utsläpp (kvartal)'!AF51/'6 FV (kvartal)'!AF51)*1000</f>
        <v>23.050566360839081</v>
      </c>
      <c r="AG51" s="214">
        <f>('1 Utsläpp (kvartal)'!AG51/'6 FV (kvartal)'!AG51)*1000</f>
        <v>19.795304086470004</v>
      </c>
      <c r="AH51" s="214">
        <f>('1 Utsläpp (kvartal)'!AH51/'6 FV (kvartal)'!AH51)*1000</f>
        <v>21.198470975391508</v>
      </c>
      <c r="AI51" s="214">
        <f>('1 Utsläpp (kvartal)'!AI51/'6 FV (kvartal)'!AI51)*1000</f>
        <v>19.245711802420264</v>
      </c>
      <c r="AJ51" s="214">
        <f>('1 Utsläpp (kvartal)'!AJ51/'6 FV (kvartal)'!AJ51)*1000</f>
        <v>21.620945973472637</v>
      </c>
      <c r="AK51" s="214">
        <f>('1 Utsläpp (kvartal)'!AK51/'6 FV (kvartal)'!AK51)*1000</f>
        <v>19.296151333892226</v>
      </c>
      <c r="AL51" s="214">
        <f>('1 Utsläpp (kvartal)'!AL51/'6 FV (kvartal)'!AL51)*1000</f>
        <v>21.749080413866768</v>
      </c>
      <c r="AM51" s="214">
        <f>('1 Utsläpp (kvartal)'!AM51/'6 FV (kvartal)'!AM51)*1000</f>
        <v>20.350609542059079</v>
      </c>
      <c r="AN51" s="214">
        <f>('1 Utsläpp (kvartal)'!AN51/'6 FV (kvartal)'!AN51)*1000</f>
        <v>19.698643210812506</v>
      </c>
      <c r="AO51" s="214">
        <f>('1 Utsläpp (kvartal)'!AO51/'6 FV (kvartal)'!AO51)*1000</f>
        <v>18.512983862134686</v>
      </c>
      <c r="AP51" s="214">
        <f>('1 Utsläpp (kvartal)'!AP51/'6 FV (kvartal)'!AP51)*1000</f>
        <v>20.805485948686023</v>
      </c>
      <c r="AQ51" s="214">
        <f>('1 Utsläpp (kvartal)'!AQ51/'6 FV (kvartal)'!AQ51)*1000</f>
        <v>20.430254538444633</v>
      </c>
      <c r="AR51" s="214">
        <f>('1 Utsläpp (kvartal)'!AR51/'6 FV (kvartal)'!AR51)*1000</f>
        <v>19.157222996702433</v>
      </c>
      <c r="AS51" s="214">
        <f>('1 Utsläpp (kvartal)'!AS51/'6 FV (kvartal)'!AS51)*1000</f>
        <v>18.664232014967936</v>
      </c>
      <c r="AT51" s="214">
        <f>('1 Utsläpp (kvartal)'!AT51/'6 FV (kvartal)'!AT51)*1000</f>
        <v>20.434862030275923</v>
      </c>
      <c r="AU51" s="214">
        <f>('1 Utsläpp (kvartal)'!AU51/'6 FV (kvartal)'!AU51)*1000</f>
        <v>18.825601610906602</v>
      </c>
      <c r="AV51" s="214">
        <f>('1 Utsläpp (kvartal)'!AV51/'6 FV (kvartal)'!AV51)*1000</f>
        <v>19.189198332771657</v>
      </c>
      <c r="AW51" s="214">
        <f>('1 Utsläpp (kvartal)'!AW51/'6 FV (kvartal)'!AW51)*1000</f>
        <v>18.480903525000613</v>
      </c>
      <c r="AX51" s="214">
        <f>('1 Utsläpp (kvartal)'!AX51/'6 FV (kvartal)'!AX51)*1000</f>
        <v>21.371936300904824</v>
      </c>
      <c r="AY51" s="214">
        <f>('1 Utsläpp (kvartal)'!AY51/'6 FV (kvartal)'!AY51)*1000</f>
        <v>19.003349925164084</v>
      </c>
      <c r="AZ51" s="214">
        <f>('1 Utsläpp (kvartal)'!AZ51/'6 FV (kvartal)'!AZ51)*1000</f>
        <v>20.091021731804229</v>
      </c>
      <c r="BA51" s="214">
        <f>('1 Utsläpp (kvartal)'!BA51/'6 FV (kvartal)'!BA51)*1000</f>
        <v>20.170888818382327</v>
      </c>
      <c r="BB51" s="214">
        <f>('1 Utsläpp (kvartal)'!BB51/'6 FV (kvartal)'!BB51)*1000</f>
        <v>16.4769429973007</v>
      </c>
      <c r="BC51" s="214">
        <f>('1 Utsläpp (kvartal)'!BC51/'6 FV (kvartal)'!BC51)*1000</f>
        <v>15.645152318185106</v>
      </c>
      <c r="BD51" s="214">
        <f>('1 Utsläpp (kvartal)'!BD51/'6 FV (kvartal)'!BD51)*1000</f>
        <v>15.784637061623911</v>
      </c>
      <c r="BE51" s="214">
        <f>('1 Utsläpp (kvartal)'!BE51/'6 FV (kvartal)'!BE51)*1000</f>
        <v>17.31083635043068</v>
      </c>
      <c r="BF51" s="214">
        <f>('1 Utsläpp (kvartal)'!BF51/'6 FV (kvartal)'!BF51)*1000</f>
        <v>18.750846294424779</v>
      </c>
      <c r="BG51" s="214">
        <f>('1 Utsläpp (kvartal)'!BG51/'6 FV (kvartal)'!BG51)*1000</f>
        <v>17.503021550085872</v>
      </c>
      <c r="BH51" s="214">
        <f>('1 Utsläpp (kvartal)'!BH51/'6 FV (kvartal)'!BH51)*1000</f>
        <v>15.911054409708473</v>
      </c>
      <c r="BI51" s="214">
        <f>('1 Utsläpp (kvartal)'!BI51/'6 FV (kvartal)'!BI51)*1000</f>
        <v>12.541528298069274</v>
      </c>
      <c r="BJ51" s="214">
        <f>('1 Utsläpp (kvartal)'!BJ51/'6 FV (kvartal)'!BJ51)*1000</f>
        <v>17.633868518465828</v>
      </c>
      <c r="BK51" s="214">
        <f>('1 Utsläpp (kvartal)'!BK51/'6 FV (kvartal)'!BK51)*1000</f>
        <v>16.947716248115849</v>
      </c>
      <c r="BL51" s="214">
        <f>('1 Utsläpp (kvartal)'!BL51/'6 FV (kvartal)'!BL51)*1000</f>
        <v>15.608512138941027</v>
      </c>
      <c r="BM51" s="214">
        <f>('1 Utsläpp (kvartal)'!BM51/'6 FV (kvartal)'!BM51)*1000</f>
        <v>16.630917280312616</v>
      </c>
      <c r="BN51" s="214">
        <f>('1 Utsläpp (kvartal)'!BN51/'6 FV (kvartal)'!BN51)*1000</f>
        <v>17.971212696420537</v>
      </c>
      <c r="BO51" s="214">
        <f>('1 Utsläpp (kvartal)'!BO51/'6 FV (kvartal)'!BO51)*1000</f>
        <v>17.589807012890713</v>
      </c>
      <c r="BP51" s="214">
        <f>('1 Utsläpp (kvartal)'!BP51/'6 FV (kvartal)'!BP51)*1000</f>
        <v>16.99847929117653</v>
      </c>
      <c r="BQ51" s="214">
        <f>('1 Utsläpp (kvartal)'!BQ51/'6 FV (kvartal)'!BQ51)*1000</f>
        <v>16.590810246964171</v>
      </c>
      <c r="BR51" s="214">
        <f>('1 Utsläpp (kvartal)'!BR51/'6 FV (kvartal)'!BR51)*1000</f>
        <v>18.796427335430678</v>
      </c>
      <c r="BS51" s="214">
        <f>('1 Utsläpp (kvartal)'!BS51/'6 FV (kvartal)'!BS51)*1000</f>
        <v>15.786321212023953</v>
      </c>
      <c r="BT51" s="214">
        <f>('1 Utsläpp (kvartal)'!BT51/'6 FV (kvartal)'!BT51)*1000</f>
        <v>16.702828865648918</v>
      </c>
      <c r="BU51" s="214">
        <f>('1 Utsläpp (kvartal)'!BU51/'6 FV (kvartal)'!BU51)*1000</f>
        <v>15.732857142857142</v>
      </c>
      <c r="BV51" s="214">
        <f>('1 Utsläpp (kvartal)'!BV51/'6 FV (kvartal)'!BV51)*1000</f>
        <v>17.300607856710219</v>
      </c>
      <c r="BW51" s="214">
        <f>('1 Utsläpp (kvartal)'!BW51/'6 FV (kvartal)'!BW51)*1000</f>
        <v>16.055806754632311</v>
      </c>
      <c r="BX51" s="214">
        <f>('1 Utsläpp (kvartal)'!BX51/'6 FV (kvartal)'!BX51)*1000</f>
        <v>15.812187263717053</v>
      </c>
      <c r="BY51" s="259"/>
    </row>
    <row r="52" spans="1:77" ht="15.75" customHeight="1" x14ac:dyDescent="0.3">
      <c r="A52" s="185"/>
      <c r="B52" s="121" t="str">
        <f>'1 Utsläpp (kvartal)'!B52</f>
        <v>Electricity, gas and hot water supply, water distribution, 
waste water and waste management</v>
      </c>
      <c r="C52" s="123" t="str">
        <f>'1 Utsläpp (kvartal)'!C52</f>
        <v>El, gas och värmeverk samt vatten, avlopp och avfall</v>
      </c>
      <c r="D52" s="214">
        <f>('1 Utsläpp (kvartal)'!D52/'6 FV (kvartal)'!D52)*1000</f>
        <v>55.53161385946445</v>
      </c>
      <c r="E52" s="214">
        <f>('1 Utsläpp (kvartal)'!E52/'6 FV (kvartal)'!E52)*1000</f>
        <v>48.022945622871575</v>
      </c>
      <c r="F52" s="214">
        <f>('1 Utsläpp (kvartal)'!F52/'6 FV (kvartal)'!F52)*1000</f>
        <v>49.353626010593779</v>
      </c>
      <c r="G52" s="214">
        <f>('1 Utsläpp (kvartal)'!G52/'6 FV (kvartal)'!G52)*1000</f>
        <v>64.950448318799303</v>
      </c>
      <c r="H52" s="214">
        <f>('1 Utsläpp (kvartal)'!H52/'6 FV (kvartal)'!H52)*1000</f>
        <v>61.559049618308741</v>
      </c>
      <c r="I52" s="214">
        <f>('1 Utsläpp (kvartal)'!I52/'6 FV (kvartal)'!I52)*1000</f>
        <v>49.110387366844641</v>
      </c>
      <c r="J52" s="214">
        <f>('1 Utsläpp (kvartal)'!J52/'6 FV (kvartal)'!J52)*1000</f>
        <v>42.515361355501881</v>
      </c>
      <c r="K52" s="214">
        <f>('1 Utsläpp (kvartal)'!K52/'6 FV (kvartal)'!K52)*1000</f>
        <v>70.843037960553346</v>
      </c>
      <c r="L52" s="214">
        <f>('1 Utsläpp (kvartal)'!L52/'6 FV (kvartal)'!L52)*1000</f>
        <v>91.268178446654716</v>
      </c>
      <c r="M52" s="214">
        <f>('1 Utsläpp (kvartal)'!M52/'6 FV (kvartal)'!M52)*1000</f>
        <v>56.933232390560761</v>
      </c>
      <c r="N52" s="214">
        <f>('1 Utsläpp (kvartal)'!N52/'6 FV (kvartal)'!N52)*1000</f>
        <v>43.760281286111386</v>
      </c>
      <c r="O52" s="214">
        <f>('1 Utsläpp (kvartal)'!O52/'6 FV (kvartal)'!O52)*1000</f>
        <v>79.872126267966948</v>
      </c>
      <c r="P52" s="214">
        <f>('1 Utsläpp (kvartal)'!P52/'6 FV (kvartal)'!P52)*1000</f>
        <v>77.608599415826504</v>
      </c>
      <c r="Q52" s="214">
        <f>('1 Utsläpp (kvartal)'!Q52/'6 FV (kvartal)'!Q52)*1000</f>
        <v>52.892041533194273</v>
      </c>
      <c r="R52" s="214">
        <f>('1 Utsläpp (kvartal)'!R52/'6 FV (kvartal)'!R52)*1000</f>
        <v>38.460706014760945</v>
      </c>
      <c r="S52" s="214">
        <f>('1 Utsläpp (kvartal)'!S52/'6 FV (kvartal)'!S52)*1000</f>
        <v>52.448678128656695</v>
      </c>
      <c r="T52" s="214">
        <f>('1 Utsläpp (kvartal)'!T52/'6 FV (kvartal)'!T52)*1000</f>
        <v>60.351904987682055</v>
      </c>
      <c r="U52" s="214">
        <f>('1 Utsläpp (kvartal)'!U52/'6 FV (kvartal)'!U52)*1000</f>
        <v>39.976848782511148</v>
      </c>
      <c r="V52" s="214">
        <f>('1 Utsläpp (kvartal)'!V52/'6 FV (kvartal)'!V52)*1000</f>
        <v>33.021871123998991</v>
      </c>
      <c r="W52" s="214">
        <f>('1 Utsläpp (kvartal)'!W52/'6 FV (kvartal)'!W52)*1000</f>
        <v>49.38402636343541</v>
      </c>
      <c r="X52" s="214">
        <f>('1 Utsläpp (kvartal)'!X52/'6 FV (kvartal)'!X52)*1000</f>
        <v>58.912089684433695</v>
      </c>
      <c r="Y52" s="214">
        <f>('1 Utsläpp (kvartal)'!Y52/'6 FV (kvartal)'!Y52)*1000</f>
        <v>42.327477914539884</v>
      </c>
      <c r="Z52" s="214">
        <f>('1 Utsläpp (kvartal)'!Z52/'6 FV (kvartal)'!Z52)*1000</f>
        <v>37.52635309194617</v>
      </c>
      <c r="AA52" s="214">
        <f>('1 Utsläpp (kvartal)'!AA52/'6 FV (kvartal)'!AA52)*1000</f>
        <v>45.674799235752452</v>
      </c>
      <c r="AB52" s="214">
        <f>('1 Utsläpp (kvartal)'!AB52/'6 FV (kvartal)'!AB52)*1000</f>
        <v>44.458079999898764</v>
      </c>
      <c r="AC52" s="214">
        <f>('1 Utsläpp (kvartal)'!AC52/'6 FV (kvartal)'!AC52)*1000</f>
        <v>39.768004991864252</v>
      </c>
      <c r="AD52" s="214">
        <f>('1 Utsläpp (kvartal)'!AD52/'6 FV (kvartal)'!AD52)*1000</f>
        <v>33.651427377761564</v>
      </c>
      <c r="AE52" s="214">
        <f>('1 Utsläpp (kvartal)'!AE52/'6 FV (kvartal)'!AE52)*1000</f>
        <v>42.598696066400393</v>
      </c>
      <c r="AF52" s="214">
        <f>('1 Utsläpp (kvartal)'!AF52/'6 FV (kvartal)'!AF52)*1000</f>
        <v>46.275500456073388</v>
      </c>
      <c r="AG52" s="214">
        <f>('1 Utsläpp (kvartal)'!AG52/'6 FV (kvartal)'!AG52)*1000</f>
        <v>32.794975765086036</v>
      </c>
      <c r="AH52" s="214">
        <f>('1 Utsläpp (kvartal)'!AH52/'6 FV (kvartal)'!AH52)*1000</f>
        <v>26.977879100915466</v>
      </c>
      <c r="AI52" s="214">
        <f>('1 Utsläpp (kvartal)'!AI52/'6 FV (kvartal)'!AI52)*1000</f>
        <v>41.036775686573222</v>
      </c>
      <c r="AJ52" s="214">
        <f>('1 Utsläpp (kvartal)'!AJ52/'6 FV (kvartal)'!AJ52)*1000</f>
        <v>47.913534650714404</v>
      </c>
      <c r="AK52" s="214">
        <f>('1 Utsläpp (kvartal)'!AK52/'6 FV (kvartal)'!AK52)*1000</f>
        <v>39.245637456633631</v>
      </c>
      <c r="AL52" s="214">
        <f>('1 Utsläpp (kvartal)'!AL52/'6 FV (kvartal)'!AL52)*1000</f>
        <v>36.175104283910045</v>
      </c>
      <c r="AM52" s="214">
        <f>('1 Utsläpp (kvartal)'!AM52/'6 FV (kvartal)'!AM52)*1000</f>
        <v>43.97545494098182</v>
      </c>
      <c r="AN52" s="214">
        <f>('1 Utsläpp (kvartal)'!AN52/'6 FV (kvartal)'!AN52)*1000</f>
        <v>43.302953576782549</v>
      </c>
      <c r="AO52" s="214">
        <f>('1 Utsläpp (kvartal)'!AO52/'6 FV (kvartal)'!AO52)*1000</f>
        <v>39.141596155681526</v>
      </c>
      <c r="AP52" s="214">
        <f>('1 Utsläpp (kvartal)'!AP52/'6 FV (kvartal)'!AP52)*1000</f>
        <v>40.981460046182185</v>
      </c>
      <c r="AQ52" s="214">
        <f>('1 Utsläpp (kvartal)'!AQ52/'6 FV (kvartal)'!AQ52)*1000</f>
        <v>44.17567069650751</v>
      </c>
      <c r="AR52" s="214">
        <f>('1 Utsläpp (kvartal)'!AR52/'6 FV (kvartal)'!AR52)*1000</f>
        <v>50.4907923228999</v>
      </c>
      <c r="AS52" s="214">
        <f>('1 Utsläpp (kvartal)'!AS52/'6 FV (kvartal)'!AS52)*1000</f>
        <v>41.539443360927535</v>
      </c>
      <c r="AT52" s="214">
        <f>('1 Utsläpp (kvartal)'!AT52/'6 FV (kvartal)'!AT52)*1000</f>
        <v>45.955104321179789</v>
      </c>
      <c r="AU52" s="214">
        <f>('1 Utsläpp (kvartal)'!AU52/'6 FV (kvartal)'!AU52)*1000</f>
        <v>50.111689641563309</v>
      </c>
      <c r="AV52" s="214">
        <f>('1 Utsläpp (kvartal)'!AV52/'6 FV (kvartal)'!AV52)*1000</f>
        <v>50.024754595189115</v>
      </c>
      <c r="AW52" s="214">
        <f>('1 Utsläpp (kvartal)'!AW52/'6 FV (kvartal)'!AW52)*1000</f>
        <v>30.188733367142301</v>
      </c>
      <c r="AX52" s="214">
        <f>('1 Utsläpp (kvartal)'!AX52/'6 FV (kvartal)'!AX52)*1000</f>
        <v>30.932127903773313</v>
      </c>
      <c r="AY52" s="214">
        <f>('1 Utsläpp (kvartal)'!AY52/'6 FV (kvartal)'!AY52)*1000</f>
        <v>29.195220537070202</v>
      </c>
      <c r="AZ52" s="214">
        <f>('1 Utsläpp (kvartal)'!AZ52/'6 FV (kvartal)'!AZ52)*1000</f>
        <v>25.778719060063892</v>
      </c>
      <c r="BA52" s="214">
        <f>('1 Utsläpp (kvartal)'!BA52/'6 FV (kvartal)'!BA52)*1000</f>
        <v>26.688415703207266</v>
      </c>
      <c r="BB52" s="214">
        <f>('1 Utsläpp (kvartal)'!BB52/'6 FV (kvartal)'!BB52)*1000</f>
        <v>27.207423154385332</v>
      </c>
      <c r="BC52" s="214">
        <f>('1 Utsläpp (kvartal)'!BC52/'6 FV (kvartal)'!BC52)*1000</f>
        <v>27.972192540768514</v>
      </c>
      <c r="BD52" s="214">
        <f>('1 Utsläpp (kvartal)'!BD52/'6 FV (kvartal)'!BD52)*1000</f>
        <v>30.185258424292634</v>
      </c>
      <c r="BE52" s="214">
        <f>('1 Utsläpp (kvartal)'!BE52/'6 FV (kvartal)'!BE52)*1000</f>
        <v>34.052637221665627</v>
      </c>
      <c r="BF52" s="214">
        <f>('1 Utsläpp (kvartal)'!BF52/'6 FV (kvartal)'!BF52)*1000</f>
        <v>35.079495312710804</v>
      </c>
      <c r="BG52" s="214">
        <f>('1 Utsläpp (kvartal)'!BG52/'6 FV (kvartal)'!BG52)*1000</f>
        <v>40.063669955318908</v>
      </c>
      <c r="BH52" s="214">
        <f>('1 Utsläpp (kvartal)'!BH52/'6 FV (kvartal)'!BH52)*1000</f>
        <v>39.246015664171907</v>
      </c>
      <c r="BI52" s="214">
        <f>('1 Utsläpp (kvartal)'!BI52/'6 FV (kvartal)'!BI52)*1000</f>
        <v>41.64824339484553</v>
      </c>
      <c r="BJ52" s="214">
        <f>('1 Utsläpp (kvartal)'!BJ52/'6 FV (kvartal)'!BJ52)*1000</f>
        <v>34.18108165753064</v>
      </c>
      <c r="BK52" s="214">
        <f>('1 Utsläpp (kvartal)'!BK52/'6 FV (kvartal)'!BK52)*1000</f>
        <v>38.414372036524455</v>
      </c>
      <c r="BL52" s="214">
        <f>('1 Utsläpp (kvartal)'!BL52/'6 FV (kvartal)'!BL52)*1000</f>
        <v>32.553545366562354</v>
      </c>
      <c r="BM52" s="214">
        <f>('1 Utsläpp (kvartal)'!BM52/'6 FV (kvartal)'!BM52)*1000</f>
        <v>33.859753545812197</v>
      </c>
      <c r="BN52" s="214">
        <f>('1 Utsläpp (kvartal)'!BN52/'6 FV (kvartal)'!BN52)*1000</f>
        <v>31.023239253817401</v>
      </c>
      <c r="BO52" s="214">
        <f>('1 Utsläpp (kvartal)'!BO52/'6 FV (kvartal)'!BO52)*1000</f>
        <v>31.845311613143092</v>
      </c>
      <c r="BP52" s="214">
        <f>('1 Utsläpp (kvartal)'!BP52/'6 FV (kvartal)'!BP52)*1000</f>
        <v>35.566560694030954</v>
      </c>
      <c r="BQ52" s="214">
        <f>('1 Utsläpp (kvartal)'!BQ52/'6 FV (kvartal)'!BQ52)*1000</f>
        <v>36.761861877464312</v>
      </c>
      <c r="BR52" s="214">
        <f>('1 Utsläpp (kvartal)'!BR52/'6 FV (kvartal)'!BR52)*1000</f>
        <v>28.697628355643324</v>
      </c>
      <c r="BS52" s="214">
        <f>('1 Utsläpp (kvartal)'!BS52/'6 FV (kvartal)'!BS52)*1000</f>
        <v>32.240911667810821</v>
      </c>
      <c r="BT52" s="214">
        <f>('1 Utsläpp (kvartal)'!BT52/'6 FV (kvartal)'!BT52)*1000</f>
        <v>32.995228148827415</v>
      </c>
      <c r="BU52" s="214">
        <f>('1 Utsläpp (kvartal)'!BU52/'6 FV (kvartal)'!BU52)*1000</f>
        <v>36.917183422319063</v>
      </c>
      <c r="BV52" s="214">
        <f>('1 Utsläpp (kvartal)'!BV52/'6 FV (kvartal)'!BV52)*1000</f>
        <v>30.904880840878342</v>
      </c>
      <c r="BW52" s="214">
        <f>('1 Utsläpp (kvartal)'!BW52/'6 FV (kvartal)'!BW52)*1000</f>
        <v>37.100224665487005</v>
      </c>
      <c r="BX52" s="214">
        <f>('1 Utsläpp (kvartal)'!BX52/'6 FV (kvartal)'!BX52)*1000</f>
        <v>35.440734502460451</v>
      </c>
      <c r="BY52" s="259"/>
    </row>
    <row r="53" spans="1:77" ht="15.75" customHeight="1" x14ac:dyDescent="0.3">
      <c r="A53" s="185"/>
      <c r="B53" s="121" t="str">
        <f>'1 Utsläpp (kvartal)'!B53</f>
        <v>Construction</v>
      </c>
      <c r="C53" s="123" t="str">
        <f>'1 Utsläpp (kvartal)'!C53</f>
        <v>Byggverksamhet</v>
      </c>
      <c r="D53" s="214">
        <f>('1 Utsläpp (kvartal)'!D53/'6 FV (kvartal)'!D53)*1000</f>
        <v>6.1751502011245742</v>
      </c>
      <c r="E53" s="214">
        <f>('1 Utsläpp (kvartal)'!E53/'6 FV (kvartal)'!E53)*1000</f>
        <v>5.8535048032845705</v>
      </c>
      <c r="F53" s="214">
        <f>('1 Utsläpp (kvartal)'!F53/'6 FV (kvartal)'!F53)*1000</f>
        <v>6.8502876685275771</v>
      </c>
      <c r="G53" s="214">
        <f>('1 Utsläpp (kvartal)'!G53/'6 FV (kvartal)'!G53)*1000</f>
        <v>5.3034671913960336</v>
      </c>
      <c r="H53" s="214">
        <f>('1 Utsläpp (kvartal)'!H53/'6 FV (kvartal)'!H53)*1000</f>
        <v>6.936833552672069</v>
      </c>
      <c r="I53" s="214">
        <f>('1 Utsläpp (kvartal)'!I53/'6 FV (kvartal)'!I53)*1000</f>
        <v>5.6905186225093374</v>
      </c>
      <c r="J53" s="214">
        <f>('1 Utsläpp (kvartal)'!J53/'6 FV (kvartal)'!J53)*1000</f>
        <v>6.3593022324916291</v>
      </c>
      <c r="K53" s="214">
        <f>('1 Utsläpp (kvartal)'!K53/'6 FV (kvartal)'!K53)*1000</f>
        <v>4.9621176054517999</v>
      </c>
      <c r="L53" s="214">
        <f>('1 Utsläpp (kvartal)'!L53/'6 FV (kvartal)'!L53)*1000</f>
        <v>7.6418460233125947</v>
      </c>
      <c r="M53" s="214">
        <f>('1 Utsläpp (kvartal)'!M53/'6 FV (kvartal)'!M53)*1000</f>
        <v>6.0694812284032933</v>
      </c>
      <c r="N53" s="214">
        <f>('1 Utsläpp (kvartal)'!N53/'6 FV (kvartal)'!N53)*1000</f>
        <v>6.6298065788059484</v>
      </c>
      <c r="O53" s="214">
        <f>('1 Utsläpp (kvartal)'!O53/'6 FV (kvartal)'!O53)*1000</f>
        <v>5.4236267356741985</v>
      </c>
      <c r="P53" s="214">
        <f>('1 Utsläpp (kvartal)'!P53/'6 FV (kvartal)'!P53)*1000</f>
        <v>7.464665697501351</v>
      </c>
      <c r="Q53" s="214">
        <f>('1 Utsläpp (kvartal)'!Q53/'6 FV (kvartal)'!Q53)*1000</f>
        <v>6.0484511512279502</v>
      </c>
      <c r="R53" s="214">
        <f>('1 Utsläpp (kvartal)'!R53/'6 FV (kvartal)'!R53)*1000</f>
        <v>6.5631397901730084</v>
      </c>
      <c r="S53" s="214">
        <f>('1 Utsläpp (kvartal)'!S53/'6 FV (kvartal)'!S53)*1000</f>
        <v>5.124389059777962</v>
      </c>
      <c r="T53" s="214">
        <f>('1 Utsläpp (kvartal)'!T53/'6 FV (kvartal)'!T53)*1000</f>
        <v>7.0261892147330194</v>
      </c>
      <c r="U53" s="214">
        <f>('1 Utsläpp (kvartal)'!U53/'6 FV (kvartal)'!U53)*1000</f>
        <v>5.8000383735167356</v>
      </c>
      <c r="V53" s="214">
        <f>('1 Utsläpp (kvartal)'!V53/'6 FV (kvartal)'!V53)*1000</f>
        <v>6.450480370447548</v>
      </c>
      <c r="W53" s="214">
        <f>('1 Utsläpp (kvartal)'!W53/'6 FV (kvartal)'!W53)*1000</f>
        <v>5.1106012706043273</v>
      </c>
      <c r="X53" s="214">
        <f>('1 Utsläpp (kvartal)'!X53/'6 FV (kvartal)'!X53)*1000</f>
        <v>7.3286414072921389</v>
      </c>
      <c r="Y53" s="214">
        <f>('1 Utsläpp (kvartal)'!Y53/'6 FV (kvartal)'!Y53)*1000</f>
        <v>6.0066738004233367</v>
      </c>
      <c r="Z53" s="214">
        <f>('1 Utsläpp (kvartal)'!Z53/'6 FV (kvartal)'!Z53)*1000</f>
        <v>6.6469516786953529</v>
      </c>
      <c r="AA53" s="214">
        <f>('1 Utsläpp (kvartal)'!AA53/'6 FV (kvartal)'!AA53)*1000</f>
        <v>5.1235731802801379</v>
      </c>
      <c r="AB53" s="214">
        <f>('1 Utsläpp (kvartal)'!AB53/'6 FV (kvartal)'!AB53)*1000</f>
        <v>6.8943917440742881</v>
      </c>
      <c r="AC53" s="214">
        <f>('1 Utsläpp (kvartal)'!AC53/'6 FV (kvartal)'!AC53)*1000</f>
        <v>5.6350661341454762</v>
      </c>
      <c r="AD53" s="214">
        <f>('1 Utsläpp (kvartal)'!AD53/'6 FV (kvartal)'!AD53)*1000</f>
        <v>6.2489234022541691</v>
      </c>
      <c r="AE53" s="214">
        <f>('1 Utsläpp (kvartal)'!AE53/'6 FV (kvartal)'!AE53)*1000</f>
        <v>4.7248689741366432</v>
      </c>
      <c r="AF53" s="214">
        <f>('1 Utsläpp (kvartal)'!AF53/'6 FV (kvartal)'!AF53)*1000</f>
        <v>6.4864545949624421</v>
      </c>
      <c r="AG53" s="214">
        <f>('1 Utsläpp (kvartal)'!AG53/'6 FV (kvartal)'!AG53)*1000</f>
        <v>5.4413372731313601</v>
      </c>
      <c r="AH53" s="214">
        <f>('1 Utsläpp (kvartal)'!AH53/'6 FV (kvartal)'!AH53)*1000</f>
        <v>6.1500268863019905</v>
      </c>
      <c r="AI53" s="214">
        <f>('1 Utsläpp (kvartal)'!AI53/'6 FV (kvartal)'!AI53)*1000</f>
        <v>4.5563224868414922</v>
      </c>
      <c r="AJ53" s="214">
        <f>('1 Utsläpp (kvartal)'!AJ53/'6 FV (kvartal)'!AJ53)*1000</f>
        <v>6.3966916183524578</v>
      </c>
      <c r="AK53" s="214">
        <f>('1 Utsläpp (kvartal)'!AK53/'6 FV (kvartal)'!AK53)*1000</f>
        <v>5.374478262908597</v>
      </c>
      <c r="AL53" s="214">
        <f>('1 Utsläpp (kvartal)'!AL53/'6 FV (kvartal)'!AL53)*1000</f>
        <v>6.3875007257756344</v>
      </c>
      <c r="AM53" s="214">
        <f>('1 Utsläpp (kvartal)'!AM53/'6 FV (kvartal)'!AM53)*1000</f>
        <v>4.8460977113228552</v>
      </c>
      <c r="AN53" s="214">
        <f>('1 Utsläpp (kvartal)'!AN53/'6 FV (kvartal)'!AN53)*1000</f>
        <v>5.9099038208271528</v>
      </c>
      <c r="AO53" s="214">
        <f>('1 Utsläpp (kvartal)'!AO53/'6 FV (kvartal)'!AO53)*1000</f>
        <v>5.0910498511573525</v>
      </c>
      <c r="AP53" s="214">
        <f>('1 Utsläpp (kvartal)'!AP53/'6 FV (kvartal)'!AP53)*1000</f>
        <v>5.7562808176870046</v>
      </c>
      <c r="AQ53" s="214">
        <f>('1 Utsläpp (kvartal)'!AQ53/'6 FV (kvartal)'!AQ53)*1000</f>
        <v>4.1984591070648554</v>
      </c>
      <c r="AR53" s="214">
        <f>('1 Utsläpp (kvartal)'!AR53/'6 FV (kvartal)'!AR53)*1000</f>
        <v>5.5000851021512673</v>
      </c>
      <c r="AS53" s="214">
        <f>('1 Utsläpp (kvartal)'!AS53/'6 FV (kvartal)'!AS53)*1000</f>
        <v>4.9557053760983445</v>
      </c>
      <c r="AT53" s="214">
        <f>('1 Utsläpp (kvartal)'!AT53/'6 FV (kvartal)'!AT53)*1000</f>
        <v>5.4302070355541696</v>
      </c>
      <c r="AU53" s="214">
        <f>('1 Utsläpp (kvartal)'!AU53/'6 FV (kvartal)'!AU53)*1000</f>
        <v>3.9577826862908272</v>
      </c>
      <c r="AV53" s="214">
        <f>('1 Utsläpp (kvartal)'!AV53/'6 FV (kvartal)'!AV53)*1000</f>
        <v>5.1944961934761711</v>
      </c>
      <c r="AW53" s="214">
        <f>('1 Utsläpp (kvartal)'!AW53/'6 FV (kvartal)'!AW53)*1000</f>
        <v>4.9397849690089197</v>
      </c>
      <c r="AX53" s="214">
        <f>('1 Utsläpp (kvartal)'!AX53/'6 FV (kvartal)'!AX53)*1000</f>
        <v>5.6792446964461227</v>
      </c>
      <c r="AY53" s="214">
        <f>('1 Utsläpp (kvartal)'!AY53/'6 FV (kvartal)'!AY53)*1000</f>
        <v>4.0735119217494322</v>
      </c>
      <c r="AZ53" s="214">
        <f>('1 Utsläpp (kvartal)'!AZ53/'6 FV (kvartal)'!AZ53)*1000</f>
        <v>5.5709428730652606</v>
      </c>
      <c r="BA53" s="214">
        <f>('1 Utsläpp (kvartal)'!BA53/'6 FV (kvartal)'!BA53)*1000</f>
        <v>4.3564252787066309</v>
      </c>
      <c r="BB53" s="214">
        <f>('1 Utsläpp (kvartal)'!BB53/'6 FV (kvartal)'!BB53)*1000</f>
        <v>5.7033719254745723</v>
      </c>
      <c r="BC53" s="214">
        <f>('1 Utsläpp (kvartal)'!BC53/'6 FV (kvartal)'!BC53)*1000</f>
        <v>4.4835773009292152</v>
      </c>
      <c r="BD53" s="214">
        <f>('1 Utsläpp (kvartal)'!BD53/'6 FV (kvartal)'!BD53)*1000</f>
        <v>5.809192592236017</v>
      </c>
      <c r="BE53" s="214">
        <f>('1 Utsläpp (kvartal)'!BE53/'6 FV (kvartal)'!BE53)*1000</f>
        <v>5.1009344375841597</v>
      </c>
      <c r="BF53" s="214">
        <f>('1 Utsläpp (kvartal)'!BF53/'6 FV (kvartal)'!BF53)*1000</f>
        <v>5.7690879847400582</v>
      </c>
      <c r="BG53" s="214">
        <f>('1 Utsläpp (kvartal)'!BG53/'6 FV (kvartal)'!BG53)*1000</f>
        <v>4.1269612658911399</v>
      </c>
      <c r="BH53" s="214">
        <f>('1 Utsläpp (kvartal)'!BH53/'6 FV (kvartal)'!BH53)*1000</f>
        <v>5.1001448278761528</v>
      </c>
      <c r="BI53" s="214">
        <f>('1 Utsläpp (kvartal)'!BI53/'6 FV (kvartal)'!BI53)*1000</f>
        <v>4.1044440881676616</v>
      </c>
      <c r="BJ53" s="214">
        <f>('1 Utsläpp (kvartal)'!BJ53/'6 FV (kvartal)'!BJ53)*1000</f>
        <v>5.1593021989505559</v>
      </c>
      <c r="BK53" s="214">
        <f>('1 Utsläpp (kvartal)'!BK53/'6 FV (kvartal)'!BK53)*1000</f>
        <v>3.7562254386651803</v>
      </c>
      <c r="BL53" s="214">
        <f>('1 Utsläpp (kvartal)'!BL53/'6 FV (kvartal)'!BL53)*1000</f>
        <v>5.0467718242856234</v>
      </c>
      <c r="BM53" s="214">
        <f>('1 Utsläpp (kvartal)'!BM53/'6 FV (kvartal)'!BM53)*1000</f>
        <v>4.0350236725305813</v>
      </c>
      <c r="BN53" s="214">
        <f>('1 Utsläpp (kvartal)'!BN53/'6 FV (kvartal)'!BN53)*1000</f>
        <v>4.874377057212965</v>
      </c>
      <c r="BO53" s="214">
        <f>('1 Utsläpp (kvartal)'!BO53/'6 FV (kvartal)'!BO53)*1000</f>
        <v>3.4960228147375223</v>
      </c>
      <c r="BP53" s="214">
        <f>('1 Utsläpp (kvartal)'!BP53/'6 FV (kvartal)'!BP53)*1000</f>
        <v>6.7899463552286123</v>
      </c>
      <c r="BQ53" s="214">
        <f>('1 Utsläpp (kvartal)'!BQ53/'6 FV (kvartal)'!BQ53)*1000</f>
        <v>5.9549496499839503</v>
      </c>
      <c r="BR53" s="214">
        <f>('1 Utsläpp (kvartal)'!BR53/'6 FV (kvartal)'!BR53)*1000</f>
        <v>6.9166196646620612</v>
      </c>
      <c r="BS53" s="214">
        <f>('1 Utsläpp (kvartal)'!BS53/'6 FV (kvartal)'!BS53)*1000</f>
        <v>4.7036509214101221</v>
      </c>
      <c r="BT53" s="214">
        <f>('1 Utsläpp (kvartal)'!BT53/'6 FV (kvartal)'!BT53)*1000</f>
        <v>6.8765328912212427</v>
      </c>
      <c r="BU53" s="214">
        <f>('1 Utsläpp (kvartal)'!BU53/'6 FV (kvartal)'!BU53)*1000</f>
        <v>5.7365391494758757</v>
      </c>
      <c r="BV53" s="214">
        <f>('1 Utsläpp (kvartal)'!BV53/'6 FV (kvartal)'!BV53)*1000</f>
        <v>6.7669413860726237</v>
      </c>
      <c r="BW53" s="214">
        <f>('1 Utsläpp (kvartal)'!BW53/'6 FV (kvartal)'!BW53)*1000</f>
        <v>4.4979812294446377</v>
      </c>
      <c r="BX53" s="214">
        <f>('1 Utsläpp (kvartal)'!BX53/'6 FV (kvartal)'!BX53)*1000</f>
        <v>6.4811287292599946</v>
      </c>
      <c r="BY53" s="259"/>
    </row>
    <row r="54" spans="1:77" ht="15.75" customHeight="1" x14ac:dyDescent="0.3">
      <c r="A54" s="185"/>
      <c r="B54" s="121" t="str">
        <f>'1 Utsläpp (kvartal)'!B54</f>
        <v>Transport</v>
      </c>
      <c r="C54" s="123" t="str">
        <f>'1 Utsläpp (kvartal)'!C54</f>
        <v>Transportindustri</v>
      </c>
      <c r="D54" s="214">
        <f>('1 Utsläpp (kvartal)'!D54/'6 FV (kvartal)'!D54)*1000</f>
        <v>52.500369847622785</v>
      </c>
      <c r="E54" s="214">
        <f>('1 Utsläpp (kvartal)'!E54/'6 FV (kvartal)'!E54)*1000</f>
        <v>53.326952414550384</v>
      </c>
      <c r="F54" s="214">
        <f>('1 Utsläpp (kvartal)'!F54/'6 FV (kvartal)'!F54)*1000</f>
        <v>54.960313012400078</v>
      </c>
      <c r="G54" s="214">
        <f>('1 Utsläpp (kvartal)'!G54/'6 FV (kvartal)'!G54)*1000</f>
        <v>54.174838656247253</v>
      </c>
      <c r="H54" s="214">
        <f>('1 Utsläpp (kvartal)'!H54/'6 FV (kvartal)'!H54)*1000</f>
        <v>53.164111555056664</v>
      </c>
      <c r="I54" s="214">
        <f>('1 Utsläpp (kvartal)'!I54/'6 FV (kvartal)'!I54)*1000</f>
        <v>54.125901628622174</v>
      </c>
      <c r="J54" s="214">
        <f>('1 Utsläpp (kvartal)'!J54/'6 FV (kvartal)'!J54)*1000</f>
        <v>55.158444167325342</v>
      </c>
      <c r="K54" s="214">
        <f>('1 Utsläpp (kvartal)'!K54/'6 FV (kvartal)'!K54)*1000</f>
        <v>53.117761277372367</v>
      </c>
      <c r="L54" s="214">
        <f>('1 Utsläpp (kvartal)'!L54/'6 FV (kvartal)'!L54)*1000</f>
        <v>56.245180103237537</v>
      </c>
      <c r="M54" s="214">
        <f>('1 Utsläpp (kvartal)'!M54/'6 FV (kvartal)'!M54)*1000</f>
        <v>50.463314292382066</v>
      </c>
      <c r="N54" s="214">
        <f>('1 Utsläpp (kvartal)'!N54/'6 FV (kvartal)'!N54)*1000</f>
        <v>50.239933092804868</v>
      </c>
      <c r="O54" s="214">
        <f>('1 Utsläpp (kvartal)'!O54/'6 FV (kvartal)'!O54)*1000</f>
        <v>49.321011139916365</v>
      </c>
      <c r="P54" s="214">
        <f>('1 Utsläpp (kvartal)'!P54/'6 FV (kvartal)'!P54)*1000</f>
        <v>44.070768541514809</v>
      </c>
      <c r="Q54" s="214">
        <f>('1 Utsläpp (kvartal)'!Q54/'6 FV (kvartal)'!Q54)*1000</f>
        <v>40.149260705441066</v>
      </c>
      <c r="R54" s="214">
        <f>('1 Utsläpp (kvartal)'!R54/'6 FV (kvartal)'!R54)*1000</f>
        <v>40.573644153409425</v>
      </c>
      <c r="S54" s="214">
        <f>('1 Utsläpp (kvartal)'!S54/'6 FV (kvartal)'!S54)*1000</f>
        <v>38.385606543098532</v>
      </c>
      <c r="T54" s="214">
        <f>('1 Utsläpp (kvartal)'!T54/'6 FV (kvartal)'!T54)*1000</f>
        <v>35.95729176542045</v>
      </c>
      <c r="U54" s="214">
        <f>('1 Utsläpp (kvartal)'!U54/'6 FV (kvartal)'!U54)*1000</f>
        <v>35.537407688370045</v>
      </c>
      <c r="V54" s="214">
        <f>('1 Utsläpp (kvartal)'!V54/'6 FV (kvartal)'!V54)*1000</f>
        <v>37.298854007643861</v>
      </c>
      <c r="W54" s="214">
        <f>('1 Utsläpp (kvartal)'!W54/'6 FV (kvartal)'!W54)*1000</f>
        <v>36.730219063621568</v>
      </c>
      <c r="X54" s="214">
        <f>('1 Utsläpp (kvartal)'!X54/'6 FV (kvartal)'!X54)*1000</f>
        <v>38.562704773038405</v>
      </c>
      <c r="Y54" s="214">
        <f>('1 Utsläpp (kvartal)'!Y54/'6 FV (kvartal)'!Y54)*1000</f>
        <v>36.801343417610312</v>
      </c>
      <c r="Z54" s="214">
        <f>('1 Utsläpp (kvartal)'!Z54/'6 FV (kvartal)'!Z54)*1000</f>
        <v>35.898050593277709</v>
      </c>
      <c r="AA54" s="214">
        <f>('1 Utsläpp (kvartal)'!AA54/'6 FV (kvartal)'!AA54)*1000</f>
        <v>33.143297039164963</v>
      </c>
      <c r="AB54" s="214">
        <f>('1 Utsläpp (kvartal)'!AB54/'6 FV (kvartal)'!AB54)*1000</f>
        <v>33.4805107989609</v>
      </c>
      <c r="AC54" s="214">
        <f>('1 Utsläpp (kvartal)'!AC54/'6 FV (kvartal)'!AC54)*1000</f>
        <v>33.806763205641239</v>
      </c>
      <c r="AD54" s="214">
        <f>('1 Utsläpp (kvartal)'!AD54/'6 FV (kvartal)'!AD54)*1000</f>
        <v>39.762092290154683</v>
      </c>
      <c r="AE54" s="214">
        <f>('1 Utsläpp (kvartal)'!AE54/'6 FV (kvartal)'!AE54)*1000</f>
        <v>35.501690448407494</v>
      </c>
      <c r="AF54" s="214">
        <f>('1 Utsläpp (kvartal)'!AF54/'6 FV (kvartal)'!AF54)*1000</f>
        <v>40.328975383661778</v>
      </c>
      <c r="AG54" s="214">
        <f>('1 Utsläpp (kvartal)'!AG54/'6 FV (kvartal)'!AG54)*1000</f>
        <v>38.390471431636783</v>
      </c>
      <c r="AH54" s="214">
        <f>('1 Utsläpp (kvartal)'!AH54/'6 FV (kvartal)'!AH54)*1000</f>
        <v>40.719238142198314</v>
      </c>
      <c r="AI54" s="214">
        <f>('1 Utsläpp (kvartal)'!AI54/'6 FV (kvartal)'!AI54)*1000</f>
        <v>39.365612129308133</v>
      </c>
      <c r="AJ54" s="214">
        <f>('1 Utsläpp (kvartal)'!AJ54/'6 FV (kvartal)'!AJ54)*1000</f>
        <v>44.022223752072946</v>
      </c>
      <c r="AK54" s="214">
        <f>('1 Utsläpp (kvartal)'!AK54/'6 FV (kvartal)'!AK54)*1000</f>
        <v>38.818186028896903</v>
      </c>
      <c r="AL54" s="214">
        <f>('1 Utsläpp (kvartal)'!AL54/'6 FV (kvartal)'!AL54)*1000</f>
        <v>43.685025436850253</v>
      </c>
      <c r="AM54" s="214">
        <f>('1 Utsläpp (kvartal)'!AM54/'6 FV (kvartal)'!AM54)*1000</f>
        <v>43.647437297768612</v>
      </c>
      <c r="AN54" s="214">
        <f>('1 Utsläpp (kvartal)'!AN54/'6 FV (kvartal)'!AN54)*1000</f>
        <v>39.431153870961957</v>
      </c>
      <c r="AO54" s="214">
        <f>('1 Utsläpp (kvartal)'!AO54/'6 FV (kvartal)'!AO54)*1000</f>
        <v>37.423971580575049</v>
      </c>
      <c r="AP54" s="214">
        <f>('1 Utsläpp (kvartal)'!AP54/'6 FV (kvartal)'!AP54)*1000</f>
        <v>41.757651419554428</v>
      </c>
      <c r="AQ54" s="214">
        <f>('1 Utsläpp (kvartal)'!AQ54/'6 FV (kvartal)'!AQ54)*1000</f>
        <v>37.694267459676169</v>
      </c>
      <c r="AR54" s="214">
        <f>('1 Utsläpp (kvartal)'!AR54/'6 FV (kvartal)'!AR54)*1000</f>
        <v>36.21903065133742</v>
      </c>
      <c r="AS54" s="214">
        <f>('1 Utsläpp (kvartal)'!AS54/'6 FV (kvartal)'!AS54)*1000</f>
        <v>36.26943613922689</v>
      </c>
      <c r="AT54" s="214">
        <f>('1 Utsläpp (kvartal)'!AT54/'6 FV (kvartal)'!AT54)*1000</f>
        <v>39.314956875158686</v>
      </c>
      <c r="AU54" s="214">
        <f>('1 Utsläpp (kvartal)'!AU54/'6 FV (kvartal)'!AU54)*1000</f>
        <v>36.465175676888798</v>
      </c>
      <c r="AV54" s="214">
        <f>('1 Utsläpp (kvartal)'!AV54/'6 FV (kvartal)'!AV54)*1000</f>
        <v>34.539322414257626</v>
      </c>
      <c r="AW54" s="214">
        <f>('1 Utsläpp (kvartal)'!AW54/'6 FV (kvartal)'!AW54)*1000</f>
        <v>35.351717772164868</v>
      </c>
      <c r="AX54" s="214">
        <f>('1 Utsläpp (kvartal)'!AX54/'6 FV (kvartal)'!AX54)*1000</f>
        <v>37.25855555756965</v>
      </c>
      <c r="AY54" s="214">
        <f>('1 Utsläpp (kvartal)'!AY54/'6 FV (kvartal)'!AY54)*1000</f>
        <v>34.568292617315279</v>
      </c>
      <c r="AZ54" s="214">
        <f>('1 Utsläpp (kvartal)'!AZ54/'6 FV (kvartal)'!AZ54)*1000</f>
        <v>35.497787356327485</v>
      </c>
      <c r="BA54" s="214">
        <f>('1 Utsläpp (kvartal)'!BA54/'6 FV (kvartal)'!BA54)*1000</f>
        <v>32.206153368355359</v>
      </c>
      <c r="BB54" s="214">
        <f>('1 Utsläpp (kvartal)'!BB54/'6 FV (kvartal)'!BB54)*1000</f>
        <v>33.675549491010102</v>
      </c>
      <c r="BC54" s="214">
        <f>('1 Utsläpp (kvartal)'!BC54/'6 FV (kvartal)'!BC54)*1000</f>
        <v>31.24820413870928</v>
      </c>
      <c r="BD54" s="214">
        <f>('1 Utsläpp (kvartal)'!BD54/'6 FV (kvartal)'!BD54)*1000</f>
        <v>34.557914755234457</v>
      </c>
      <c r="BE54" s="214">
        <f>('1 Utsläpp (kvartal)'!BE54/'6 FV (kvartal)'!BE54)*1000</f>
        <v>34.616418303791583</v>
      </c>
      <c r="BF54" s="214">
        <f>('1 Utsläpp (kvartal)'!BF54/'6 FV (kvartal)'!BF54)*1000</f>
        <v>34.265134247601047</v>
      </c>
      <c r="BG54" s="214">
        <f>('1 Utsläpp (kvartal)'!BG54/'6 FV (kvartal)'!BG54)*1000</f>
        <v>30.823446056231681</v>
      </c>
      <c r="BH54" s="214">
        <f>('1 Utsläpp (kvartal)'!BH54/'6 FV (kvartal)'!BH54)*1000</f>
        <v>35.395209755976445</v>
      </c>
      <c r="BI54" s="214">
        <f>('1 Utsläpp (kvartal)'!BI54/'6 FV (kvartal)'!BI54)*1000</f>
        <v>30.091463877589241</v>
      </c>
      <c r="BJ54" s="214">
        <f>('1 Utsläpp (kvartal)'!BJ54/'6 FV (kvartal)'!BJ54)*1000</f>
        <v>36.145944779727742</v>
      </c>
      <c r="BK54" s="214">
        <f>('1 Utsläpp (kvartal)'!BK54/'6 FV (kvartal)'!BK54)*1000</f>
        <v>38.238778165554777</v>
      </c>
      <c r="BL54" s="214">
        <f>('1 Utsläpp (kvartal)'!BL54/'6 FV (kvartal)'!BL54)*1000</f>
        <v>35.133605041454594</v>
      </c>
      <c r="BM54" s="214">
        <f>('1 Utsläpp (kvartal)'!BM54/'6 FV (kvartal)'!BM54)*1000</f>
        <v>38.050569412599287</v>
      </c>
      <c r="BN54" s="214">
        <f>('1 Utsläpp (kvartal)'!BN54/'6 FV (kvartal)'!BN54)*1000</f>
        <v>40.584119047974646</v>
      </c>
      <c r="BO54" s="214">
        <f>('1 Utsläpp (kvartal)'!BO54/'6 FV (kvartal)'!BO54)*1000</f>
        <v>34.015891044411489</v>
      </c>
      <c r="BP54" s="214">
        <f>('1 Utsläpp (kvartal)'!BP54/'6 FV (kvartal)'!BP54)*1000</f>
        <v>37.217458294537145</v>
      </c>
      <c r="BQ54" s="214">
        <f>('1 Utsläpp (kvartal)'!BQ54/'6 FV (kvartal)'!BQ54)*1000</f>
        <v>41.70501906982264</v>
      </c>
      <c r="BR54" s="214">
        <f>('1 Utsläpp (kvartal)'!BR54/'6 FV (kvartal)'!BR54)*1000</f>
        <v>43.209459541192601</v>
      </c>
      <c r="BS54" s="214">
        <f>('1 Utsläpp (kvartal)'!BS54/'6 FV (kvartal)'!BS54)*1000</f>
        <v>38.337238463857005</v>
      </c>
      <c r="BT54" s="214">
        <f>('1 Utsläpp (kvartal)'!BT54/'6 FV (kvartal)'!BT54)*1000</f>
        <v>37.306235459247439</v>
      </c>
      <c r="BU54" s="214">
        <f>('1 Utsläpp (kvartal)'!BU54/'6 FV (kvartal)'!BU54)*1000</f>
        <v>40.80730624277026</v>
      </c>
      <c r="BV54" s="214">
        <f>('1 Utsläpp (kvartal)'!BV54/'6 FV (kvartal)'!BV54)*1000</f>
        <v>45.231743783443498</v>
      </c>
      <c r="BW54" s="214">
        <f>('1 Utsläpp (kvartal)'!BW54/'6 FV (kvartal)'!BW54)*1000</f>
        <v>38.364757343791247</v>
      </c>
      <c r="BX54" s="214">
        <f>('1 Utsläpp (kvartal)'!BX54/'6 FV (kvartal)'!BX54)*1000</f>
        <v>38.745807379012938</v>
      </c>
      <c r="BY54" s="259"/>
    </row>
    <row r="55" spans="1:77" ht="15.75" customHeight="1" x14ac:dyDescent="0.3">
      <c r="A55" s="185"/>
      <c r="B55" s="121" t="str">
        <f>'1 Utsläpp (kvartal)'!B55</f>
        <v>Other services</v>
      </c>
      <c r="C55" s="123" t="str">
        <f>'1 Utsläpp (kvartal)'!C55</f>
        <v>Övriga tjänster</v>
      </c>
      <c r="D55" s="214">
        <f>('1 Utsläpp (kvartal)'!D55/'6 FV (kvartal)'!D55)*1000</f>
        <v>2.4677977520506316</v>
      </c>
      <c r="E55" s="214">
        <f>('1 Utsläpp (kvartal)'!E55/'6 FV (kvartal)'!E55)*1000</f>
        <v>2.3525205133196168</v>
      </c>
      <c r="F55" s="214">
        <f>('1 Utsläpp (kvartal)'!F55/'6 FV (kvartal)'!F55)*1000</f>
        <v>2.4449251660924713</v>
      </c>
      <c r="G55" s="214">
        <f>('1 Utsläpp (kvartal)'!G55/'6 FV (kvartal)'!G55)*1000</f>
        <v>2.2170355154349233</v>
      </c>
      <c r="H55" s="214">
        <f>('1 Utsläpp (kvartal)'!H55/'6 FV (kvartal)'!H55)*1000</f>
        <v>2.3017242788202981</v>
      </c>
      <c r="I55" s="214">
        <f>('1 Utsläpp (kvartal)'!I55/'6 FV (kvartal)'!I55)*1000</f>
        <v>2.2316466457375679</v>
      </c>
      <c r="J55" s="214">
        <f>('1 Utsläpp (kvartal)'!J55/'6 FV (kvartal)'!J55)*1000</f>
        <v>2.3994389473538189</v>
      </c>
      <c r="K55" s="214">
        <f>('1 Utsläpp (kvartal)'!K55/'6 FV (kvartal)'!K55)*1000</f>
        <v>2.1296697389394552</v>
      </c>
      <c r="L55" s="214">
        <f>('1 Utsläpp (kvartal)'!L55/'6 FV (kvartal)'!L55)*1000</f>
        <v>2.4151605211623166</v>
      </c>
      <c r="M55" s="214">
        <f>('1 Utsläpp (kvartal)'!M55/'6 FV (kvartal)'!M55)*1000</f>
        <v>2.1994361688970683</v>
      </c>
      <c r="N55" s="214">
        <f>('1 Utsläpp (kvartal)'!N55/'6 FV (kvartal)'!N55)*1000</f>
        <v>2.3339120797217419</v>
      </c>
      <c r="O55" s="214">
        <f>('1 Utsläpp (kvartal)'!O55/'6 FV (kvartal)'!O55)*1000</f>
        <v>2.1680190769746934</v>
      </c>
      <c r="P55" s="214">
        <f>('1 Utsläpp (kvartal)'!P55/'6 FV (kvartal)'!P55)*1000</f>
        <v>2.3103977797498469</v>
      </c>
      <c r="Q55" s="214">
        <f>('1 Utsläpp (kvartal)'!Q55/'6 FV (kvartal)'!Q55)*1000</f>
        <v>2.1634172148888697</v>
      </c>
      <c r="R55" s="214">
        <f>('1 Utsläpp (kvartal)'!R55/'6 FV (kvartal)'!R55)*1000</f>
        <v>2.2439649115134253</v>
      </c>
      <c r="S55" s="214">
        <f>('1 Utsläpp (kvartal)'!S55/'6 FV (kvartal)'!S55)*1000</f>
        <v>2.0463733926585213</v>
      </c>
      <c r="T55" s="214">
        <f>('1 Utsläpp (kvartal)'!T55/'6 FV (kvartal)'!T55)*1000</f>
        <v>2.1055116076785407</v>
      </c>
      <c r="U55" s="214">
        <f>('1 Utsläpp (kvartal)'!U55/'6 FV (kvartal)'!U55)*1000</f>
        <v>1.9379607050112524</v>
      </c>
      <c r="V55" s="214">
        <f>('1 Utsläpp (kvartal)'!V55/'6 FV (kvartal)'!V55)*1000</f>
        <v>2.0596215036782475</v>
      </c>
      <c r="W55" s="214">
        <f>('1 Utsläpp (kvartal)'!W55/'6 FV (kvartal)'!W55)*1000</f>
        <v>1.8962848589694465</v>
      </c>
      <c r="X55" s="214">
        <f>('1 Utsläpp (kvartal)'!X55/'6 FV (kvartal)'!X55)*1000</f>
        <v>2.0007480886209583</v>
      </c>
      <c r="Y55" s="214">
        <f>('1 Utsläpp (kvartal)'!Y55/'6 FV (kvartal)'!Y55)*1000</f>
        <v>1.8891377300655128</v>
      </c>
      <c r="Z55" s="214">
        <f>('1 Utsläpp (kvartal)'!Z55/'6 FV (kvartal)'!Z55)*1000</f>
        <v>1.9801099293757207</v>
      </c>
      <c r="AA55" s="214">
        <f>('1 Utsläpp (kvartal)'!AA55/'6 FV (kvartal)'!AA55)*1000</f>
        <v>1.7134833422490692</v>
      </c>
      <c r="AB55" s="214">
        <f>('1 Utsläpp (kvartal)'!AB55/'6 FV (kvartal)'!AB55)*1000</f>
        <v>1.7724342713154109</v>
      </c>
      <c r="AC55" s="214">
        <f>('1 Utsläpp (kvartal)'!AC55/'6 FV (kvartal)'!AC55)*1000</f>
        <v>1.700652421867737</v>
      </c>
      <c r="AD55" s="214">
        <f>('1 Utsläpp (kvartal)'!AD55/'6 FV (kvartal)'!AD55)*1000</f>
        <v>1.7793372727023535</v>
      </c>
      <c r="AE55" s="214">
        <f>('1 Utsläpp (kvartal)'!AE55/'6 FV (kvartal)'!AE55)*1000</f>
        <v>1.5917344379256155</v>
      </c>
      <c r="AF55" s="214">
        <f>('1 Utsläpp (kvartal)'!AF55/'6 FV (kvartal)'!AF55)*1000</f>
        <v>1.5888475641021171</v>
      </c>
      <c r="AG55" s="214">
        <f>('1 Utsläpp (kvartal)'!AG55/'6 FV (kvartal)'!AG55)*1000</f>
        <v>1.5568529734061176</v>
      </c>
      <c r="AH55" s="214">
        <f>('1 Utsläpp (kvartal)'!AH55/'6 FV (kvartal)'!AH55)*1000</f>
        <v>1.6474121245579438</v>
      </c>
      <c r="AI55" s="214">
        <f>('1 Utsläpp (kvartal)'!AI55/'6 FV (kvartal)'!AI55)*1000</f>
        <v>1.4398617329082199</v>
      </c>
      <c r="AJ55" s="214">
        <f>('1 Utsläpp (kvartal)'!AJ55/'6 FV (kvartal)'!AJ55)*1000</f>
        <v>1.4996836006294636</v>
      </c>
      <c r="AK55" s="214">
        <f>('1 Utsläpp (kvartal)'!AK55/'6 FV (kvartal)'!AK55)*1000</f>
        <v>1.4428867513289154</v>
      </c>
      <c r="AL55" s="214">
        <f>('1 Utsläpp (kvartal)'!AL55/'6 FV (kvartal)'!AL55)*1000</f>
        <v>1.5814750232197536</v>
      </c>
      <c r="AM55" s="214">
        <f>('1 Utsläpp (kvartal)'!AM55/'6 FV (kvartal)'!AM55)*1000</f>
        <v>1.3991845453611611</v>
      </c>
      <c r="AN55" s="214">
        <f>('1 Utsläpp (kvartal)'!AN55/'6 FV (kvartal)'!AN55)*1000</f>
        <v>1.4234302627912434</v>
      </c>
      <c r="AO55" s="214">
        <f>('1 Utsläpp (kvartal)'!AO55/'6 FV (kvartal)'!AO55)*1000</f>
        <v>1.4557565727120321</v>
      </c>
      <c r="AP55" s="214">
        <f>('1 Utsläpp (kvartal)'!AP55/'6 FV (kvartal)'!AP55)*1000</f>
        <v>1.536394263552008</v>
      </c>
      <c r="AQ55" s="214">
        <f>('1 Utsläpp (kvartal)'!AQ55/'6 FV (kvartal)'!AQ55)*1000</f>
        <v>1.3302237474972916</v>
      </c>
      <c r="AR55" s="214">
        <f>('1 Utsläpp (kvartal)'!AR55/'6 FV (kvartal)'!AR55)*1000</f>
        <v>1.3576327691680425</v>
      </c>
      <c r="AS55" s="214">
        <f>('1 Utsläpp (kvartal)'!AS55/'6 FV (kvartal)'!AS55)*1000</f>
        <v>1.37188941159994</v>
      </c>
      <c r="AT55" s="214">
        <f>('1 Utsläpp (kvartal)'!AT55/'6 FV (kvartal)'!AT55)*1000</f>
        <v>1.4854089793181591</v>
      </c>
      <c r="AU55" s="214">
        <f>('1 Utsläpp (kvartal)'!AU55/'6 FV (kvartal)'!AU55)*1000</f>
        <v>1.2650735513013531</v>
      </c>
      <c r="AV55" s="214">
        <f>('1 Utsläpp (kvartal)'!AV55/'6 FV (kvartal)'!AV55)*1000</f>
        <v>1.3216750717104044</v>
      </c>
      <c r="AW55" s="214">
        <f>('1 Utsläpp (kvartal)'!AW55/'6 FV (kvartal)'!AW55)*1000</f>
        <v>1.3344989711444406</v>
      </c>
      <c r="AX55" s="214">
        <f>('1 Utsläpp (kvartal)'!AX55/'6 FV (kvartal)'!AX55)*1000</f>
        <v>1.4311492327361708</v>
      </c>
      <c r="AY55" s="214">
        <f>('1 Utsläpp (kvartal)'!AY55/'6 FV (kvartal)'!AY55)*1000</f>
        <v>1.2095426622294851</v>
      </c>
      <c r="AZ55" s="214">
        <f>('1 Utsläpp (kvartal)'!AZ55/'6 FV (kvartal)'!AZ55)*1000</f>
        <v>1.2157689542337837</v>
      </c>
      <c r="BA55" s="214">
        <f>('1 Utsläpp (kvartal)'!BA55/'6 FV (kvartal)'!BA55)*1000</f>
        <v>1.2355991011628273</v>
      </c>
      <c r="BB55" s="214">
        <f>('1 Utsläpp (kvartal)'!BB55/'6 FV (kvartal)'!BB55)*1000</f>
        <v>1.3325434669710896</v>
      </c>
      <c r="BC55" s="214">
        <f>('1 Utsläpp (kvartal)'!BC55/'6 FV (kvartal)'!BC55)*1000</f>
        <v>1.1404353289161384</v>
      </c>
      <c r="BD55" s="214">
        <f>('1 Utsläpp (kvartal)'!BD55/'6 FV (kvartal)'!BD55)*1000</f>
        <v>1.1348487811030556</v>
      </c>
      <c r="BE55" s="214">
        <f>('1 Utsläpp (kvartal)'!BE55/'6 FV (kvartal)'!BE55)*1000</f>
        <v>1.1529328347997638</v>
      </c>
      <c r="BF55" s="214">
        <f>('1 Utsläpp (kvartal)'!BF55/'6 FV (kvartal)'!BF55)*1000</f>
        <v>1.2471171181302205</v>
      </c>
      <c r="BG55" s="214">
        <f>('1 Utsläpp (kvartal)'!BG55/'6 FV (kvartal)'!BG55)*1000</f>
        <v>1.023592087452327</v>
      </c>
      <c r="BH55" s="214">
        <f>('1 Utsläpp (kvartal)'!BH55/'6 FV (kvartal)'!BH55)*1000</f>
        <v>1.0744932276510371</v>
      </c>
      <c r="BI55" s="214">
        <f>('1 Utsläpp (kvartal)'!BI55/'6 FV (kvartal)'!BI55)*1000</f>
        <v>1.0186849988874596</v>
      </c>
      <c r="BJ55" s="214">
        <f>('1 Utsläpp (kvartal)'!BJ55/'6 FV (kvartal)'!BJ55)*1000</f>
        <v>1.0846872476222456</v>
      </c>
      <c r="BK55" s="214">
        <f>('1 Utsläpp (kvartal)'!BK55/'6 FV (kvartal)'!BK55)*1000</f>
        <v>0.97598292141097986</v>
      </c>
      <c r="BL55" s="214">
        <f>('1 Utsläpp (kvartal)'!BL55/'6 FV (kvartal)'!BL55)*1000</f>
        <v>1.0353532609512386</v>
      </c>
      <c r="BM55" s="214">
        <f>('1 Utsläpp (kvartal)'!BM55/'6 FV (kvartal)'!BM55)*1000</f>
        <v>1.0224002965413859</v>
      </c>
      <c r="BN55" s="214">
        <f>('1 Utsläpp (kvartal)'!BN55/'6 FV (kvartal)'!BN55)*1000</f>
        <v>1.0261109059442231</v>
      </c>
      <c r="BO55" s="214">
        <f>('1 Utsläpp (kvartal)'!BO55/'6 FV (kvartal)'!BO55)*1000</f>
        <v>0.93692746962613238</v>
      </c>
      <c r="BP55" s="214">
        <f>('1 Utsläpp (kvartal)'!BP55/'6 FV (kvartal)'!BP55)*1000</f>
        <v>1.1273037470799689</v>
      </c>
      <c r="BQ55" s="214">
        <f>('1 Utsläpp (kvartal)'!BQ55/'6 FV (kvartal)'!BQ55)*1000</f>
        <v>1.1218812303885475</v>
      </c>
      <c r="BR55" s="214">
        <f>('1 Utsläpp (kvartal)'!BR55/'6 FV (kvartal)'!BR55)*1000</f>
        <v>1.1893260031230006</v>
      </c>
      <c r="BS55" s="214">
        <f>('1 Utsläpp (kvartal)'!BS55/'6 FV (kvartal)'!BS55)*1000</f>
        <v>0.99503106154050314</v>
      </c>
      <c r="BT55" s="214">
        <f>('1 Utsläpp (kvartal)'!BT55/'6 FV (kvartal)'!BT55)*1000</f>
        <v>1.0765578583565476</v>
      </c>
      <c r="BU55" s="214">
        <f>('1 Utsläpp (kvartal)'!BU55/'6 FV (kvartal)'!BU55)*1000</f>
        <v>1.0197060109972507</v>
      </c>
      <c r="BV55" s="214">
        <f>('1 Utsläpp (kvartal)'!BV55/'6 FV (kvartal)'!BV55)*1000</f>
        <v>1.0880203150200747</v>
      </c>
      <c r="BW55" s="214">
        <f>('1 Utsläpp (kvartal)'!BW55/'6 FV (kvartal)'!BW55)*1000</f>
        <v>0.92492391563563026</v>
      </c>
      <c r="BX55" s="214">
        <f>('1 Utsläpp (kvartal)'!BX55/'6 FV (kvartal)'!BX55)*1000</f>
        <v>1.0332099146063094</v>
      </c>
      <c r="BY55" s="259"/>
    </row>
    <row r="56" spans="1:77" ht="15.75" customHeight="1" x14ac:dyDescent="0.3">
      <c r="A56" s="185"/>
      <c r="B56" s="121" t="str">
        <f>'1 Utsläpp (kvartal)'!B56</f>
        <v>Public sector</v>
      </c>
      <c r="C56" s="123" t="str">
        <f>'1 Utsläpp (kvartal)'!C56</f>
        <v>Offentlig sektor</v>
      </c>
      <c r="D56" s="214">
        <f>('1 Utsläpp (kvartal)'!D56/'6 FV (kvartal)'!D56)*1000</f>
        <v>0.50906831899078653</v>
      </c>
      <c r="E56" s="214">
        <f>('1 Utsläpp (kvartal)'!E56/'6 FV (kvartal)'!E56)*1000</f>
        <v>0.49507905351600973</v>
      </c>
      <c r="F56" s="214">
        <f>('1 Utsläpp (kvartal)'!F56/'6 FV (kvartal)'!F56)*1000</f>
        <v>0.6000756924567997</v>
      </c>
      <c r="G56" s="214">
        <f>('1 Utsläpp (kvartal)'!G56/'6 FV (kvartal)'!G56)*1000</f>
        <v>0.54935318983834081</v>
      </c>
      <c r="H56" s="214">
        <f>('1 Utsläpp (kvartal)'!H56/'6 FV (kvartal)'!H56)*1000</f>
        <v>0.48755706182535802</v>
      </c>
      <c r="I56" s="214">
        <f>('1 Utsläpp (kvartal)'!I56/'6 FV (kvartal)'!I56)*1000</f>
        <v>0.45492159454802072</v>
      </c>
      <c r="J56" s="214">
        <f>('1 Utsläpp (kvartal)'!J56/'6 FV (kvartal)'!J56)*1000</f>
        <v>0.55432427159685893</v>
      </c>
      <c r="K56" s="214">
        <f>('1 Utsläpp (kvartal)'!K56/'6 FV (kvartal)'!K56)*1000</f>
        <v>0.51186290127933476</v>
      </c>
      <c r="L56" s="214">
        <f>('1 Utsläpp (kvartal)'!L56/'6 FV (kvartal)'!L56)*1000</f>
        <v>0.52448669086658939</v>
      </c>
      <c r="M56" s="214">
        <f>('1 Utsläpp (kvartal)'!M56/'6 FV (kvartal)'!M56)*1000</f>
        <v>0.43480927635667832</v>
      </c>
      <c r="N56" s="214">
        <f>('1 Utsläpp (kvartal)'!N56/'6 FV (kvartal)'!N56)*1000</f>
        <v>0.5286242940439404</v>
      </c>
      <c r="O56" s="214">
        <f>('1 Utsläpp (kvartal)'!O56/'6 FV (kvartal)'!O56)*1000</f>
        <v>0.55589724222031978</v>
      </c>
      <c r="P56" s="214">
        <f>('1 Utsläpp (kvartal)'!P56/'6 FV (kvartal)'!P56)*1000</f>
        <v>0.45810666667749983</v>
      </c>
      <c r="Q56" s="214">
        <f>('1 Utsläpp (kvartal)'!Q56/'6 FV (kvartal)'!Q56)*1000</f>
        <v>0.41451371629185541</v>
      </c>
      <c r="R56" s="214">
        <f>('1 Utsläpp (kvartal)'!R56/'6 FV (kvartal)'!R56)*1000</f>
        <v>0.51065427079634262</v>
      </c>
      <c r="S56" s="214">
        <f>('1 Utsläpp (kvartal)'!S56/'6 FV (kvartal)'!S56)*1000</f>
        <v>0.44810287812074928</v>
      </c>
      <c r="T56" s="214">
        <f>('1 Utsläpp (kvartal)'!T56/'6 FV (kvartal)'!T56)*1000</f>
        <v>0.43185879850915676</v>
      </c>
      <c r="U56" s="214">
        <f>('1 Utsläpp (kvartal)'!U56/'6 FV (kvartal)'!U56)*1000</f>
        <v>0.41959604986821192</v>
      </c>
      <c r="V56" s="214">
        <f>('1 Utsläpp (kvartal)'!V56/'6 FV (kvartal)'!V56)*1000</f>
        <v>0.52872455081030134</v>
      </c>
      <c r="W56" s="214">
        <f>('1 Utsläpp (kvartal)'!W56/'6 FV (kvartal)'!W56)*1000</f>
        <v>0.48213749624737312</v>
      </c>
      <c r="X56" s="214">
        <f>('1 Utsläpp (kvartal)'!X56/'6 FV (kvartal)'!X56)*1000</f>
        <v>0.39114613955810651</v>
      </c>
      <c r="Y56" s="214">
        <f>('1 Utsläpp (kvartal)'!Y56/'6 FV (kvartal)'!Y56)*1000</f>
        <v>0.38311809125688118</v>
      </c>
      <c r="Z56" s="214">
        <f>('1 Utsläpp (kvartal)'!Z56/'6 FV (kvartal)'!Z56)*1000</f>
        <v>0.46214933386290857</v>
      </c>
      <c r="AA56" s="214">
        <f>('1 Utsläpp (kvartal)'!AA56/'6 FV (kvartal)'!AA56)*1000</f>
        <v>0.38665876451785186</v>
      </c>
      <c r="AB56" s="214">
        <f>('1 Utsläpp (kvartal)'!AB56/'6 FV (kvartal)'!AB56)*1000</f>
        <v>0.36024154212280385</v>
      </c>
      <c r="AC56" s="214">
        <f>('1 Utsläpp (kvartal)'!AC56/'6 FV (kvartal)'!AC56)*1000</f>
        <v>0.35310661804748394</v>
      </c>
      <c r="AD56" s="214">
        <f>('1 Utsläpp (kvartal)'!AD56/'6 FV (kvartal)'!AD56)*1000</f>
        <v>0.4380592162670468</v>
      </c>
      <c r="AE56" s="214">
        <f>('1 Utsläpp (kvartal)'!AE56/'6 FV (kvartal)'!AE56)*1000</f>
        <v>0.3648071579799198</v>
      </c>
      <c r="AF56" s="214">
        <f>('1 Utsläpp (kvartal)'!AF56/'6 FV (kvartal)'!AF56)*1000</f>
        <v>0.33245179290390398</v>
      </c>
      <c r="AG56" s="214">
        <f>('1 Utsläpp (kvartal)'!AG56/'6 FV (kvartal)'!AG56)*1000</f>
        <v>0.35003955422555177</v>
      </c>
      <c r="AH56" s="214">
        <f>('1 Utsläpp (kvartal)'!AH56/'6 FV (kvartal)'!AH56)*1000</f>
        <v>0.43015994003608798</v>
      </c>
      <c r="AI56" s="214">
        <f>('1 Utsläpp (kvartal)'!AI56/'6 FV (kvartal)'!AI56)*1000</f>
        <v>0.3557545517717115</v>
      </c>
      <c r="AJ56" s="214">
        <f>('1 Utsläpp (kvartal)'!AJ56/'6 FV (kvartal)'!AJ56)*1000</f>
        <v>0.33115747323146538</v>
      </c>
      <c r="AK56" s="214">
        <f>('1 Utsläpp (kvartal)'!AK56/'6 FV (kvartal)'!AK56)*1000</f>
        <v>0.32274014181882865</v>
      </c>
      <c r="AL56" s="214">
        <f>('1 Utsläpp (kvartal)'!AL56/'6 FV (kvartal)'!AL56)*1000</f>
        <v>0.4033062903503899</v>
      </c>
      <c r="AM56" s="214">
        <f>('1 Utsläpp (kvartal)'!AM56/'6 FV (kvartal)'!AM56)*1000</f>
        <v>0.34563187331698636</v>
      </c>
      <c r="AN56" s="214">
        <f>('1 Utsläpp (kvartal)'!AN56/'6 FV (kvartal)'!AN56)*1000</f>
        <v>0.30924450284176686</v>
      </c>
      <c r="AO56" s="214">
        <f>('1 Utsläpp (kvartal)'!AO56/'6 FV (kvartal)'!AO56)*1000</f>
        <v>0.31842024226775034</v>
      </c>
      <c r="AP56" s="214">
        <f>('1 Utsläpp (kvartal)'!AP56/'6 FV (kvartal)'!AP56)*1000</f>
        <v>0.38456903672648485</v>
      </c>
      <c r="AQ56" s="214">
        <f>('1 Utsläpp (kvartal)'!AQ56/'6 FV (kvartal)'!AQ56)*1000</f>
        <v>0.31476518101507051</v>
      </c>
      <c r="AR56" s="214">
        <f>('1 Utsläpp (kvartal)'!AR56/'6 FV (kvartal)'!AR56)*1000</f>
        <v>0.29417478748719988</v>
      </c>
      <c r="AS56" s="214">
        <f>('1 Utsläpp (kvartal)'!AS56/'6 FV (kvartal)'!AS56)*1000</f>
        <v>0.29921268342617535</v>
      </c>
      <c r="AT56" s="214">
        <f>('1 Utsläpp (kvartal)'!AT56/'6 FV (kvartal)'!AT56)*1000</f>
        <v>0.37250581289312862</v>
      </c>
      <c r="AU56" s="214">
        <f>('1 Utsläpp (kvartal)'!AU56/'6 FV (kvartal)'!AU56)*1000</f>
        <v>0.30096834575495102</v>
      </c>
      <c r="AV56" s="214">
        <f>('1 Utsläpp (kvartal)'!AV56/'6 FV (kvartal)'!AV56)*1000</f>
        <v>0.32548434963559181</v>
      </c>
      <c r="AW56" s="214">
        <f>('1 Utsläpp (kvartal)'!AW56/'6 FV (kvartal)'!AW56)*1000</f>
        <v>0.3175537992202499</v>
      </c>
      <c r="AX56" s="214">
        <f>('1 Utsläpp (kvartal)'!AX56/'6 FV (kvartal)'!AX56)*1000</f>
        <v>0.38169541316100231</v>
      </c>
      <c r="AY56" s="214">
        <f>('1 Utsläpp (kvartal)'!AY56/'6 FV (kvartal)'!AY56)*1000</f>
        <v>0.32590119262692485</v>
      </c>
      <c r="AZ56" s="214">
        <f>('1 Utsläpp (kvartal)'!AZ56/'6 FV (kvartal)'!AZ56)*1000</f>
        <v>0.33286122322627515</v>
      </c>
      <c r="BA56" s="214">
        <f>('1 Utsläpp (kvartal)'!BA56/'6 FV (kvartal)'!BA56)*1000</f>
        <v>0.30686978347213895</v>
      </c>
      <c r="BB56" s="214">
        <f>('1 Utsläpp (kvartal)'!BB56/'6 FV (kvartal)'!BB56)*1000</f>
        <v>0.37660993273826304</v>
      </c>
      <c r="BC56" s="214">
        <f>('1 Utsläpp (kvartal)'!BC56/'6 FV (kvartal)'!BC56)*1000</f>
        <v>0.32487190115688364</v>
      </c>
      <c r="BD56" s="214">
        <f>('1 Utsläpp (kvartal)'!BD56/'6 FV (kvartal)'!BD56)*1000</f>
        <v>0.30704963737576757</v>
      </c>
      <c r="BE56" s="214">
        <f>('1 Utsläpp (kvartal)'!BE56/'6 FV (kvartal)'!BE56)*1000</f>
        <v>0.2948393591469578</v>
      </c>
      <c r="BF56" s="214">
        <f>('1 Utsläpp (kvartal)'!BF56/'6 FV (kvartal)'!BF56)*1000</f>
        <v>0.3599919065391749</v>
      </c>
      <c r="BG56" s="214">
        <f>('1 Utsläpp (kvartal)'!BG56/'6 FV (kvartal)'!BG56)*1000</f>
        <v>0.3081356673956191</v>
      </c>
      <c r="BH56" s="214">
        <f>('1 Utsläpp (kvartal)'!BH56/'6 FV (kvartal)'!BH56)*1000</f>
        <v>0.27863621241668068</v>
      </c>
      <c r="BI56" s="214">
        <f>('1 Utsläpp (kvartal)'!BI56/'6 FV (kvartal)'!BI56)*1000</f>
        <v>0.25827344759754833</v>
      </c>
      <c r="BJ56" s="214">
        <f>('1 Utsläpp (kvartal)'!BJ56/'6 FV (kvartal)'!BJ56)*1000</f>
        <v>0.3039624376931494</v>
      </c>
      <c r="BK56" s="214">
        <f>('1 Utsläpp (kvartal)'!BK56/'6 FV (kvartal)'!BK56)*1000</f>
        <v>0.26966688548483653</v>
      </c>
      <c r="BL56" s="214">
        <f>('1 Utsläpp (kvartal)'!BL56/'6 FV (kvartal)'!BL56)*1000</f>
        <v>0.26072269911826129</v>
      </c>
      <c r="BM56" s="214">
        <f>('1 Utsläpp (kvartal)'!BM56/'6 FV (kvartal)'!BM56)*1000</f>
        <v>0.25520938047746616</v>
      </c>
      <c r="BN56" s="214">
        <f>('1 Utsläpp (kvartal)'!BN56/'6 FV (kvartal)'!BN56)*1000</f>
        <v>0.29995221547384138</v>
      </c>
      <c r="BO56" s="214">
        <f>('1 Utsläpp (kvartal)'!BO56/'6 FV (kvartal)'!BO56)*1000</f>
        <v>0.25796312767240498</v>
      </c>
      <c r="BP56" s="214">
        <f>('1 Utsläpp (kvartal)'!BP56/'6 FV (kvartal)'!BP56)*1000</f>
        <v>0.3027550523201587</v>
      </c>
      <c r="BQ56" s="214">
        <f>('1 Utsläpp (kvartal)'!BQ56/'6 FV (kvartal)'!BQ56)*1000</f>
        <v>0.28943163732199106</v>
      </c>
      <c r="BR56" s="214">
        <f>('1 Utsläpp (kvartal)'!BR56/'6 FV (kvartal)'!BR56)*1000</f>
        <v>0.34323873338346711</v>
      </c>
      <c r="BS56" s="214">
        <f>('1 Utsläpp (kvartal)'!BS56/'6 FV (kvartal)'!BS56)*1000</f>
        <v>0.2829477927559586</v>
      </c>
      <c r="BT56" s="214">
        <f>('1 Utsläpp (kvartal)'!BT56/'6 FV (kvartal)'!BT56)*1000</f>
        <v>0.2947523799736545</v>
      </c>
      <c r="BU56" s="214">
        <f>('1 Utsläpp (kvartal)'!BU56/'6 FV (kvartal)'!BU56)*1000</f>
        <v>0.28304399727709501</v>
      </c>
      <c r="BV56" s="214">
        <f>('1 Utsläpp (kvartal)'!BV56/'6 FV (kvartal)'!BV56)*1000</f>
        <v>0.32241040885983197</v>
      </c>
      <c r="BW56" s="214">
        <f>('1 Utsläpp (kvartal)'!BW56/'6 FV (kvartal)'!BW56)*1000</f>
        <v>0.27678970166173755</v>
      </c>
      <c r="BX56" s="214">
        <f>('1 Utsläpp (kvartal)'!BX56/'6 FV (kvartal)'!BX56)*1000</f>
        <v>0.28915266130359318</v>
      </c>
      <c r="BY56" s="259"/>
    </row>
    <row r="57" spans="1:77" ht="15.75" customHeight="1" x14ac:dyDescent="0.3">
      <c r="A57" s="185"/>
      <c r="B57" s="121" t="str">
        <f>'1 Utsläpp (kvartal)'!B57</f>
        <v>Households and non profit institutions</v>
      </c>
      <c r="C57" s="123" t="str">
        <f>'1 Utsläpp (kvartal)'!C57</f>
        <v>Hushåll och icke-vinstdrivande organisationer</v>
      </c>
      <c r="D57" s="149" t="s">
        <v>178</v>
      </c>
      <c r="E57" s="149" t="s">
        <v>178</v>
      </c>
      <c r="F57" s="149" t="s">
        <v>178</v>
      </c>
      <c r="G57" s="149" t="s">
        <v>178</v>
      </c>
      <c r="H57" s="149" t="s">
        <v>178</v>
      </c>
      <c r="I57" s="149" t="s">
        <v>178</v>
      </c>
      <c r="J57" s="149" t="s">
        <v>178</v>
      </c>
      <c r="K57" s="149" t="s">
        <v>178</v>
      </c>
      <c r="L57" s="149" t="s">
        <v>178</v>
      </c>
      <c r="M57" s="149" t="s">
        <v>178</v>
      </c>
      <c r="N57" s="149" t="s">
        <v>178</v>
      </c>
      <c r="O57" s="149" t="s">
        <v>178</v>
      </c>
      <c r="P57" s="149" t="s">
        <v>178</v>
      </c>
      <c r="Q57" s="149" t="s">
        <v>178</v>
      </c>
      <c r="R57" s="149" t="s">
        <v>178</v>
      </c>
      <c r="S57" s="149" t="s">
        <v>178</v>
      </c>
      <c r="T57" s="149" t="s">
        <v>178</v>
      </c>
      <c r="U57" s="149" t="s">
        <v>178</v>
      </c>
      <c r="V57" s="149" t="s">
        <v>178</v>
      </c>
      <c r="W57" s="149" t="s">
        <v>178</v>
      </c>
      <c r="X57" s="149" t="s">
        <v>178</v>
      </c>
      <c r="Y57" s="149" t="s">
        <v>178</v>
      </c>
      <c r="Z57" s="149" t="s">
        <v>178</v>
      </c>
      <c r="AA57" s="149" t="s">
        <v>178</v>
      </c>
      <c r="AB57" s="149" t="s">
        <v>178</v>
      </c>
      <c r="AC57" s="149" t="s">
        <v>178</v>
      </c>
      <c r="AD57" s="149" t="s">
        <v>178</v>
      </c>
      <c r="AE57" s="149" t="s">
        <v>178</v>
      </c>
      <c r="AF57" s="149" t="s">
        <v>178</v>
      </c>
      <c r="AG57" s="149" t="s">
        <v>178</v>
      </c>
      <c r="AH57" s="149" t="s">
        <v>178</v>
      </c>
      <c r="AI57" s="149" t="s">
        <v>178</v>
      </c>
      <c r="AJ57" s="149" t="s">
        <v>178</v>
      </c>
      <c r="AK57" s="149" t="s">
        <v>178</v>
      </c>
      <c r="AL57" s="149" t="s">
        <v>178</v>
      </c>
      <c r="AM57" s="149" t="s">
        <v>178</v>
      </c>
      <c r="AN57" s="149" t="s">
        <v>178</v>
      </c>
      <c r="AO57" s="149" t="s">
        <v>178</v>
      </c>
      <c r="AP57" s="149" t="s">
        <v>178</v>
      </c>
      <c r="AQ57" s="149" t="s">
        <v>178</v>
      </c>
      <c r="AR57" s="149" t="s">
        <v>178</v>
      </c>
      <c r="AS57" s="149" t="s">
        <v>178</v>
      </c>
      <c r="AT57" s="149" t="s">
        <v>178</v>
      </c>
      <c r="AU57" s="149" t="s">
        <v>178</v>
      </c>
      <c r="AV57" s="149" t="s">
        <v>178</v>
      </c>
      <c r="AW57" s="149" t="s">
        <v>178</v>
      </c>
      <c r="AX57" s="149" t="s">
        <v>178</v>
      </c>
      <c r="AY57" s="149" t="s">
        <v>178</v>
      </c>
      <c r="AZ57" s="149" t="s">
        <v>178</v>
      </c>
      <c r="BA57" s="149" t="s">
        <v>178</v>
      </c>
      <c r="BB57" s="149" t="s">
        <v>178</v>
      </c>
      <c r="BC57" s="149" t="s">
        <v>178</v>
      </c>
      <c r="BD57" s="149" t="s">
        <v>178</v>
      </c>
      <c r="BE57" s="149" t="s">
        <v>178</v>
      </c>
      <c r="BF57" s="149" t="s">
        <v>178</v>
      </c>
      <c r="BG57" s="149" t="s">
        <v>178</v>
      </c>
      <c r="BH57" s="149" t="s">
        <v>178</v>
      </c>
      <c r="BI57" s="149" t="s">
        <v>178</v>
      </c>
      <c r="BJ57" s="149" t="s">
        <v>178</v>
      </c>
      <c r="BK57" s="149" t="s">
        <v>178</v>
      </c>
      <c r="BL57" s="149" t="s">
        <v>178</v>
      </c>
      <c r="BM57" s="149" t="s">
        <v>178</v>
      </c>
      <c r="BN57" s="149" t="s">
        <v>178</v>
      </c>
      <c r="BO57" s="149" t="s">
        <v>178</v>
      </c>
      <c r="BP57" s="149" t="s">
        <v>178</v>
      </c>
      <c r="BQ57" s="149" t="s">
        <v>178</v>
      </c>
      <c r="BR57" s="149" t="s">
        <v>178</v>
      </c>
      <c r="BS57" s="149" t="s">
        <v>178</v>
      </c>
      <c r="BT57" s="149" t="s">
        <v>178</v>
      </c>
      <c r="BU57" s="149" t="s">
        <v>178</v>
      </c>
      <c r="BV57" s="149" t="s">
        <v>178</v>
      </c>
      <c r="BW57" s="149" t="s">
        <v>178</v>
      </c>
      <c r="BX57" s="149" t="s">
        <v>178</v>
      </c>
      <c r="BY57" s="259"/>
    </row>
    <row r="58" spans="1:77" s="16" customFormat="1" ht="15.75" customHeight="1" x14ac:dyDescent="0.3">
      <c r="A58" s="185"/>
      <c r="B58" s="210" t="str">
        <f>'1 Utsläpp (kvartal)'!B58</f>
        <v>Total</v>
      </c>
      <c r="C58" s="210" t="str">
        <f>'1 Utsläpp (kvartal)'!C58</f>
        <v>Totalsumma*</v>
      </c>
      <c r="D58" s="255">
        <f>('1 Utsläpp (kvartal)'!D58/'6 FV (kvartal)'!D58)*1000</f>
        <v>13.67033344956223</v>
      </c>
      <c r="E58" s="255">
        <f>('1 Utsläpp (kvartal)'!E58/'6 FV (kvartal)'!E58)*1000</f>
        <v>12.391585604359646</v>
      </c>
      <c r="F58" s="255">
        <f>('1 Utsläpp (kvartal)'!F58/'6 FV (kvartal)'!F58)*1000</f>
        <v>13.516113026551826</v>
      </c>
      <c r="G58" s="255">
        <f>('1 Utsläpp (kvartal)'!G58/'6 FV (kvartal)'!G58)*1000</f>
        <v>13.877129882546283</v>
      </c>
      <c r="H58" s="255">
        <f>('1 Utsläpp (kvartal)'!H58/'6 FV (kvartal)'!H58)*1000</f>
        <v>13.882300030266242</v>
      </c>
      <c r="I58" s="255">
        <f>('1 Utsläpp (kvartal)'!I58/'6 FV (kvartal)'!I58)*1000</f>
        <v>12.035800604958343</v>
      </c>
      <c r="J58" s="255">
        <f>('1 Utsläpp (kvartal)'!J58/'6 FV (kvartal)'!J58)*1000</f>
        <v>12.442628040234881</v>
      </c>
      <c r="K58" s="255">
        <f>('1 Utsläpp (kvartal)'!K58/'6 FV (kvartal)'!K58)*1000</f>
        <v>12.939951432734336</v>
      </c>
      <c r="L58" s="255">
        <f>('1 Utsläpp (kvartal)'!L58/'6 FV (kvartal)'!L58)*1000</f>
        <v>15.580767157384731</v>
      </c>
      <c r="M58" s="255">
        <f>('1 Utsläpp (kvartal)'!M58/'6 FV (kvartal)'!M58)*1000</f>
        <v>12.274005474966259</v>
      </c>
      <c r="N58" s="255">
        <f>('1 Utsläpp (kvartal)'!N58/'6 FV (kvartal)'!N58)*1000</f>
        <v>12.469465121150179</v>
      </c>
      <c r="O58" s="255">
        <f>('1 Utsläpp (kvartal)'!O58/'6 FV (kvartal)'!O58)*1000</f>
        <v>13.104268646780035</v>
      </c>
      <c r="P58" s="255">
        <f>('1 Utsläpp (kvartal)'!P58/'6 FV (kvartal)'!P58)*1000</f>
        <v>13.561820955354687</v>
      </c>
      <c r="Q58" s="255">
        <f>('1 Utsläpp (kvartal)'!Q58/'6 FV (kvartal)'!Q58)*1000</f>
        <v>11.298552764380169</v>
      </c>
      <c r="R58" s="255">
        <f>('1 Utsläpp (kvartal)'!R58/'6 FV (kvartal)'!R58)*1000</f>
        <v>11.564813820795607</v>
      </c>
      <c r="S58" s="255">
        <f>('1 Utsläpp (kvartal)'!S58/'6 FV (kvartal)'!S58)*1000</f>
        <v>11.290657750766936</v>
      </c>
      <c r="T58" s="255">
        <f>('1 Utsläpp (kvartal)'!T58/'6 FV (kvartal)'!T58)*1000</f>
        <v>12.459328361104859</v>
      </c>
      <c r="U58" s="255">
        <f>('1 Utsläpp (kvartal)'!U58/'6 FV (kvartal)'!U58)*1000</f>
        <v>10.592433526319846</v>
      </c>
      <c r="V58" s="255">
        <f>('1 Utsläpp (kvartal)'!V58/'6 FV (kvartal)'!V58)*1000</f>
        <v>10.923614080783736</v>
      </c>
      <c r="W58" s="255">
        <f>('1 Utsläpp (kvartal)'!W58/'6 FV (kvartal)'!W58)*1000</f>
        <v>11.19988019401028</v>
      </c>
      <c r="X58" s="255">
        <f>('1 Utsläpp (kvartal)'!X58/'6 FV (kvartal)'!X58)*1000</f>
        <v>12.131863730890091</v>
      </c>
      <c r="Y58" s="255">
        <f>('1 Utsläpp (kvartal)'!Y58/'6 FV (kvartal)'!Y58)*1000</f>
        <v>10.42164568040779</v>
      </c>
      <c r="Z58" s="255">
        <f>('1 Utsläpp (kvartal)'!Z58/'6 FV (kvartal)'!Z58)*1000</f>
        <v>10.835061305264711</v>
      </c>
      <c r="AA58" s="255">
        <f>('1 Utsläpp (kvartal)'!AA58/'6 FV (kvartal)'!AA58)*1000</f>
        <v>10.157166929152757</v>
      </c>
      <c r="AB58" s="255">
        <f>('1 Utsläpp (kvartal)'!AB58/'6 FV (kvartal)'!AB58)*1000</f>
        <v>10.935421509812226</v>
      </c>
      <c r="AC58" s="255">
        <f>('1 Utsläpp (kvartal)'!AC58/'6 FV (kvartal)'!AC58)*1000</f>
        <v>9.9159175657909362</v>
      </c>
      <c r="AD58" s="255">
        <f>('1 Utsläpp (kvartal)'!AD58/'6 FV (kvartal)'!AD58)*1000</f>
        <v>10.557550102230294</v>
      </c>
      <c r="AE58" s="255">
        <f>('1 Utsläpp (kvartal)'!AE58/'6 FV (kvartal)'!AE58)*1000</f>
        <v>9.9828273489141601</v>
      </c>
      <c r="AF58" s="255">
        <f>('1 Utsläpp (kvartal)'!AF58/'6 FV (kvartal)'!AF58)*1000</f>
        <v>10.996687952055291</v>
      </c>
      <c r="AG58" s="255">
        <f>('1 Utsläpp (kvartal)'!AG58/'6 FV (kvartal)'!AG58)*1000</f>
        <v>9.6481268811468954</v>
      </c>
      <c r="AH58" s="255">
        <f>('1 Utsläpp (kvartal)'!AH58/'6 FV (kvartal)'!AH58)*1000</f>
        <v>10.098649476680693</v>
      </c>
      <c r="AI58" s="255">
        <f>('1 Utsläpp (kvartal)'!AI58/'6 FV (kvartal)'!AI58)*1000</f>
        <v>9.4141895962715623</v>
      </c>
      <c r="AJ58" s="255">
        <f>('1 Utsläpp (kvartal)'!AJ58/'6 FV (kvartal)'!AJ58)*1000</f>
        <v>10.86187702227916</v>
      </c>
      <c r="AK58" s="255">
        <f>('1 Utsläpp (kvartal)'!AK58/'6 FV (kvartal)'!AK58)*1000</f>
        <v>9.2435905866629984</v>
      </c>
      <c r="AL58" s="255">
        <f>('1 Utsläpp (kvartal)'!AL58/'6 FV (kvartal)'!AL58)*1000</f>
        <v>10.214326828411862</v>
      </c>
      <c r="AM58" s="255">
        <f>('1 Utsläpp (kvartal)'!AM58/'6 FV (kvartal)'!AM58)*1000</f>
        <v>9.6377119556726285</v>
      </c>
      <c r="AN58" s="255">
        <f>('1 Utsläpp (kvartal)'!AN58/'6 FV (kvartal)'!AN58)*1000</f>
        <v>9.9679926998948112</v>
      </c>
      <c r="AO58" s="255">
        <f>('1 Utsläpp (kvartal)'!AO58/'6 FV (kvartal)'!AO58)*1000</f>
        <v>9.1733933437676267</v>
      </c>
      <c r="AP58" s="255">
        <f>('1 Utsläpp (kvartal)'!AP58/'6 FV (kvartal)'!AP58)*1000</f>
        <v>9.9644631117604092</v>
      </c>
      <c r="AQ58" s="255">
        <f>('1 Utsläpp (kvartal)'!AQ58/'6 FV (kvartal)'!AQ58)*1000</f>
        <v>9.1662891805303186</v>
      </c>
      <c r="AR58" s="255">
        <f>('1 Utsläpp (kvartal)'!AR58/'6 FV (kvartal)'!AR58)*1000</f>
        <v>9.7812472604541068</v>
      </c>
      <c r="AS58" s="255">
        <f>('1 Utsläpp (kvartal)'!AS58/'6 FV (kvartal)'!AS58)*1000</f>
        <v>8.7941920007858077</v>
      </c>
      <c r="AT58" s="255">
        <f>('1 Utsläpp (kvartal)'!AT58/'6 FV (kvartal)'!AT58)*1000</f>
        <v>9.5785506253212276</v>
      </c>
      <c r="AU58" s="255">
        <f>('1 Utsläpp (kvartal)'!AU58/'6 FV (kvartal)'!AU58)*1000</f>
        <v>8.8220470738917118</v>
      </c>
      <c r="AV58" s="255">
        <f>('1 Utsläpp (kvartal)'!AV58/'6 FV (kvartal)'!AV58)*1000</f>
        <v>9.376470706643719</v>
      </c>
      <c r="AW58" s="255">
        <f>('1 Utsläpp (kvartal)'!AW58/'6 FV (kvartal)'!AW58)*1000</f>
        <v>8.4189082561318749</v>
      </c>
      <c r="AX58" s="255">
        <f>('1 Utsläpp (kvartal)'!AX58/'6 FV (kvartal)'!AX58)*1000</f>
        <v>9.3068796324274974</v>
      </c>
      <c r="AY58" s="255">
        <f>('1 Utsläpp (kvartal)'!AY58/'6 FV (kvartal)'!AY58)*1000</f>
        <v>8.1417483005412006</v>
      </c>
      <c r="AZ58" s="255">
        <f>('1 Utsläpp (kvartal)'!AZ58/'6 FV (kvartal)'!AZ58)*1000</f>
        <v>8.7004421671934917</v>
      </c>
      <c r="BA58" s="255">
        <f>('1 Utsläpp (kvartal)'!BA58/'6 FV (kvartal)'!BA58)*1000</f>
        <v>7.884150758995113</v>
      </c>
      <c r="BB58" s="255">
        <f>('1 Utsläpp (kvartal)'!BB58/'6 FV (kvartal)'!BB58)*1000</f>
        <v>8.1864400047662542</v>
      </c>
      <c r="BC58" s="255">
        <f>('1 Utsläpp (kvartal)'!BC58/'6 FV (kvartal)'!BC58)*1000</f>
        <v>7.4318217969581664</v>
      </c>
      <c r="BD58" s="255">
        <f>('1 Utsläpp (kvartal)'!BD58/'6 FV (kvartal)'!BD58)*1000</f>
        <v>8.0915299807572136</v>
      </c>
      <c r="BE58" s="255">
        <f>('1 Utsläpp (kvartal)'!BE58/'6 FV (kvartal)'!BE58)*1000</f>
        <v>7.8101988054393141</v>
      </c>
      <c r="BF58" s="255">
        <f>('1 Utsläpp (kvartal)'!BF58/'6 FV (kvartal)'!BF58)*1000</f>
        <v>8.3550079310586511</v>
      </c>
      <c r="BG58" s="255">
        <f>('1 Utsläpp (kvartal)'!BG58/'6 FV (kvartal)'!BG58)*1000</f>
        <v>7.6447335144629109</v>
      </c>
      <c r="BH58" s="255">
        <f>('1 Utsläpp (kvartal)'!BH58/'6 FV (kvartal)'!BH58)*1000</f>
        <v>8.0360580706873801</v>
      </c>
      <c r="BI58" s="255">
        <f>('1 Utsläpp (kvartal)'!BI58/'6 FV (kvartal)'!BI58)*1000</f>
        <v>7.0197098984831099</v>
      </c>
      <c r="BJ58" s="255">
        <f>('1 Utsläpp (kvartal)'!BJ58/'6 FV (kvartal)'!BJ58)*1000</f>
        <v>8.0294873424587507</v>
      </c>
      <c r="BK58" s="255">
        <f>('1 Utsläpp (kvartal)'!BK58/'6 FV (kvartal)'!BK58)*1000</f>
        <v>7.6687273800007389</v>
      </c>
      <c r="BL58" s="255">
        <f>('1 Utsläpp (kvartal)'!BL58/'6 FV (kvartal)'!BL58)*1000</f>
        <v>7.7219964738794005</v>
      </c>
      <c r="BM58" s="255">
        <f>('1 Utsläpp (kvartal)'!BM58/'6 FV (kvartal)'!BM58)*1000</f>
        <v>7.5454694221774945</v>
      </c>
      <c r="BN58" s="255">
        <f>('1 Utsläpp (kvartal)'!BN58/'6 FV (kvartal)'!BN58)*1000</f>
        <v>7.8578482908025116</v>
      </c>
      <c r="BO58" s="255">
        <f>('1 Utsläpp (kvartal)'!BO58/'6 FV (kvartal)'!BO58)*1000</f>
        <v>7.1593826249386474</v>
      </c>
      <c r="BP58" s="255">
        <f>('1 Utsläpp (kvartal)'!BP58/'6 FV (kvartal)'!BP58)*1000</f>
        <v>8.2768546707407751</v>
      </c>
      <c r="BQ58" s="255">
        <f>('1 Utsläpp (kvartal)'!BQ58/'6 FV (kvartal)'!BQ58)*1000</f>
        <v>7.9335539344473212</v>
      </c>
      <c r="BR58" s="255">
        <f>('1 Utsläpp (kvartal)'!BR58/'6 FV (kvartal)'!BR58)*1000</f>
        <v>8.4140310048027658</v>
      </c>
      <c r="BS58" s="255">
        <f>('1 Utsläpp (kvartal)'!BS58/'6 FV (kvartal)'!BS58)*1000</f>
        <v>7.2615398800976028</v>
      </c>
      <c r="BT58" s="255">
        <f>('1 Utsläpp (kvartal)'!BT58/'6 FV (kvartal)'!BT58)*1000</f>
        <v>8.024766491644634</v>
      </c>
      <c r="BU58" s="255">
        <f>('1 Utsläpp (kvartal)'!BU58/'6 FV (kvartal)'!BU58)*1000</f>
        <v>7.5606568407976296</v>
      </c>
      <c r="BV58" s="255">
        <f>('1 Utsläpp (kvartal)'!BV58/'6 FV (kvartal)'!BV58)*1000</f>
        <v>8.0760304219193824</v>
      </c>
      <c r="BW58" s="255">
        <f>('1 Utsläpp (kvartal)'!BW58/'6 FV (kvartal)'!BW58)*1000</f>
        <v>7.179641533708172</v>
      </c>
      <c r="BX58" s="255">
        <f>('1 Utsläpp (kvartal)'!BX58/'6 FV (kvartal)'!BX58)*1000</f>
        <v>7.913071090836115</v>
      </c>
      <c r="BY58" s="258"/>
    </row>
    <row r="59" spans="1:77" s="16" customFormat="1" ht="15.75" customHeight="1" x14ac:dyDescent="0.3">
      <c r="A59" s="185"/>
      <c r="B59" s="130"/>
      <c r="C59" s="130"/>
      <c r="D59" s="256"/>
      <c r="E59" s="256"/>
      <c r="F59" s="256"/>
      <c r="G59" s="256"/>
      <c r="H59" s="256"/>
      <c r="I59" s="256"/>
      <c r="J59" s="256"/>
      <c r="K59" s="256"/>
      <c r="L59" s="256"/>
      <c r="M59" s="256"/>
      <c r="N59" s="256"/>
      <c r="O59" s="256"/>
      <c r="P59" s="256"/>
      <c r="Q59" s="256"/>
      <c r="R59" s="256"/>
      <c r="S59" s="256"/>
      <c r="T59" s="256"/>
      <c r="U59" s="256"/>
      <c r="V59" s="256"/>
      <c r="W59" s="256"/>
      <c r="X59" s="256"/>
      <c r="Y59" s="256"/>
      <c r="Z59" s="256"/>
      <c r="AA59" s="256"/>
      <c r="AB59" s="256"/>
      <c r="AC59" s="256"/>
      <c r="AD59" s="256"/>
      <c r="AE59" s="256"/>
      <c r="AF59" s="256"/>
      <c r="AG59" s="256"/>
      <c r="AH59" s="256"/>
      <c r="AI59" s="256"/>
      <c r="AJ59" s="256"/>
      <c r="AK59" s="256"/>
      <c r="AL59" s="256"/>
      <c r="AM59" s="256"/>
      <c r="AN59" s="256"/>
      <c r="AO59" s="256"/>
      <c r="AP59" s="256"/>
      <c r="AQ59" s="256"/>
      <c r="AR59" s="256"/>
      <c r="AS59" s="256"/>
      <c r="AT59" s="256"/>
      <c r="AU59" s="256"/>
      <c r="AV59" s="256"/>
      <c r="AW59" s="256"/>
      <c r="AX59" s="256"/>
      <c r="AY59" s="256"/>
      <c r="AZ59" s="256"/>
      <c r="BA59" s="256"/>
      <c r="BB59" s="256"/>
      <c r="BC59" s="256"/>
      <c r="BD59" s="256"/>
      <c r="BE59" s="256"/>
      <c r="BF59" s="256"/>
      <c r="BG59" s="256"/>
      <c r="BH59" s="256"/>
      <c r="BI59" s="256"/>
      <c r="BJ59" s="256"/>
      <c r="BK59" s="256"/>
      <c r="BL59" s="256"/>
      <c r="BM59" s="256"/>
      <c r="BN59" s="256"/>
      <c r="BO59" s="256"/>
      <c r="BP59" s="256"/>
      <c r="BQ59" s="256"/>
      <c r="BR59" s="256"/>
      <c r="BS59" s="256"/>
      <c r="BT59" s="256"/>
      <c r="BU59" s="256"/>
      <c r="BV59" s="256"/>
      <c r="BW59" s="256"/>
      <c r="BX59" s="256"/>
      <c r="BY59" s="31"/>
    </row>
    <row r="60" spans="1:77" s="16" customFormat="1" ht="15.75" customHeight="1" x14ac:dyDescent="0.3">
      <c r="A60" s="185"/>
      <c r="B60" s="130"/>
      <c r="C60" s="130"/>
      <c r="E60" s="256"/>
      <c r="F60" s="256"/>
      <c r="G60" s="256"/>
      <c r="H60" s="256"/>
      <c r="I60" s="256"/>
      <c r="J60" s="256"/>
      <c r="K60" s="256"/>
      <c r="L60" s="256"/>
      <c r="M60" s="256"/>
      <c r="N60" s="256"/>
      <c r="O60" s="256"/>
      <c r="P60" s="256"/>
      <c r="Q60" s="256"/>
      <c r="R60" s="256"/>
      <c r="S60" s="256"/>
      <c r="T60" s="256"/>
      <c r="U60" s="256"/>
      <c r="V60" s="256"/>
      <c r="W60" s="256"/>
      <c r="X60" s="256"/>
      <c r="Y60" s="256"/>
      <c r="Z60" s="256"/>
      <c r="AA60" s="256"/>
      <c r="AB60" s="256"/>
      <c r="AC60" s="256"/>
      <c r="AD60" s="256"/>
      <c r="AE60" s="256"/>
      <c r="AF60" s="256"/>
      <c r="AG60" s="256"/>
      <c r="AH60" s="256"/>
      <c r="AI60" s="256"/>
      <c r="AJ60" s="256"/>
      <c r="AK60" s="256"/>
      <c r="AL60" s="256"/>
      <c r="AM60" s="256"/>
      <c r="AN60" s="256"/>
      <c r="AO60" s="256"/>
      <c r="AP60" s="256"/>
      <c r="AQ60" s="256"/>
      <c r="AR60" s="256"/>
      <c r="AS60" s="256"/>
      <c r="AT60" s="256"/>
      <c r="AU60" s="256"/>
      <c r="AV60" s="256"/>
      <c r="AW60" s="256"/>
      <c r="AX60" s="256"/>
      <c r="AY60" s="256"/>
      <c r="AZ60" s="256"/>
      <c r="BA60" s="256"/>
      <c r="BB60" s="256"/>
      <c r="BC60" s="256"/>
      <c r="BD60" s="256"/>
      <c r="BE60" s="256"/>
      <c r="BF60" s="256"/>
      <c r="BG60" s="256"/>
      <c r="BH60" s="256"/>
      <c r="BI60" s="256"/>
      <c r="BJ60" s="256"/>
      <c r="BK60" s="256"/>
      <c r="BL60" s="256"/>
      <c r="BM60" s="256"/>
      <c r="BN60" s="256"/>
      <c r="BO60" s="256"/>
      <c r="BP60" s="256"/>
      <c r="BQ60" s="256"/>
      <c r="BR60" s="256"/>
      <c r="BS60" s="256"/>
      <c r="BT60" s="256"/>
      <c r="BU60" s="256"/>
      <c r="BV60" s="256"/>
      <c r="BW60" s="256"/>
      <c r="BX60" s="256"/>
      <c r="BY60" s="31"/>
    </row>
    <row r="61" spans="1:77" s="16" customFormat="1" ht="15.75" customHeight="1" x14ac:dyDescent="0.3">
      <c r="A61" s="185"/>
      <c r="B61" s="130"/>
      <c r="C61" s="130"/>
      <c r="D61" s="326" t="s">
        <v>162</v>
      </c>
      <c r="E61" s="256"/>
      <c r="F61" s="256"/>
      <c r="G61" s="256"/>
      <c r="H61" s="256"/>
      <c r="I61" s="256"/>
      <c r="J61" s="256"/>
      <c r="K61" s="256"/>
      <c r="L61" s="256"/>
      <c r="M61" s="256"/>
      <c r="N61" s="256"/>
      <c r="O61" s="256"/>
      <c r="P61" s="256"/>
      <c r="Q61" s="256"/>
      <c r="R61" s="256"/>
      <c r="S61" s="256"/>
      <c r="T61" s="256"/>
      <c r="U61" s="256"/>
      <c r="V61" s="256"/>
      <c r="W61" s="256"/>
      <c r="X61" s="256"/>
      <c r="Y61" s="256"/>
      <c r="Z61" s="256"/>
      <c r="AA61" s="256"/>
      <c r="AB61" s="256"/>
      <c r="AC61" s="256"/>
      <c r="AD61" s="256"/>
      <c r="AE61" s="256"/>
      <c r="AF61" s="256"/>
      <c r="AG61" s="256"/>
      <c r="AH61" s="256"/>
      <c r="AI61" s="256"/>
      <c r="AJ61" s="256"/>
      <c r="AK61" s="256"/>
      <c r="AL61" s="256"/>
      <c r="AM61" s="256"/>
      <c r="AN61" s="256"/>
      <c r="AO61" s="256"/>
      <c r="AP61" s="256"/>
      <c r="AQ61" s="256"/>
      <c r="AR61" s="256"/>
      <c r="AS61" s="256"/>
      <c r="AT61" s="256"/>
      <c r="AU61" s="256"/>
      <c r="AV61" s="256"/>
      <c r="AW61" s="256"/>
      <c r="AX61" s="256"/>
      <c r="AY61" s="256"/>
      <c r="AZ61" s="256"/>
      <c r="BA61" s="256"/>
      <c r="BB61" s="256"/>
      <c r="BC61" s="256"/>
      <c r="BD61" s="256"/>
      <c r="BE61" s="256"/>
      <c r="BF61" s="256"/>
      <c r="BG61" s="256"/>
      <c r="BH61" s="256"/>
      <c r="BI61" s="256"/>
      <c r="BJ61" s="256"/>
      <c r="BK61" s="256"/>
      <c r="BL61" s="256"/>
      <c r="BM61" s="256"/>
      <c r="BN61" s="256"/>
      <c r="BO61" s="256"/>
      <c r="BP61" s="256"/>
      <c r="BQ61" s="256"/>
      <c r="BR61" s="256"/>
      <c r="BS61" s="256"/>
      <c r="BT61" s="256"/>
      <c r="BU61" s="256"/>
      <c r="BV61" s="256"/>
      <c r="BW61" s="256"/>
      <c r="BX61" s="256"/>
      <c r="BY61" s="31"/>
    </row>
    <row r="62" spans="1:77" s="16" customFormat="1" ht="15.75" customHeight="1" x14ac:dyDescent="0.3">
      <c r="A62" s="185"/>
      <c r="B62" s="185"/>
      <c r="C62" s="185"/>
      <c r="D62" s="326" t="s">
        <v>163</v>
      </c>
      <c r="E62" s="214"/>
      <c r="F62" s="214"/>
      <c r="G62" s="214"/>
      <c r="H62" s="214"/>
      <c r="I62" s="214"/>
      <c r="J62" s="214"/>
      <c r="K62" s="214"/>
      <c r="L62" s="214"/>
      <c r="M62" s="214"/>
      <c r="N62" s="214"/>
      <c r="O62" s="214"/>
      <c r="P62" s="214"/>
      <c r="Q62" s="214"/>
      <c r="R62" s="214"/>
      <c r="S62" s="214"/>
      <c r="T62" s="214"/>
      <c r="U62" s="214"/>
      <c r="V62" s="214"/>
      <c r="W62" s="214"/>
      <c r="X62" s="214"/>
      <c r="Y62" s="214"/>
      <c r="Z62" s="214"/>
      <c r="AA62" s="214"/>
      <c r="AB62" s="214"/>
      <c r="AC62" s="214"/>
      <c r="AD62" s="214"/>
      <c r="AE62" s="214"/>
      <c r="AF62" s="214"/>
      <c r="AG62" s="214"/>
      <c r="AH62" s="214"/>
      <c r="AI62" s="214"/>
      <c r="AJ62" s="214"/>
      <c r="AK62" s="214"/>
      <c r="AL62" s="214"/>
      <c r="AM62" s="214"/>
      <c r="AN62" s="214"/>
      <c r="AO62" s="214"/>
      <c r="AP62" s="214"/>
      <c r="AQ62" s="214"/>
      <c r="AR62" s="214"/>
      <c r="AS62" s="214"/>
      <c r="AT62" s="214"/>
      <c r="AU62" s="214"/>
      <c r="AV62" s="214"/>
      <c r="AW62" s="214"/>
      <c r="AX62" s="214"/>
      <c r="AY62" s="214"/>
      <c r="AZ62" s="214"/>
      <c r="BA62" s="214"/>
      <c r="BB62" s="214"/>
      <c r="BC62" s="214"/>
      <c r="BD62" s="214"/>
      <c r="BE62" s="214"/>
      <c r="BF62" s="214"/>
      <c r="BG62" s="214"/>
      <c r="BH62" s="214"/>
      <c r="BI62" s="214"/>
      <c r="BJ62" s="214"/>
      <c r="BK62" s="214"/>
      <c r="BL62" s="214"/>
      <c r="BM62" s="214"/>
      <c r="BN62" s="214"/>
      <c r="BO62" s="214"/>
      <c r="BP62" s="214"/>
      <c r="BQ62" s="214"/>
      <c r="BR62" s="214"/>
      <c r="BS62" s="214"/>
      <c r="BT62" s="214"/>
      <c r="BU62" s="214"/>
      <c r="BV62" s="214"/>
      <c r="BW62" s="214"/>
      <c r="BX62" s="214"/>
    </row>
    <row r="63" spans="1:77" ht="15.75" customHeight="1" x14ac:dyDescent="0.3">
      <c r="A63" s="185"/>
      <c r="B63" s="212"/>
      <c r="C63" s="131"/>
      <c r="D63" s="160" t="str">
        <f>D5</f>
        <v>2008K1</v>
      </c>
      <c r="E63" s="160" t="str">
        <f t="shared" ref="E63" si="3">E5</f>
        <v>2008K2</v>
      </c>
      <c r="F63" s="160" t="str">
        <f t="shared" ref="F63:BQ63" si="4">F5</f>
        <v>2008K3</v>
      </c>
      <c r="G63" s="160" t="str">
        <f t="shared" si="4"/>
        <v>2008K4</v>
      </c>
      <c r="H63" s="160" t="str">
        <f t="shared" si="4"/>
        <v>2009K1</v>
      </c>
      <c r="I63" s="160" t="str">
        <f t="shared" si="4"/>
        <v>2009K2</v>
      </c>
      <c r="J63" s="160" t="str">
        <f t="shared" si="4"/>
        <v>2009K3</v>
      </c>
      <c r="K63" s="160" t="str">
        <f t="shared" si="4"/>
        <v>2009K4</v>
      </c>
      <c r="L63" s="160" t="str">
        <f t="shared" si="4"/>
        <v>2010K1</v>
      </c>
      <c r="M63" s="160" t="str">
        <f t="shared" si="4"/>
        <v>2010K2</v>
      </c>
      <c r="N63" s="160" t="str">
        <f t="shared" si="4"/>
        <v>2010K3</v>
      </c>
      <c r="O63" s="160" t="str">
        <f t="shared" si="4"/>
        <v>2010K4</v>
      </c>
      <c r="P63" s="160" t="str">
        <f t="shared" si="4"/>
        <v>2011K1</v>
      </c>
      <c r="Q63" s="160" t="str">
        <f t="shared" si="4"/>
        <v>2011K2</v>
      </c>
      <c r="R63" s="160" t="str">
        <f t="shared" si="4"/>
        <v>2011K3</v>
      </c>
      <c r="S63" s="160" t="str">
        <f t="shared" si="4"/>
        <v>2011K4</v>
      </c>
      <c r="T63" s="160" t="str">
        <f t="shared" si="4"/>
        <v>2012K1</v>
      </c>
      <c r="U63" s="160" t="str">
        <f t="shared" si="4"/>
        <v>2012K2</v>
      </c>
      <c r="V63" s="160" t="str">
        <f t="shared" si="4"/>
        <v>2012K3</v>
      </c>
      <c r="W63" s="160" t="str">
        <f t="shared" si="4"/>
        <v>2012K4</v>
      </c>
      <c r="X63" s="160" t="str">
        <f t="shared" si="4"/>
        <v>2013K1</v>
      </c>
      <c r="Y63" s="160" t="str">
        <f t="shared" si="4"/>
        <v>2013K2</v>
      </c>
      <c r="Z63" s="160" t="str">
        <f t="shared" si="4"/>
        <v>2013K3</v>
      </c>
      <c r="AA63" s="160" t="str">
        <f t="shared" si="4"/>
        <v>2013K4</v>
      </c>
      <c r="AB63" s="160" t="str">
        <f t="shared" si="4"/>
        <v>2014K1</v>
      </c>
      <c r="AC63" s="160" t="str">
        <f t="shared" si="4"/>
        <v>2014K2</v>
      </c>
      <c r="AD63" s="160" t="str">
        <f t="shared" si="4"/>
        <v>2014K3</v>
      </c>
      <c r="AE63" s="160" t="str">
        <f t="shared" si="4"/>
        <v>2014K4</v>
      </c>
      <c r="AF63" s="160" t="str">
        <f t="shared" si="4"/>
        <v>2015K1</v>
      </c>
      <c r="AG63" s="160" t="str">
        <f t="shared" si="4"/>
        <v>2015K2</v>
      </c>
      <c r="AH63" s="160" t="str">
        <f t="shared" si="4"/>
        <v>2015K3</v>
      </c>
      <c r="AI63" s="160" t="str">
        <f t="shared" si="4"/>
        <v>2015K4</v>
      </c>
      <c r="AJ63" s="160" t="str">
        <f t="shared" si="4"/>
        <v>2016K1</v>
      </c>
      <c r="AK63" s="160" t="str">
        <f t="shared" si="4"/>
        <v>2016K2</v>
      </c>
      <c r="AL63" s="160" t="str">
        <f t="shared" si="4"/>
        <v>2016K3</v>
      </c>
      <c r="AM63" s="160" t="str">
        <f t="shared" si="4"/>
        <v>2016K4</v>
      </c>
      <c r="AN63" s="160" t="str">
        <f t="shared" si="4"/>
        <v>2017K1</v>
      </c>
      <c r="AO63" s="160" t="str">
        <f t="shared" si="4"/>
        <v>2017K2</v>
      </c>
      <c r="AP63" s="160" t="str">
        <f t="shared" si="4"/>
        <v>2017K3</v>
      </c>
      <c r="AQ63" s="160" t="str">
        <f t="shared" si="4"/>
        <v>2017K4</v>
      </c>
      <c r="AR63" s="160" t="str">
        <f t="shared" si="4"/>
        <v>2018K1</v>
      </c>
      <c r="AS63" s="160" t="str">
        <f t="shared" si="4"/>
        <v>2018K2</v>
      </c>
      <c r="AT63" s="160" t="str">
        <f t="shared" si="4"/>
        <v>2018K3</v>
      </c>
      <c r="AU63" s="160" t="str">
        <f t="shared" si="4"/>
        <v>2018K4</v>
      </c>
      <c r="AV63" s="160" t="str">
        <f t="shared" si="4"/>
        <v>2019K1</v>
      </c>
      <c r="AW63" s="160" t="str">
        <f t="shared" si="4"/>
        <v>2019K2</v>
      </c>
      <c r="AX63" s="160" t="str">
        <f t="shared" si="4"/>
        <v>2019K3</v>
      </c>
      <c r="AY63" s="160" t="str">
        <f t="shared" si="4"/>
        <v>2019K4</v>
      </c>
      <c r="AZ63" s="160" t="str">
        <f t="shared" si="4"/>
        <v>2020K1</v>
      </c>
      <c r="BA63" s="160" t="str">
        <f t="shared" si="4"/>
        <v>2020K2</v>
      </c>
      <c r="BB63" s="160" t="str">
        <f t="shared" si="4"/>
        <v>2020K3</v>
      </c>
      <c r="BC63" s="160" t="str">
        <f t="shared" si="4"/>
        <v>2020K4</v>
      </c>
      <c r="BD63" s="160" t="str">
        <f t="shared" si="4"/>
        <v>2021K1</v>
      </c>
      <c r="BE63" s="160" t="str">
        <f t="shared" si="4"/>
        <v>2021K2</v>
      </c>
      <c r="BF63" s="160" t="str">
        <f t="shared" si="4"/>
        <v>2021K3</v>
      </c>
      <c r="BG63" s="160" t="str">
        <f t="shared" si="4"/>
        <v>2021K4</v>
      </c>
      <c r="BH63" s="160" t="str">
        <f t="shared" si="4"/>
        <v>2022K1</v>
      </c>
      <c r="BI63" s="160" t="str">
        <f t="shared" si="4"/>
        <v>2022K2</v>
      </c>
      <c r="BJ63" s="160" t="str">
        <f t="shared" si="4"/>
        <v>2022K3</v>
      </c>
      <c r="BK63" s="160" t="str">
        <f t="shared" si="4"/>
        <v>2022K4</v>
      </c>
      <c r="BL63" s="160" t="str">
        <f t="shared" si="4"/>
        <v>2023K1</v>
      </c>
      <c r="BM63" s="160" t="str">
        <f t="shared" si="4"/>
        <v>2023K2</v>
      </c>
      <c r="BN63" s="160" t="str">
        <f t="shared" si="4"/>
        <v>2023K3</v>
      </c>
      <c r="BO63" s="160" t="str">
        <f t="shared" si="4"/>
        <v>2023K4</v>
      </c>
      <c r="BP63" s="160" t="str">
        <f t="shared" si="4"/>
        <v>2024K1</v>
      </c>
      <c r="BQ63" s="160" t="str">
        <f t="shared" si="4"/>
        <v>2024K2</v>
      </c>
      <c r="BR63" s="160" t="str">
        <f t="shared" ref="BR63:BX63" si="5">BR5</f>
        <v>2024K3</v>
      </c>
      <c r="BS63" s="160" t="str">
        <f t="shared" si="5"/>
        <v>2024K4</v>
      </c>
      <c r="BT63" s="160" t="str">
        <f t="shared" si="5"/>
        <v>2025K1</v>
      </c>
      <c r="BU63" s="160" t="str">
        <f t="shared" si="5"/>
        <v>2025K2</v>
      </c>
      <c r="BV63" s="160" t="str">
        <f t="shared" si="5"/>
        <v>2025K3</v>
      </c>
      <c r="BW63" s="160" t="str">
        <f t="shared" si="5"/>
        <v>2025K4</v>
      </c>
      <c r="BX63" s="160" t="str">
        <f t="shared" si="5"/>
        <v>2026K1</v>
      </c>
      <c r="BY63" s="259"/>
    </row>
    <row r="64" spans="1:77" ht="15.75" customHeight="1" x14ac:dyDescent="0.3">
      <c r="A64" s="185"/>
      <c r="B64" s="113" t="s">
        <v>84</v>
      </c>
      <c r="C64" s="113" t="s">
        <v>25</v>
      </c>
      <c r="D64" s="217">
        <f>('1 Utsläpp (kvartal)'!D43/'1 Utsläpp (kvartal)'!$D43)*100</f>
        <v>100</v>
      </c>
      <c r="E64" s="217">
        <f>('1 Utsläpp (kvartal)'!E43/'1 Utsläpp (kvartal)'!$D43)*100</f>
        <v>95.711884779069024</v>
      </c>
      <c r="F64" s="217">
        <f>('1 Utsläpp (kvartal)'!F43/'1 Utsläpp (kvartal)'!$D43)*100</f>
        <v>92.801137673918049</v>
      </c>
      <c r="G64" s="217">
        <f>('1 Utsläpp (kvartal)'!G43/'1 Utsläpp (kvartal)'!$D43)*100</f>
        <v>104.05261392462562</v>
      </c>
      <c r="H64" s="217">
        <f>('1 Utsläpp (kvartal)'!H43/'1 Utsläpp (kvartal)'!$D43)*100</f>
        <v>95.090054204897768</v>
      </c>
      <c r="I64" s="217">
        <f>('1 Utsläpp (kvartal)'!I43/'1 Utsläpp (kvartal)'!$D43)*100</f>
        <v>87.172691633065213</v>
      </c>
      <c r="J64" s="217">
        <f>('1 Utsläpp (kvartal)'!J43/'1 Utsläpp (kvartal)'!$D43)*100</f>
        <v>81.689191864839486</v>
      </c>
      <c r="K64" s="217">
        <f>('1 Utsläpp (kvartal)'!K43/'1 Utsläpp (kvartal)'!$D43)*100</f>
        <v>96.973074584728039</v>
      </c>
      <c r="L64" s="217">
        <f>('1 Utsläpp (kvartal)'!L43/'1 Utsläpp (kvartal)'!$D43)*100</f>
        <v>109.06685814249808</v>
      </c>
      <c r="M64" s="217">
        <f>('1 Utsläpp (kvartal)'!M43/'1 Utsläpp (kvartal)'!$D43)*100</f>
        <v>93.945974465230364</v>
      </c>
      <c r="N64" s="217">
        <f>('1 Utsläpp (kvartal)'!N43/'1 Utsläpp (kvartal)'!$D43)*100</f>
        <v>87.711013587329973</v>
      </c>
      <c r="O64" s="217">
        <f>('1 Utsläpp (kvartal)'!O43/'1 Utsläpp (kvartal)'!$D43)*100</f>
        <v>105.91653330910769</v>
      </c>
      <c r="P64" s="217">
        <f>('1 Utsläpp (kvartal)'!P43/'1 Utsläpp (kvartal)'!$D43)*100</f>
        <v>101.57868561858108</v>
      </c>
      <c r="Q64" s="217">
        <f>('1 Utsläpp (kvartal)'!Q43/'1 Utsläpp (kvartal)'!$D43)*100</f>
        <v>89.572778286361185</v>
      </c>
      <c r="R64" s="217">
        <f>('1 Utsläpp (kvartal)'!R43/'1 Utsläpp (kvartal)'!$D43)*100</f>
        <v>84.063422292725079</v>
      </c>
      <c r="S64" s="217">
        <f>('1 Utsläpp (kvartal)'!S43/'1 Utsläpp (kvartal)'!$D43)*100</f>
        <v>90.618616016417533</v>
      </c>
      <c r="T64" s="217">
        <f>('1 Utsläpp (kvartal)'!T43/'1 Utsläpp (kvartal)'!$D43)*100</f>
        <v>93.488424098002071</v>
      </c>
      <c r="U64" s="217">
        <f>('1 Utsläpp (kvartal)'!U43/'1 Utsläpp (kvartal)'!$D43)*100</f>
        <v>83.274923887192315</v>
      </c>
      <c r="V64" s="217">
        <f>('1 Utsläpp (kvartal)'!V43/'1 Utsläpp (kvartal)'!$D43)*100</f>
        <v>78.543700515028064</v>
      </c>
      <c r="W64" s="217">
        <f>('1 Utsläpp (kvartal)'!W43/'1 Utsläpp (kvartal)'!$D43)*100</f>
        <v>89.934648972622682</v>
      </c>
      <c r="X64" s="217">
        <f>('1 Utsläpp (kvartal)'!X43/'1 Utsläpp (kvartal)'!$D43)*100</f>
        <v>90.673880786495118</v>
      </c>
      <c r="Y64" s="217">
        <f>('1 Utsläpp (kvartal)'!Y43/'1 Utsläpp (kvartal)'!$D43)*100</f>
        <v>82.795127848552397</v>
      </c>
      <c r="Z64" s="217">
        <f>('1 Utsläpp (kvartal)'!Z43/'1 Utsläpp (kvartal)'!$D43)*100</f>
        <v>78.721258243127707</v>
      </c>
      <c r="AA64" s="217">
        <f>('1 Utsläpp (kvartal)'!AA43/'1 Utsläpp (kvartal)'!$D43)*100</f>
        <v>83.790883700561608</v>
      </c>
      <c r="AB64" s="217">
        <f>('1 Utsläpp (kvartal)'!AB43/'1 Utsläpp (kvartal)'!$D43)*100</f>
        <v>83.605231343335731</v>
      </c>
      <c r="AC64" s="217">
        <f>('1 Utsläpp (kvartal)'!AC43/'1 Utsläpp (kvartal)'!$D43)*100</f>
        <v>80.509763636829518</v>
      </c>
      <c r="AD64" s="217">
        <f>('1 Utsläpp (kvartal)'!AD43/'1 Utsläpp (kvartal)'!$D43)*100</f>
        <v>78.6033911254912</v>
      </c>
      <c r="AE64" s="217">
        <f>('1 Utsläpp (kvartal)'!AE43/'1 Utsläpp (kvartal)'!$D43)*100</f>
        <v>84.192645185035062</v>
      </c>
      <c r="AF64" s="217">
        <f>('1 Utsläpp (kvartal)'!AF43/'1 Utsläpp (kvartal)'!$D43)*100</f>
        <v>86.466770091568307</v>
      </c>
      <c r="AG64" s="217">
        <f>('1 Utsläpp (kvartal)'!AG43/'1 Utsläpp (kvartal)'!$D43)*100</f>
        <v>82.584318082819124</v>
      </c>
      <c r="AH64" s="217">
        <f>('1 Utsläpp (kvartal)'!AH43/'1 Utsläpp (kvartal)'!$D43)*100</f>
        <v>78.029196570206636</v>
      </c>
      <c r="AI64" s="217">
        <f>('1 Utsläpp (kvartal)'!AI43/'1 Utsläpp (kvartal)'!$D43)*100</f>
        <v>83.625089390328839</v>
      </c>
      <c r="AJ64" s="217">
        <f>('1 Utsläpp (kvartal)'!AJ43/'1 Utsläpp (kvartal)'!$D43)*100</f>
        <v>87.442959070293995</v>
      </c>
      <c r="AK64" s="217">
        <f>('1 Utsläpp (kvartal)'!AK43/'1 Utsläpp (kvartal)'!$D43)*100</f>
        <v>81.039758023000388</v>
      </c>
      <c r="AL64" s="217">
        <f>('1 Utsläpp (kvartal)'!AL43/'1 Utsläpp (kvartal)'!$D43)*100</f>
        <v>80.295983899258545</v>
      </c>
      <c r="AM64" s="217">
        <f>('1 Utsläpp (kvartal)'!AM43/'1 Utsläpp (kvartal)'!$D43)*100</f>
        <v>87.293237548829822</v>
      </c>
      <c r="AN64" s="217">
        <f>('1 Utsläpp (kvartal)'!AN43/'1 Utsläpp (kvartal)'!$D43)*100</f>
        <v>83.715644414007073</v>
      </c>
      <c r="AO64" s="217">
        <f>('1 Utsläpp (kvartal)'!AO43/'1 Utsläpp (kvartal)'!$D43)*100</f>
        <v>80.687321364929176</v>
      </c>
      <c r="AP64" s="217">
        <f>('1 Utsläpp (kvartal)'!AP43/'1 Utsläpp (kvartal)'!$D43)*100</f>
        <v>79.44004966258791</v>
      </c>
      <c r="AQ64" s="217">
        <f>('1 Utsläpp (kvartal)'!AQ43/'1 Utsläpp (kvartal)'!$D43)*100</f>
        <v>84.373580528165817</v>
      </c>
      <c r="AR64" s="217">
        <f>('1 Utsläpp (kvartal)'!AR43/'1 Utsläpp (kvartal)'!$D43)*100</f>
        <v>83.168296074745456</v>
      </c>
      <c r="AS64" s="217">
        <f>('1 Utsläpp (kvartal)'!AS43/'1 Utsläpp (kvartal)'!$D43)*100</f>
        <v>79.249272648073472</v>
      </c>
      <c r="AT64" s="217">
        <f>('1 Utsläpp (kvartal)'!AT43/'1 Utsläpp (kvartal)'!$D43)*100</f>
        <v>77.490525207490379</v>
      </c>
      <c r="AU64" s="217">
        <f>('1 Utsläpp (kvartal)'!AU43/'1 Utsläpp (kvartal)'!$D43)*100</f>
        <v>82.710454533807592</v>
      </c>
      <c r="AV64" s="217">
        <f>('1 Utsläpp (kvartal)'!AV43/'1 Utsläpp (kvartal)'!$D43)*100</f>
        <v>81.378800690431092</v>
      </c>
      <c r="AW64" s="217">
        <f>('1 Utsläpp (kvartal)'!AW43/'1 Utsläpp (kvartal)'!$D43)*100</f>
        <v>77.482197639396503</v>
      </c>
      <c r="AX64" s="217">
        <f>('1 Utsläpp (kvartal)'!AX43/'1 Utsläpp (kvartal)'!$D43)*100</f>
        <v>77.664588851075123</v>
      </c>
      <c r="AY64" s="217">
        <f>('1 Utsläpp (kvartal)'!AY43/'1 Utsläpp (kvartal)'!$D43)*100</f>
        <v>78.689229135074314</v>
      </c>
      <c r="AZ64" s="217">
        <f>('1 Utsläpp (kvartal)'!AZ43/'1 Utsläpp (kvartal)'!$D43)*100</f>
        <v>77.644439630372446</v>
      </c>
      <c r="BA64" s="217">
        <f>('1 Utsläpp (kvartal)'!BA43/'1 Utsläpp (kvartal)'!$D43)*100</f>
        <v>67.36693943819779</v>
      </c>
      <c r="BB64" s="217">
        <f>('1 Utsläpp (kvartal)'!BB43/'1 Utsläpp (kvartal)'!$D43)*100</f>
        <v>67.215470874476168</v>
      </c>
      <c r="BC64" s="217">
        <f>('1 Utsläpp (kvartal)'!BC43/'1 Utsläpp (kvartal)'!$D43)*100</f>
        <v>70.741293323736244</v>
      </c>
      <c r="BD64" s="217">
        <f>('1 Utsläpp (kvartal)'!BD43/'1 Utsläpp (kvartal)'!$D43)*100</f>
        <v>72.311651374223445</v>
      </c>
      <c r="BE64" s="217">
        <f>('1 Utsläpp (kvartal)'!BE43/'1 Utsläpp (kvartal)'!$D43)*100</f>
        <v>74.222740899656884</v>
      </c>
      <c r="BF64" s="217">
        <f>('1 Utsläpp (kvartal)'!BF43/'1 Utsläpp (kvartal)'!$D43)*100</f>
        <v>71.500674358311372</v>
      </c>
      <c r="BG64" s="217">
        <f>('1 Utsläpp (kvartal)'!BG43/'1 Utsläpp (kvartal)'!$D43)*100</f>
        <v>76.750419872489203</v>
      </c>
      <c r="BH64" s="217">
        <f>('1 Utsläpp (kvartal)'!BH43/'1 Utsläpp (kvartal)'!$D43)*100</f>
        <v>73.434650137317519</v>
      </c>
      <c r="BI64" s="217">
        <f>('1 Utsläpp (kvartal)'!BI43/'1 Utsläpp (kvartal)'!$D43)*100</f>
        <v>67.984926519402649</v>
      </c>
      <c r="BJ64" s="217">
        <f>('1 Utsläpp (kvartal)'!BJ43/'1 Utsläpp (kvartal)'!$D43)*100</f>
        <v>70.258177904807155</v>
      </c>
      <c r="BK64" s="217">
        <f>('1 Utsläpp (kvartal)'!BK43/'1 Utsläpp (kvartal)'!$D43)*100</f>
        <v>76.146234425118266</v>
      </c>
      <c r="BL64" s="217">
        <f>('1 Utsläpp (kvartal)'!BL43/'1 Utsläpp (kvartal)'!$D43)*100</f>
        <v>71.468179372322666</v>
      </c>
      <c r="BM64" s="217">
        <f>('1 Utsläpp (kvartal)'!BM43/'1 Utsläpp (kvartal)'!$D43)*100</f>
        <v>71.693489588792829</v>
      </c>
      <c r="BN64" s="217">
        <f>('1 Utsläpp (kvartal)'!BN43/'1 Utsläpp (kvartal)'!$D43)*100</f>
        <v>68.945275648327382</v>
      </c>
      <c r="BO64" s="217">
        <f>('1 Utsläpp (kvartal)'!BO43/'1 Utsläpp (kvartal)'!$D43)*100</f>
        <v>70.843611765281381</v>
      </c>
      <c r="BP64" s="217">
        <f>('1 Utsläpp (kvartal)'!BP43/'1 Utsläpp (kvartal)'!$D43)*100</f>
        <v>77.594415987067222</v>
      </c>
      <c r="BQ64" s="217">
        <f>('1 Utsläpp (kvartal)'!BQ43/'1 Utsläpp (kvartal)'!$D43)*100</f>
        <v>76.847438952520037</v>
      </c>
      <c r="BR64" s="217">
        <f>('1 Utsläpp (kvartal)'!BR43/'1 Utsläpp (kvartal)'!$D43)*100</f>
        <v>74.700673426555511</v>
      </c>
      <c r="BS64" s="217">
        <f>('1 Utsläpp (kvartal)'!BS43/'1 Utsläpp (kvartal)'!$D43)*100</f>
        <v>74.295941970244371</v>
      </c>
      <c r="BT64" s="217">
        <f>('1 Utsläpp (kvartal)'!BT43/'1 Utsläpp (kvartal)'!$D43)*100</f>
        <v>74.868622422239156</v>
      </c>
      <c r="BU64" s="217">
        <f>('1 Utsläpp (kvartal)'!BU43/'1 Utsläpp (kvartal)'!$D43)*100</f>
        <v>74.855869013759701</v>
      </c>
      <c r="BV64" s="217">
        <f>('1 Utsläpp (kvartal)'!BV43/'1 Utsläpp (kvartal)'!$D43)*100</f>
        <v>73.314803038455892</v>
      </c>
      <c r="BW64" s="217">
        <f>('1 Utsläpp (kvartal)'!BW43/'1 Utsläpp (kvartal)'!$D43)*100</f>
        <v>74.941648788600887</v>
      </c>
      <c r="BX64" s="217">
        <f>('1 Utsläpp (kvartal)'!BX43/'1 Utsläpp (kvartal)'!$D43)*100</f>
        <v>75.316447587567581</v>
      </c>
      <c r="BY64" s="259"/>
    </row>
    <row r="65" spans="1:77" ht="15.75" customHeight="1" x14ac:dyDescent="0.3">
      <c r="A65" s="185"/>
      <c r="B65" s="113" t="s">
        <v>161</v>
      </c>
      <c r="C65" s="113" t="s">
        <v>314</v>
      </c>
      <c r="D65" s="218">
        <f>('6 FV (kvartal)'!D43/'6 FV (kvartal)'!$D43)*100</f>
        <v>100</v>
      </c>
      <c r="E65" s="218">
        <f>('6 FV (kvartal)'!E43/'6 FV (kvartal)'!$D43)*100</f>
        <v>105.58885858445942</v>
      </c>
      <c r="F65" s="218">
        <f>('6 FV (kvartal)'!F43/'6 FV (kvartal)'!$D43)*100</f>
        <v>93.860009457529486</v>
      </c>
      <c r="G65" s="218">
        <f>('6 FV (kvartal)'!G43/'6 FV (kvartal)'!$D43)*100</f>
        <v>102.50202604482614</v>
      </c>
      <c r="H65" s="218">
        <f>('6 FV (kvartal)'!H43/'6 FV (kvartal)'!$D43)*100</f>
        <v>93.638139637079249</v>
      </c>
      <c r="I65" s="218">
        <f>('6 FV (kvartal)'!I43/'6 FV (kvartal)'!$D43)*100</f>
        <v>99.011258281308955</v>
      </c>
      <c r="J65" s="218">
        <f>('6 FV (kvartal)'!J43/'6 FV (kvartal)'!$D43)*100</f>
        <v>89.749407312230616</v>
      </c>
      <c r="K65" s="218">
        <f>('6 FV (kvartal)'!K43/'6 FV (kvartal)'!$D43)*100</f>
        <v>102.4466182963391</v>
      </c>
      <c r="L65" s="218">
        <f>('6 FV (kvartal)'!L43/'6 FV (kvartal)'!$D43)*100</f>
        <v>95.693639731813761</v>
      </c>
      <c r="M65" s="218">
        <f>('6 FV (kvartal)'!M43/'6 FV (kvartal)'!$D43)*100</f>
        <v>104.63355257606226</v>
      </c>
      <c r="N65" s="218">
        <f>('6 FV (kvartal)'!N43/'6 FV (kvartal)'!$D43)*100</f>
        <v>96.157998060728801</v>
      </c>
      <c r="O65" s="218">
        <f>('6 FV (kvartal)'!O43/'6 FV (kvartal)'!$D43)*100</f>
        <v>110.49180745488965</v>
      </c>
      <c r="P65" s="218">
        <f>('6 FV (kvartal)'!P43/'6 FV (kvartal)'!$D43)*100</f>
        <v>102.39144937435418</v>
      </c>
      <c r="Q65" s="218">
        <f>('6 FV (kvartal)'!Q43/'6 FV (kvartal)'!$D43)*100</f>
        <v>108.37580464628999</v>
      </c>
      <c r="R65" s="218">
        <f>('6 FV (kvartal)'!R43/'6 FV (kvartal)'!$D43)*100</f>
        <v>99.368224293113357</v>
      </c>
      <c r="S65" s="218">
        <f>('6 FV (kvartal)'!S43/'6 FV (kvartal)'!$D43)*100</f>
        <v>109.7178503704199</v>
      </c>
      <c r="T65" s="218">
        <f>('6 FV (kvartal)'!T43/'6 FV (kvartal)'!$D43)*100</f>
        <v>102.57518656330255</v>
      </c>
      <c r="U65" s="218">
        <f>('6 FV (kvartal)'!U43/'6 FV (kvartal)'!$D43)*100</f>
        <v>107.47256281535049</v>
      </c>
      <c r="V65" s="218">
        <f>('6 FV (kvartal)'!V43/'6 FV (kvartal)'!$D43)*100</f>
        <v>98.293345815998507</v>
      </c>
      <c r="W65" s="218">
        <f>('6 FV (kvartal)'!W43/'6 FV (kvartal)'!$D43)*100</f>
        <v>109.77230281289853</v>
      </c>
      <c r="X65" s="218">
        <f>('6 FV (kvartal)'!X43/'6 FV (kvartal)'!$D43)*100</f>
        <v>102.17244547192912</v>
      </c>
      <c r="Y65" s="218">
        <f>('6 FV (kvartal)'!Y43/'6 FV (kvartal)'!$D43)*100</f>
        <v>108.60444121763304</v>
      </c>
      <c r="Z65" s="218">
        <f>('6 FV (kvartal)'!Z43/'6 FV (kvartal)'!$D43)*100</f>
        <v>99.320697819195601</v>
      </c>
      <c r="AA65" s="218">
        <f>('6 FV (kvartal)'!AA43/'6 FV (kvartal)'!$D43)*100</f>
        <v>112.77252094110379</v>
      </c>
      <c r="AB65" s="218">
        <f>('6 FV (kvartal)'!AB43/'6 FV (kvartal)'!$D43)*100</f>
        <v>104.5146169780168</v>
      </c>
      <c r="AC65" s="218">
        <f>('6 FV (kvartal)'!AC43/'6 FV (kvartal)'!$D43)*100</f>
        <v>110.99278584745993</v>
      </c>
      <c r="AD65" s="218">
        <f>('6 FV (kvartal)'!AD43/'6 FV (kvartal)'!$D43)*100</f>
        <v>101.77877978763547</v>
      </c>
      <c r="AE65" s="218">
        <f>('6 FV (kvartal)'!AE43/'6 FV (kvartal)'!$D43)*100</f>
        <v>115.29214053825126</v>
      </c>
      <c r="AF65" s="218">
        <f>('6 FV (kvartal)'!AF43/'6 FV (kvartal)'!$D43)*100</f>
        <v>107.48959910583358</v>
      </c>
      <c r="AG65" s="218">
        <f>('6 FV (kvartal)'!AG43/'6 FV (kvartal)'!$D43)*100</f>
        <v>117.01288548587661</v>
      </c>
      <c r="AH65" s="218">
        <f>('6 FV (kvartal)'!AH43/'6 FV (kvartal)'!$D43)*100</f>
        <v>105.62651356295704</v>
      </c>
      <c r="AI65" s="218">
        <f>('6 FV (kvartal)'!AI43/'6 FV (kvartal)'!$D43)*100</f>
        <v>121.43189225421966</v>
      </c>
      <c r="AJ65" s="218">
        <f>('6 FV (kvartal)'!AJ43/'6 FV (kvartal)'!$D43)*100</f>
        <v>110.05228708219295</v>
      </c>
      <c r="AK65" s="218">
        <f>('6 FV (kvartal)'!AK43/'6 FV (kvartal)'!$D43)*100</f>
        <v>119.84958706897788</v>
      </c>
      <c r="AL65" s="218">
        <f>('6 FV (kvartal)'!AL43/'6 FV (kvartal)'!$D43)*100</f>
        <v>107.46404467010895</v>
      </c>
      <c r="AM65" s="218">
        <f>('6 FV (kvartal)'!AM43/'6 FV (kvartal)'!$D43)*100</f>
        <v>123.81856509853186</v>
      </c>
      <c r="AN65" s="218">
        <f>('6 FV (kvartal)'!AN43/'6 FV (kvartal)'!$D43)*100</f>
        <v>114.80955178634262</v>
      </c>
      <c r="AO65" s="218">
        <f>('6 FV (kvartal)'!AO43/'6 FV (kvartal)'!$D43)*100</f>
        <v>120.2415013589228</v>
      </c>
      <c r="AP65" s="218">
        <f>('6 FV (kvartal)'!AP43/'6 FV (kvartal)'!$D43)*100</f>
        <v>108.98449379130703</v>
      </c>
      <c r="AQ65" s="218">
        <f>('6 FV (kvartal)'!AQ43/'6 FV (kvartal)'!$D43)*100</f>
        <v>125.83227055539898</v>
      </c>
      <c r="AR65" s="218">
        <f>('6 FV (kvartal)'!AR43/'6 FV (kvartal)'!$D43)*100</f>
        <v>116.23654013638584</v>
      </c>
      <c r="AS65" s="218">
        <f>('6 FV (kvartal)'!AS43/'6 FV (kvartal)'!$D43)*100</f>
        <v>123.19084944218091</v>
      </c>
      <c r="AT65" s="218">
        <f>('6 FV (kvartal)'!AT43/'6 FV (kvartal)'!$D43)*100</f>
        <v>110.59306989177975</v>
      </c>
      <c r="AU65" s="218">
        <f>('6 FV (kvartal)'!AU43/'6 FV (kvartal)'!$D43)*100</f>
        <v>128.16520743673885</v>
      </c>
      <c r="AV65" s="218">
        <f>('6 FV (kvartal)'!AV43/'6 FV (kvartal)'!$D43)*100</f>
        <v>118.64542384539327</v>
      </c>
      <c r="AW65" s="218">
        <f>('6 FV (kvartal)'!AW43/'6 FV (kvartal)'!$D43)*100</f>
        <v>125.81292560872895</v>
      </c>
      <c r="AX65" s="218">
        <f>('6 FV (kvartal)'!AX43/'6 FV (kvartal)'!$D43)*100</f>
        <v>114.0769912955701</v>
      </c>
      <c r="AY65" s="218">
        <f>('6 FV (kvartal)'!AY43/'6 FV (kvartal)'!$D43)*100</f>
        <v>132.12248296768996</v>
      </c>
      <c r="AZ65" s="218">
        <f>('6 FV (kvartal)'!AZ43/'6 FV (kvartal)'!$D43)*100</f>
        <v>121.99671693168447</v>
      </c>
      <c r="BA65" s="218">
        <f>('6 FV (kvartal)'!BA43/'6 FV (kvartal)'!$D43)*100</f>
        <v>116.80757430290525</v>
      </c>
      <c r="BB65" s="218">
        <f>('6 FV (kvartal)'!BB43/'6 FV (kvartal)'!$D43)*100</f>
        <v>112.24145040926901</v>
      </c>
      <c r="BC65" s="218">
        <f>('6 FV (kvartal)'!BC43/'6 FV (kvartal)'!$D43)*100</f>
        <v>130.12382358045505</v>
      </c>
      <c r="BD65" s="218">
        <f>('6 FV (kvartal)'!BD43/'6 FV (kvartal)'!$D43)*100</f>
        <v>122.16779631602159</v>
      </c>
      <c r="BE65" s="218">
        <f>('6 FV (kvartal)'!BE43/'6 FV (kvartal)'!$D43)*100</f>
        <v>129.9134174321056</v>
      </c>
      <c r="BF65" s="218">
        <f>('6 FV (kvartal)'!BF43/'6 FV (kvartal)'!$D43)*100</f>
        <v>116.98828635616036</v>
      </c>
      <c r="BG65" s="218">
        <f>('6 FV (kvartal)'!BG43/'6 FV (kvartal)'!$D43)*100</f>
        <v>137.24531143771964</v>
      </c>
      <c r="BH65" s="218">
        <f>('6 FV (kvartal)'!BH43/'6 FV (kvartal)'!$D43)*100</f>
        <v>124.92146588522634</v>
      </c>
      <c r="BI65" s="218">
        <f>('6 FV (kvartal)'!BI43/'6 FV (kvartal)'!$D43)*100</f>
        <v>132.39530244192136</v>
      </c>
      <c r="BJ65" s="218">
        <f>('6 FV (kvartal)'!BJ43/'6 FV (kvartal)'!$D43)*100</f>
        <v>119.61569631458863</v>
      </c>
      <c r="BK65" s="218">
        <f>('6 FV (kvartal)'!BK43/'6 FV (kvartal)'!$D43)*100</f>
        <v>135.73887347131136</v>
      </c>
      <c r="BL65" s="218">
        <f>('6 FV (kvartal)'!BL43/'6 FV (kvartal)'!$D43)*100</f>
        <v>126.52088696978527</v>
      </c>
      <c r="BM65" s="218">
        <f>('6 FV (kvartal)'!BM43/'6 FV (kvartal)'!$D43)*100</f>
        <v>129.88905712889147</v>
      </c>
      <c r="BN65" s="218">
        <f>('6 FV (kvartal)'!BN43/'6 FV (kvartal)'!$D43)*100</f>
        <v>119.94440119031128</v>
      </c>
      <c r="BO65" s="218">
        <f>('6 FV (kvartal)'!BO43/'6 FV (kvartal)'!$D43)*100</f>
        <v>135.27085313603081</v>
      </c>
      <c r="BP65" s="218">
        <f>('6 FV (kvartal)'!BP43/'6 FV (kvartal)'!$D43)*100</f>
        <v>128.15756498867165</v>
      </c>
      <c r="BQ65" s="218">
        <f>('6 FV (kvartal)'!BQ43/'6 FV (kvartal)'!$D43)*100</f>
        <v>132.41608034760401</v>
      </c>
      <c r="BR65" s="218">
        <f>('6 FV (kvartal)'!BR43/'6 FV (kvartal)'!$D43)*100</f>
        <v>121.36669261914656</v>
      </c>
      <c r="BS65" s="218">
        <f>('6 FV (kvartal)'!BS43/'6 FV (kvartal)'!$D43)*100</f>
        <v>139.86706916893155</v>
      </c>
      <c r="BT65" s="218">
        <f>('6 FV (kvartal)'!BT43/'6 FV (kvartal)'!$D43)*100</f>
        <v>127.54003926307695</v>
      </c>
      <c r="BU65" s="218">
        <f>('6 FV (kvartal)'!BU43/'6 FV (kvartal)'!$D43)*100</f>
        <v>135.34600387535804</v>
      </c>
      <c r="BV65" s="218">
        <f>('6 FV (kvartal)'!BV43/'6 FV (kvartal)'!$D43)*100</f>
        <v>124.10030076217498</v>
      </c>
      <c r="BW65" s="218">
        <f>('6 FV (kvartal)'!BW43/'6 FV (kvartal)'!$D43)*100</f>
        <v>142.69198864459591</v>
      </c>
      <c r="BX65" s="218">
        <f>('6 FV (kvartal)'!BX43/'6 FV (kvartal)'!$D43)*100</f>
        <v>130.11395208503498</v>
      </c>
      <c r="BY65" s="259"/>
    </row>
    <row r="66" spans="1:77" ht="15.75" customHeight="1" x14ac:dyDescent="0.3">
      <c r="A66" s="185"/>
      <c r="B66" s="188" t="s">
        <v>199</v>
      </c>
      <c r="C66" s="188" t="s">
        <v>315</v>
      </c>
      <c r="D66" s="219">
        <f t="shared" ref="D66:E66" si="6">(D43/$D43)*100</f>
        <v>100</v>
      </c>
      <c r="E66" s="219">
        <f t="shared" si="6"/>
        <v>90.645818187825299</v>
      </c>
      <c r="F66" s="219">
        <f t="shared" ref="F66:S66" si="7">(F43/$D43)*100</f>
        <v>98.871860561562656</v>
      </c>
      <c r="G66" s="219">
        <f t="shared" si="7"/>
        <v>101.51273876198444</v>
      </c>
      <c r="H66" s="219">
        <f t="shared" si="7"/>
        <v>101.55055896394978</v>
      </c>
      <c r="I66" s="219">
        <f t="shared" si="7"/>
        <v>88.043211596596208</v>
      </c>
      <c r="J66" s="219">
        <f t="shared" si="7"/>
        <v>91.019199247355118</v>
      </c>
      <c r="K66" s="219">
        <f t="shared" si="7"/>
        <v>94.65717482662221</v>
      </c>
      <c r="L66" s="219">
        <f t="shared" si="7"/>
        <v>113.97503370983009</v>
      </c>
      <c r="M66" s="219">
        <f t="shared" si="7"/>
        <v>89.785706546604487</v>
      </c>
      <c r="N66" s="219">
        <f t="shared" si="7"/>
        <v>91.215515460228175</v>
      </c>
      <c r="O66" s="219">
        <f t="shared" si="7"/>
        <v>95.859173407358824</v>
      </c>
      <c r="P66" s="219">
        <f t="shared" si="7"/>
        <v>99.206219112299578</v>
      </c>
      <c r="Q66" s="219">
        <f t="shared" si="7"/>
        <v>82.650162163688748</v>
      </c>
      <c r="R66" s="219">
        <f t="shared" si="7"/>
        <v>84.59789121797867</v>
      </c>
      <c r="S66" s="219">
        <f t="shared" si="7"/>
        <v>82.592409266567685</v>
      </c>
      <c r="T66" s="219">
        <f t="shared" ref="T66:BX66" si="8">(T43/$D43)*100</f>
        <v>91.141363940203291</v>
      </c>
      <c r="U66" s="219">
        <f t="shared" si="8"/>
        <v>77.484821898466933</v>
      </c>
      <c r="V66" s="219">
        <f t="shared" si="8"/>
        <v>79.907444255747436</v>
      </c>
      <c r="W66" s="219">
        <f t="shared" si="8"/>
        <v>81.928361406348415</v>
      </c>
      <c r="X66" s="219">
        <f t="shared" si="8"/>
        <v>88.745923979481219</v>
      </c>
      <c r="Y66" s="219">
        <f t="shared" si="8"/>
        <v>76.235489930507342</v>
      </c>
      <c r="Z66" s="219">
        <f t="shared" si="8"/>
        <v>79.259670916159592</v>
      </c>
      <c r="AA66" s="219">
        <f t="shared" si="8"/>
        <v>74.300798635442376</v>
      </c>
      <c r="AB66" s="219">
        <f t="shared" si="8"/>
        <v>79.993816904023035</v>
      </c>
      <c r="AC66" s="219">
        <f t="shared" si="8"/>
        <v>72.536032880079276</v>
      </c>
      <c r="AD66" s="219">
        <f t="shared" si="8"/>
        <v>77.229645796009322</v>
      </c>
      <c r="AE66" s="219">
        <f t="shared" si="8"/>
        <v>73.025485338353931</v>
      </c>
      <c r="AF66" s="219">
        <f t="shared" si="8"/>
        <v>80.441987700069177</v>
      </c>
      <c r="AG66" s="219">
        <f t="shared" si="8"/>
        <v>70.577114426245828</v>
      </c>
      <c r="AH66" s="219">
        <f t="shared" si="8"/>
        <v>73.872737003383676</v>
      </c>
      <c r="AI66" s="219">
        <f t="shared" si="8"/>
        <v>68.865837333126905</v>
      </c>
      <c r="AJ66" s="219">
        <f t="shared" si="8"/>
        <v>79.455830849736827</v>
      </c>
      <c r="AK66" s="219">
        <f t="shared" si="8"/>
        <v>67.617886723597138</v>
      </c>
      <c r="AL66" s="219">
        <f t="shared" si="8"/>
        <v>74.718929615714373</v>
      </c>
      <c r="AM66" s="219">
        <f t="shared" si="8"/>
        <v>70.50092809536595</v>
      </c>
      <c r="AN66" s="219">
        <f t="shared" si="8"/>
        <v>72.916968241283243</v>
      </c>
      <c r="AO66" s="219">
        <f t="shared" si="8"/>
        <v>67.104386133766099</v>
      </c>
      <c r="AP66" s="219">
        <f t="shared" si="8"/>
        <v>72.891148913997455</v>
      </c>
      <c r="AQ66" s="219">
        <f t="shared" si="8"/>
        <v>67.052418394548042</v>
      </c>
      <c r="AR66" s="219">
        <f t="shared" si="8"/>
        <v>71.550904713061954</v>
      </c>
      <c r="AS66" s="219">
        <f t="shared" si="8"/>
        <v>64.33048640132057</v>
      </c>
      <c r="AT66" s="219">
        <f t="shared" si="8"/>
        <v>70.068156425459875</v>
      </c>
      <c r="AU66" s="219">
        <f t="shared" si="8"/>
        <v>64.534249339574259</v>
      </c>
      <c r="AV66" s="219">
        <f t="shared" si="8"/>
        <v>68.589919486887013</v>
      </c>
      <c r="AW66" s="219">
        <f t="shared" si="8"/>
        <v>61.585244333608237</v>
      </c>
      <c r="AX66" s="219">
        <f t="shared" si="8"/>
        <v>68.080853087936461</v>
      </c>
      <c r="AY66" s="219">
        <f t="shared" si="8"/>
        <v>59.55778862732808</v>
      </c>
      <c r="AZ66" s="219">
        <f t="shared" si="8"/>
        <v>63.644696007558679</v>
      </c>
      <c r="BA66" s="219">
        <f t="shared" si="8"/>
        <v>57.673434141780866</v>
      </c>
      <c r="BB66" s="219">
        <f t="shared" si="8"/>
        <v>59.884713382967348</v>
      </c>
      <c r="BC66" s="219">
        <f t="shared" si="8"/>
        <v>54.364597794036676</v>
      </c>
      <c r="BD66" s="219">
        <f t="shared" si="8"/>
        <v>59.190436068085319</v>
      </c>
      <c r="BE66" s="219">
        <f t="shared" si="8"/>
        <v>57.132467428506082</v>
      </c>
      <c r="BF66" s="219">
        <f t="shared" si="8"/>
        <v>61.117806393568308</v>
      </c>
      <c r="BG66" s="219">
        <f t="shared" si="8"/>
        <v>55.92207053813835</v>
      </c>
      <c r="BH66" s="219">
        <f t="shared" si="8"/>
        <v>58.784652915285854</v>
      </c>
      <c r="BI66" s="219">
        <f t="shared" si="8"/>
        <v>51.349953710952853</v>
      </c>
      <c r="BJ66" s="219">
        <f t="shared" si="8"/>
        <v>58.736587312110387</v>
      </c>
      <c r="BK66" s="219">
        <f t="shared" si="8"/>
        <v>56.097588316299017</v>
      </c>
      <c r="BL66" s="219">
        <f t="shared" si="8"/>
        <v>56.487257625209466</v>
      </c>
      <c r="BM66" s="219">
        <f t="shared" si="8"/>
        <v>55.195942732612167</v>
      </c>
      <c r="BN66" s="219">
        <f t="shared" si="8"/>
        <v>57.481028680058607</v>
      </c>
      <c r="BO66" s="219">
        <f t="shared" si="8"/>
        <v>52.371675141310583</v>
      </c>
      <c r="BP66" s="219">
        <f t="shared" si="8"/>
        <v>60.546106657009361</v>
      </c>
      <c r="BQ66" s="219">
        <f t="shared" si="8"/>
        <v>58.034823830148632</v>
      </c>
      <c r="BR66" s="219">
        <f t="shared" si="8"/>
        <v>61.549566701112255</v>
      </c>
      <c r="BS66" s="219">
        <f t="shared" si="8"/>
        <v>53.118966753002951</v>
      </c>
      <c r="BT66" s="219">
        <f t="shared" si="8"/>
        <v>58.70205376666663</v>
      </c>
      <c r="BU66" s="219">
        <f t="shared" si="8"/>
        <v>55.307040378299966</v>
      </c>
      <c r="BV66" s="219">
        <f t="shared" si="8"/>
        <v>59.077055082207984</v>
      </c>
      <c r="BW66" s="219">
        <f t="shared" si="8"/>
        <v>52.519871297931566</v>
      </c>
      <c r="BX66" s="219">
        <f t="shared" si="8"/>
        <v>57.884989565411935</v>
      </c>
      <c r="BY66" s="259"/>
    </row>
    <row r="67" spans="1:77" ht="15.75" customHeight="1" x14ac:dyDescent="0.35">
      <c r="A67" s="185"/>
      <c r="B67" s="185"/>
      <c r="C67" s="185"/>
      <c r="D67" s="31"/>
      <c r="E67" s="31"/>
      <c r="F67" s="31"/>
      <c r="G67" s="31"/>
      <c r="H67" s="31"/>
      <c r="I67" s="31"/>
      <c r="J67" s="31"/>
      <c r="K67" s="3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BD67"/>
      <c r="BE67"/>
    </row>
    <row r="68" spans="1:77" ht="15.75" customHeight="1" x14ac:dyDescent="0.35">
      <c r="C68" s="16"/>
      <c r="D68" s="31"/>
      <c r="E68" s="31"/>
      <c r="F68" s="31"/>
      <c r="G68" s="31"/>
      <c r="H68" s="31"/>
      <c r="I68" s="31"/>
      <c r="J68" s="31"/>
      <c r="K68" s="31"/>
      <c r="L68" s="31"/>
      <c r="M68" s="31"/>
      <c r="N68" s="31"/>
      <c r="O68" s="31"/>
      <c r="P68" s="31"/>
      <c r="Q68" s="31"/>
      <c r="R68" s="31"/>
      <c r="S68" s="31"/>
      <c r="T68" s="31"/>
      <c r="U68" s="31"/>
      <c r="V68" s="31"/>
      <c r="W68" s="31"/>
      <c r="X68" s="31"/>
      <c r="Y68" s="31"/>
      <c r="Z68" s="31"/>
      <c r="AA68" s="31"/>
      <c r="AB68" s="31"/>
      <c r="AC68" s="31"/>
      <c r="AD68" s="31"/>
      <c r="AE68" s="31"/>
      <c r="AF68" s="31"/>
      <c r="AG68" s="31"/>
      <c r="AH68" s="31"/>
      <c r="AI68" s="31"/>
      <c r="AJ68" s="31"/>
      <c r="AK68" s="31"/>
      <c r="AL68" s="31"/>
      <c r="AM68" s="31"/>
      <c r="BD68"/>
      <c r="BE68"/>
    </row>
    <row r="69" spans="1:77" ht="15.75" customHeight="1" x14ac:dyDescent="0.35">
      <c r="C69" s="16"/>
      <c r="D69" s="31"/>
      <c r="E69" s="31"/>
      <c r="F69" s="31"/>
      <c r="G69" s="31"/>
      <c r="H69" s="31"/>
      <c r="I69" s="31"/>
      <c r="J69" s="31"/>
      <c r="K69" s="31"/>
      <c r="L69" s="31"/>
      <c r="M69" s="31"/>
      <c r="N69" s="31"/>
      <c r="O69" s="31"/>
      <c r="P69" s="31"/>
      <c r="Q69" s="31"/>
      <c r="R69" s="31"/>
      <c r="S69" s="31"/>
      <c r="T69" s="31"/>
      <c r="U69" s="31"/>
      <c r="V69" s="31"/>
      <c r="W69" s="31"/>
      <c r="X69" s="31"/>
      <c r="Y69" s="31"/>
      <c r="Z69" s="31"/>
      <c r="AA69" s="31"/>
      <c r="AB69" s="31"/>
      <c r="AC69" s="31"/>
      <c r="AD69" s="31"/>
      <c r="AE69" s="31"/>
      <c r="AF69" s="31"/>
      <c r="AG69" s="31"/>
      <c r="AH69" s="31"/>
      <c r="AI69" s="31"/>
      <c r="AJ69" s="31"/>
      <c r="AK69" s="31"/>
      <c r="AL69" s="31"/>
      <c r="AM69" s="31"/>
      <c r="BD69"/>
      <c r="BE69"/>
    </row>
    <row r="70" spans="1:77" ht="15.75" customHeight="1" x14ac:dyDescent="0.35">
      <c r="C70" s="16"/>
      <c r="D70" s="31"/>
      <c r="E70" s="31"/>
      <c r="F70" s="31"/>
      <c r="G70" s="31"/>
      <c r="H70" s="31"/>
      <c r="I70" s="31"/>
      <c r="J70" s="31"/>
      <c r="K70" s="31"/>
      <c r="L70" s="31"/>
      <c r="M70" s="31"/>
      <c r="N70" s="31"/>
      <c r="O70" s="31"/>
      <c r="P70" s="31"/>
      <c r="Q70" s="31"/>
      <c r="R70" s="31"/>
      <c r="S70" s="31"/>
      <c r="T70" s="31"/>
      <c r="U70" s="31"/>
      <c r="V70" s="31"/>
      <c r="W70" s="31"/>
      <c r="X70" s="31"/>
      <c r="Y70" s="31"/>
      <c r="Z70" s="31"/>
      <c r="AA70" s="31"/>
      <c r="AB70" s="31"/>
      <c r="AC70" s="31"/>
      <c r="AD70" s="31"/>
      <c r="AE70" s="31"/>
      <c r="AF70" s="31"/>
      <c r="AG70" s="31"/>
      <c r="AH70" s="31"/>
      <c r="AI70" s="31"/>
      <c r="AJ70" s="31"/>
      <c r="AK70" s="31"/>
      <c r="AL70" s="31"/>
      <c r="AM70" s="31"/>
      <c r="BD70"/>
      <c r="BE70"/>
    </row>
    <row r="71" spans="1:77" s="1" customFormat="1" ht="15.75" customHeight="1" x14ac:dyDescent="0.35">
      <c r="A71"/>
      <c r="B71" s="22" t="s">
        <v>85</v>
      </c>
      <c r="C71" s="22" t="s">
        <v>87</v>
      </c>
      <c r="D71" s="31"/>
      <c r="E71" s="31"/>
      <c r="F71" s="31"/>
      <c r="G71" s="31"/>
      <c r="H71" s="31"/>
      <c r="I71" s="31"/>
      <c r="J71" s="31"/>
      <c r="K71" s="31"/>
      <c r="L71" s="31"/>
      <c r="M71" s="31"/>
      <c r="N71" s="31"/>
      <c r="O71" s="31"/>
      <c r="P71" s="31"/>
      <c r="Q71" s="31"/>
      <c r="R71" s="31"/>
      <c r="S71" s="31"/>
      <c r="T71" s="31"/>
      <c r="U71" s="31"/>
      <c r="V71" s="31"/>
      <c r="W71" s="31"/>
      <c r="X71" s="31"/>
      <c r="Y71" s="31"/>
      <c r="Z71" s="31"/>
      <c r="AA71" s="31"/>
      <c r="AB71" s="31"/>
      <c r="AC71" s="31"/>
      <c r="AD71" s="31"/>
      <c r="AE71" s="31"/>
      <c r="AF71" s="31"/>
      <c r="AG71" s="31"/>
      <c r="AH71" s="31"/>
      <c r="AI71" s="31"/>
      <c r="AJ71" s="31"/>
      <c r="AK71" s="31"/>
      <c r="AL71" s="31"/>
      <c r="AM71" s="31"/>
      <c r="AN71" s="32"/>
      <c r="AO71" s="32"/>
      <c r="AP71" s="32"/>
      <c r="AQ71" s="32"/>
      <c r="AR71" s="32"/>
      <c r="AS71" s="32"/>
      <c r="BF71" s="60"/>
      <c r="BG71" s="60"/>
      <c r="BH71" s="60"/>
      <c r="BI71" s="60"/>
      <c r="BJ71" s="60"/>
      <c r="BK71" s="60"/>
      <c r="BL71" s="60"/>
      <c r="BM71" s="60"/>
      <c r="BN71" s="60"/>
    </row>
    <row r="72" spans="1:77" s="16" customFormat="1" ht="15.75" customHeight="1" x14ac:dyDescent="0.35">
      <c r="A72"/>
      <c r="B72" s="23">
        <f>'1 Utsläpp (kvartal)'!$B$71</f>
        <v>46261</v>
      </c>
      <c r="C72" s="23">
        <f>'1 Utsläpp (kvartal)'!$C$71</f>
        <v>46261</v>
      </c>
      <c r="D72" s="31"/>
      <c r="E72" s="31"/>
      <c r="F72" s="31"/>
      <c r="G72" s="31"/>
      <c r="H72" s="31"/>
      <c r="I72" s="31"/>
      <c r="J72" s="31"/>
      <c r="K72" s="31"/>
      <c r="L72" s="31"/>
      <c r="M72" s="31"/>
      <c r="N72" s="31"/>
      <c r="O72" s="31"/>
      <c r="P72" s="31"/>
      <c r="Q72" s="31"/>
      <c r="R72" s="31"/>
      <c r="S72" s="31"/>
      <c r="T72" s="31"/>
      <c r="U72" s="31"/>
      <c r="V72" s="31"/>
      <c r="W72" s="31"/>
      <c r="X72" s="31"/>
      <c r="Y72" s="31"/>
      <c r="Z72" s="31"/>
      <c r="AA72" s="31"/>
      <c r="AB72" s="31"/>
      <c r="AC72" s="31"/>
      <c r="AD72" s="31"/>
      <c r="AE72" s="31"/>
      <c r="AF72" s="31"/>
      <c r="AG72" s="31"/>
      <c r="AH72" s="31"/>
      <c r="AI72" s="31"/>
      <c r="AJ72" s="31"/>
      <c r="AK72" s="31"/>
      <c r="AL72" s="31"/>
      <c r="AM72" s="31"/>
      <c r="AN72" s="32"/>
      <c r="AO72" s="32"/>
      <c r="AP72" s="32"/>
      <c r="AQ72" s="32"/>
      <c r="AR72" s="32"/>
      <c r="AS72" s="32"/>
      <c r="BF72" s="60"/>
      <c r="BG72" s="60"/>
      <c r="BH72" s="60"/>
      <c r="BI72" s="60"/>
      <c r="BJ72" s="60"/>
      <c r="BK72" s="60"/>
      <c r="BL72" s="60"/>
      <c r="BM72" s="60"/>
      <c r="BN72" s="60"/>
    </row>
    <row r="73" spans="1:77" s="16" customFormat="1" ht="15.75" customHeight="1" x14ac:dyDescent="0.35">
      <c r="A73"/>
      <c r="B73" s="24"/>
      <c r="C73" s="24"/>
      <c r="D73" s="31"/>
      <c r="E73" s="31"/>
      <c r="F73" s="31"/>
      <c r="G73" s="31"/>
      <c r="H73" s="31"/>
      <c r="I73" s="31"/>
      <c r="J73" s="31"/>
      <c r="K73" s="31"/>
      <c r="L73" s="31"/>
      <c r="M73" s="31"/>
      <c r="N73" s="31"/>
      <c r="O73" s="31"/>
      <c r="P73" s="31"/>
      <c r="Q73" s="31"/>
      <c r="R73" s="31"/>
      <c r="S73" s="31"/>
      <c r="T73" s="31"/>
      <c r="U73" s="31"/>
      <c r="V73" s="31"/>
      <c r="W73" s="31"/>
      <c r="X73" s="31"/>
      <c r="Y73" s="31"/>
      <c r="Z73" s="31"/>
      <c r="AA73" s="31"/>
      <c r="AB73" s="31"/>
      <c r="AC73" s="31"/>
      <c r="AD73" s="31"/>
      <c r="AE73" s="31"/>
      <c r="AF73" s="31"/>
      <c r="AG73" s="31"/>
      <c r="AH73" s="31"/>
      <c r="AI73" s="31"/>
      <c r="AJ73" s="31"/>
      <c r="AK73" s="31"/>
      <c r="AL73" s="31"/>
      <c r="AM73" s="31"/>
      <c r="AN73" s="32"/>
      <c r="AO73" s="32"/>
      <c r="AP73" s="32"/>
      <c r="AQ73" s="32"/>
      <c r="AR73" s="32"/>
      <c r="AS73" s="32"/>
      <c r="BF73" s="60"/>
      <c r="BG73" s="60"/>
      <c r="BH73" s="60"/>
      <c r="BI73" s="60"/>
      <c r="BJ73" s="60"/>
      <c r="BK73" s="60"/>
      <c r="BL73" s="60"/>
      <c r="BM73" s="60"/>
      <c r="BN73" s="60"/>
    </row>
    <row r="74" spans="1:77" s="16" customFormat="1" ht="15.75" customHeight="1" x14ac:dyDescent="0.35">
      <c r="A74"/>
      <c r="B74" s="22" t="s">
        <v>86</v>
      </c>
      <c r="C74" s="22" t="s">
        <v>88</v>
      </c>
      <c r="D74" s="30"/>
      <c r="E74" s="30"/>
      <c r="F74" s="30"/>
      <c r="G74" s="30"/>
      <c r="H74" s="30"/>
      <c r="I74" s="30"/>
      <c r="J74" s="30"/>
      <c r="K74" s="30"/>
      <c r="L74" s="30"/>
      <c r="M74" s="30"/>
      <c r="N74" s="30"/>
      <c r="O74" s="30"/>
      <c r="P74" s="30"/>
      <c r="Q74" s="30"/>
      <c r="R74" s="30"/>
      <c r="S74" s="30"/>
      <c r="T74" s="30"/>
      <c r="U74" s="30"/>
      <c r="V74" s="30"/>
      <c r="W74" s="30"/>
      <c r="X74" s="30"/>
      <c r="Y74" s="30"/>
      <c r="Z74" s="30"/>
      <c r="AA74" s="30"/>
      <c r="AB74" s="30"/>
      <c r="AC74" s="30"/>
      <c r="AD74" s="30"/>
      <c r="AE74" s="30"/>
      <c r="AF74" s="30"/>
      <c r="AG74" s="30"/>
      <c r="AH74" s="30"/>
      <c r="AI74" s="30"/>
      <c r="AJ74" s="30"/>
      <c r="AK74" s="30"/>
      <c r="AL74" s="30"/>
      <c r="AM74" s="30"/>
      <c r="AN74" s="8"/>
      <c r="AO74" s="8"/>
      <c r="AP74" s="8"/>
      <c r="AQ74" s="8"/>
      <c r="AR74" s="8"/>
      <c r="AS74" s="8"/>
      <c r="BF74" s="60"/>
      <c r="BG74" s="60"/>
      <c r="BH74" s="60"/>
      <c r="BI74" s="60"/>
      <c r="BJ74" s="60"/>
      <c r="BK74" s="60"/>
      <c r="BL74" s="60"/>
      <c r="BM74" s="60"/>
      <c r="BN74" s="60"/>
    </row>
    <row r="75" spans="1:77" s="16" customFormat="1" ht="15.75" customHeight="1" x14ac:dyDescent="0.35">
      <c r="A75"/>
      <c r="B75" s="24" t="str">
        <f>'1 Utsläpp (kvartal)'!$B$74</f>
        <v>Environmental Accounts, Statistics Sweden</v>
      </c>
      <c r="C75" s="24" t="str">
        <f>'1 Utsläpp (kvartal)'!$C$74</f>
        <v>Miljöräkenskaperna, Statistiska centralbyrån (SCB)</v>
      </c>
      <c r="D75" s="31"/>
      <c r="E75" s="31"/>
      <c r="F75" s="31"/>
      <c r="G75" s="31"/>
      <c r="H75" s="31"/>
      <c r="I75" s="31"/>
      <c r="J75" s="31"/>
      <c r="K75" s="31"/>
      <c r="L75" s="31"/>
      <c r="M75" s="31"/>
      <c r="N75" s="31"/>
      <c r="O75" s="31"/>
      <c r="P75" s="31"/>
      <c r="Q75" s="31"/>
      <c r="R75" s="31"/>
      <c r="S75" s="31"/>
      <c r="T75" s="31"/>
      <c r="U75" s="31"/>
      <c r="V75" s="31"/>
      <c r="W75" s="31"/>
      <c r="X75" s="31"/>
      <c r="Y75" s="31"/>
      <c r="Z75" s="31"/>
      <c r="AA75" s="31"/>
      <c r="AB75" s="31"/>
      <c r="AC75" s="31"/>
      <c r="AD75" s="31"/>
      <c r="AE75" s="31"/>
      <c r="AF75" s="31"/>
      <c r="AG75" s="31"/>
      <c r="AH75" s="31"/>
      <c r="AI75" s="31"/>
      <c r="AJ75" s="31"/>
      <c r="AK75" s="31"/>
      <c r="AL75" s="31"/>
      <c r="AM75" s="31"/>
      <c r="AN75" s="31"/>
      <c r="AO75" s="31"/>
      <c r="AP75" s="31"/>
      <c r="AQ75" s="31"/>
      <c r="AR75" s="31"/>
      <c r="AS75" s="31"/>
      <c r="BF75" s="60"/>
      <c r="BG75" s="60"/>
      <c r="BH75" s="60"/>
      <c r="BI75" s="60"/>
      <c r="BJ75" s="60"/>
      <c r="BK75" s="60"/>
      <c r="BL75" s="60"/>
      <c r="BM75" s="60"/>
      <c r="BN75" s="60"/>
    </row>
    <row r="76" spans="1:77" s="16" customFormat="1" ht="15.75" customHeight="1" x14ac:dyDescent="0.35">
      <c r="A76"/>
      <c r="C76" s="24"/>
      <c r="D76" s="35"/>
      <c r="E76" s="31"/>
      <c r="F76" s="31"/>
      <c r="G76" s="31"/>
      <c r="H76" s="31"/>
      <c r="I76" s="31"/>
      <c r="J76" s="31"/>
      <c r="K76" s="31"/>
      <c r="L76" s="31"/>
      <c r="M76" s="31"/>
      <c r="N76" s="31"/>
      <c r="O76" s="31"/>
      <c r="P76" s="31"/>
      <c r="Q76" s="31"/>
      <c r="R76" s="31"/>
      <c r="S76" s="31"/>
      <c r="T76" s="31"/>
      <c r="U76" s="31"/>
      <c r="V76" s="31"/>
      <c r="W76" s="31"/>
      <c r="X76" s="31"/>
      <c r="Y76" s="31"/>
      <c r="Z76" s="31"/>
      <c r="AA76" s="31"/>
      <c r="AB76" s="31"/>
      <c r="AC76" s="31"/>
      <c r="AD76" s="31"/>
      <c r="AE76" s="31"/>
      <c r="AF76" s="31"/>
      <c r="AG76" s="31"/>
      <c r="AH76" s="31"/>
      <c r="AI76" s="31"/>
      <c r="AJ76" s="31"/>
      <c r="AK76" s="31"/>
      <c r="AL76" s="31"/>
      <c r="AM76" s="31"/>
      <c r="AN76" s="31"/>
      <c r="AO76" s="31"/>
      <c r="AP76" s="31"/>
      <c r="AQ76" s="31"/>
      <c r="AR76" s="31"/>
      <c r="AS76" s="31"/>
      <c r="BD76" s="60"/>
      <c r="BE76" s="60"/>
      <c r="BF76" s="60"/>
      <c r="BG76" s="60"/>
      <c r="BH76" s="60"/>
      <c r="BI76" s="60"/>
      <c r="BJ76" s="60"/>
      <c r="BK76" s="60"/>
      <c r="BL76" s="60"/>
      <c r="BM76" s="60"/>
      <c r="BN76" s="60"/>
    </row>
    <row r="77" spans="1:77" ht="15.75" customHeight="1" x14ac:dyDescent="0.35">
      <c r="B77" s="22" t="s">
        <v>33</v>
      </c>
      <c r="C77" s="22" t="s">
        <v>32</v>
      </c>
      <c r="D77" s="31"/>
      <c r="E77" s="31"/>
      <c r="F77" s="31"/>
      <c r="G77" s="31"/>
      <c r="H77" s="31"/>
      <c r="I77" s="31"/>
      <c r="J77" s="31"/>
      <c r="K77" s="31"/>
      <c r="L77" s="31"/>
      <c r="M77" s="31"/>
      <c r="N77" s="31"/>
      <c r="O77" s="31"/>
      <c r="P77" s="31"/>
      <c r="Q77" s="31"/>
      <c r="R77" s="31"/>
      <c r="S77" s="31"/>
      <c r="T77" s="31"/>
      <c r="U77" s="31"/>
      <c r="V77" s="31"/>
      <c r="W77" s="31"/>
      <c r="X77" s="31"/>
      <c r="Y77" s="31"/>
      <c r="Z77" s="31"/>
      <c r="AA77" s="31"/>
      <c r="AB77" s="31"/>
      <c r="AC77" s="31"/>
      <c r="AD77" s="31"/>
      <c r="AE77" s="31"/>
      <c r="AF77" s="31"/>
      <c r="AG77" s="31"/>
      <c r="AH77" s="31"/>
      <c r="AI77" s="31"/>
      <c r="AJ77" s="31"/>
      <c r="AK77" s="31"/>
      <c r="AL77" s="31"/>
      <c r="AM77" s="31"/>
      <c r="AN77" s="31"/>
      <c r="AO77" s="31"/>
      <c r="AP77" s="31"/>
      <c r="AQ77" s="31"/>
      <c r="AR77" s="31"/>
      <c r="AS77" s="31"/>
    </row>
    <row r="78" spans="1:77" ht="15.75" customHeight="1" x14ac:dyDescent="0.35">
      <c r="B78" s="25" t="str">
        <f>'1 Utsläpp (kvartal)'!$B$77</f>
        <v>Jonas Bergström, Statistics Sweden</v>
      </c>
      <c r="C78" s="25" t="str">
        <f>'1 Utsläpp (kvartal)'!$C$77</f>
        <v>Jonas Bergström, Statistiska centralbyrån (SCB)</v>
      </c>
      <c r="D78" s="31"/>
      <c r="E78" s="31"/>
      <c r="F78" s="31"/>
      <c r="G78" s="31"/>
      <c r="H78" s="31"/>
      <c r="I78" s="31"/>
      <c r="J78" s="31"/>
      <c r="K78" s="31"/>
      <c r="L78" s="31"/>
      <c r="M78" s="31"/>
      <c r="N78" s="31"/>
      <c r="O78" s="31"/>
      <c r="P78" s="31"/>
      <c r="Q78" s="31"/>
      <c r="R78" s="31"/>
      <c r="S78" s="31"/>
      <c r="T78" s="31"/>
      <c r="U78" s="31"/>
      <c r="V78" s="31"/>
      <c r="W78" s="31"/>
      <c r="X78" s="31"/>
      <c r="Y78" s="31"/>
      <c r="Z78" s="31"/>
      <c r="AA78" s="31"/>
      <c r="AB78" s="31"/>
      <c r="AC78" s="31"/>
      <c r="AD78" s="31"/>
      <c r="AE78" s="31"/>
      <c r="AF78" s="31"/>
      <c r="AG78" s="31"/>
      <c r="AH78" s="31"/>
      <c r="AI78" s="31"/>
      <c r="AJ78" s="31"/>
      <c r="AK78" s="31"/>
      <c r="AL78" s="31"/>
      <c r="AM78" s="31"/>
      <c r="AN78" s="31"/>
      <c r="AO78" s="31"/>
      <c r="AP78" s="31"/>
      <c r="AQ78" s="31"/>
      <c r="AR78" s="31"/>
      <c r="AS78" s="31"/>
    </row>
    <row r="79" spans="1:77" ht="15.75" customHeight="1" x14ac:dyDescent="0.35">
      <c r="B79" s="25" t="str">
        <f>'1 Utsläpp (kvartal)'!$B$78</f>
        <v>Telephone: +46 10 479 46 22</v>
      </c>
      <c r="C79" s="25" t="str">
        <f>'1 Utsläpp (kvartal)'!$C$78</f>
        <v>Telefon: 010 479 46 22</v>
      </c>
      <c r="D79" s="31"/>
      <c r="E79" s="31"/>
      <c r="F79" s="31"/>
      <c r="G79" s="31"/>
      <c r="H79" s="31"/>
      <c r="I79" s="31"/>
      <c r="J79" s="31"/>
      <c r="K79" s="31"/>
      <c r="L79" s="31"/>
      <c r="M79" s="31"/>
      <c r="N79" s="31"/>
      <c r="O79" s="31"/>
      <c r="P79" s="31"/>
      <c r="Q79" s="31"/>
      <c r="R79" s="31"/>
      <c r="S79" s="31"/>
      <c r="T79" s="31"/>
      <c r="U79" s="31"/>
      <c r="V79" s="31"/>
      <c r="W79" s="31"/>
      <c r="X79" s="31"/>
      <c r="Y79" s="31"/>
      <c r="Z79" s="31"/>
      <c r="AA79" s="31"/>
      <c r="AB79" s="31"/>
      <c r="AC79" s="31"/>
      <c r="AD79" s="31"/>
      <c r="AE79" s="31"/>
      <c r="AF79" s="31"/>
      <c r="AG79" s="31"/>
      <c r="AH79" s="31"/>
      <c r="AI79" s="31"/>
      <c r="AJ79" s="31"/>
      <c r="AK79" s="31"/>
      <c r="AL79" s="31"/>
      <c r="AM79" s="31"/>
      <c r="AN79" s="31"/>
      <c r="AO79" s="31"/>
      <c r="AP79" s="31"/>
      <c r="AQ79" s="31"/>
      <c r="AR79" s="31"/>
      <c r="AS79" s="31"/>
    </row>
    <row r="80" spans="1:77" ht="15.75" customHeight="1" x14ac:dyDescent="0.35">
      <c r="B80" s="25" t="str">
        <f>'1 Utsläpp (kvartal)'!$B$79</f>
        <v>e-post: jonas.bergstrom@scb.se / miljorakenskaper@scb.se</v>
      </c>
      <c r="C80" s="25" t="str">
        <f>'1 Utsläpp (kvartal)'!$C$79</f>
        <v>e-post: jonas.bergstrom@scb.se / miljorakenskaper@scb.se</v>
      </c>
      <c r="AK80" s="31"/>
      <c r="AL80" s="31"/>
      <c r="AM80" s="31"/>
    </row>
    <row r="81" spans="3:45" ht="15.75" customHeight="1" x14ac:dyDescent="0.35">
      <c r="C81" s="16"/>
      <c r="AK81" s="31"/>
      <c r="AL81" s="31"/>
      <c r="AM81" s="31"/>
    </row>
    <row r="82" spans="3:45" ht="15.75" customHeight="1" x14ac:dyDescent="0.35">
      <c r="C82" s="16"/>
      <c r="AK82" s="31"/>
      <c r="AL82" s="31"/>
      <c r="AM82" s="31"/>
    </row>
    <row r="83" spans="3:45" ht="15.75" customHeight="1" x14ac:dyDescent="0.35">
      <c r="C83" s="16"/>
      <c r="AK83" s="31"/>
      <c r="AL83" s="31"/>
      <c r="AM83" s="31"/>
    </row>
    <row r="84" spans="3:45" x14ac:dyDescent="0.35">
      <c r="C84" s="16"/>
      <c r="AK84" s="31"/>
      <c r="AL84" s="31"/>
      <c r="AM84" s="31"/>
    </row>
    <row r="85" spans="3:45" x14ac:dyDescent="0.35">
      <c r="C85" s="16"/>
    </row>
    <row r="86" spans="3:45" x14ac:dyDescent="0.35">
      <c r="C86" s="16"/>
    </row>
    <row r="87" spans="3:45" ht="15" customHeight="1" x14ac:dyDescent="0.35">
      <c r="C87" s="16"/>
    </row>
    <row r="88" spans="3:45" ht="15" customHeight="1" x14ac:dyDescent="0.35">
      <c r="C88" s="36"/>
      <c r="D88" s="37"/>
      <c r="E88" s="36"/>
      <c r="F88" s="37"/>
      <c r="G88" s="36"/>
      <c r="H88" s="36"/>
      <c r="I88" s="36"/>
      <c r="J88" s="37"/>
      <c r="K88" s="36"/>
      <c r="L88" s="37"/>
      <c r="M88" s="36"/>
      <c r="N88" s="37"/>
      <c r="O88" s="36"/>
      <c r="P88" s="37"/>
      <c r="Q88" s="36"/>
      <c r="R88" s="37"/>
      <c r="S88" s="36"/>
      <c r="T88" s="37"/>
      <c r="U88" s="36"/>
      <c r="V88" s="37"/>
      <c r="W88" s="36"/>
      <c r="X88" s="37"/>
      <c r="Y88" s="36"/>
      <c r="Z88" s="37"/>
      <c r="AA88" s="36"/>
      <c r="AB88" s="37"/>
      <c r="AC88" s="36"/>
      <c r="AD88" s="37"/>
      <c r="AE88" s="36"/>
      <c r="AF88" s="37"/>
      <c r="AG88" s="36"/>
      <c r="AH88" s="37"/>
      <c r="AI88" s="36"/>
      <c r="AJ88" s="37"/>
      <c r="AK88" s="36"/>
      <c r="AL88" s="37"/>
      <c r="AM88" s="36"/>
      <c r="AN88" s="37"/>
      <c r="AO88" s="36"/>
      <c r="AP88" s="37"/>
      <c r="AQ88" s="36"/>
      <c r="AR88" s="37"/>
      <c r="AS88" s="37"/>
    </row>
    <row r="89" spans="3:45" x14ac:dyDescent="0.35">
      <c r="C89" s="20"/>
    </row>
    <row r="90" spans="3:45" x14ac:dyDescent="0.35">
      <c r="C90" s="20"/>
    </row>
    <row r="91" spans="3:45" x14ac:dyDescent="0.35">
      <c r="C91" s="20"/>
    </row>
    <row r="92" spans="3:45" x14ac:dyDescent="0.35">
      <c r="C92" s="20"/>
    </row>
    <row r="93" spans="3:45" x14ac:dyDescent="0.35">
      <c r="C93" s="20"/>
    </row>
    <row r="94" spans="3:45" x14ac:dyDescent="0.35">
      <c r="C94" s="20"/>
    </row>
    <row r="95" spans="3:45" ht="12.75" customHeight="1" x14ac:dyDescent="0.35">
      <c r="C95" s="20"/>
    </row>
    <row r="96" spans="3:45" ht="12.75" customHeight="1" x14ac:dyDescent="0.35">
      <c r="C96" s="20"/>
    </row>
  </sheetData>
  <sortState xmlns:xlrd2="http://schemas.microsoft.com/office/spreadsheetml/2017/richdata2" ref="C90:AR97">
    <sortCondition descending="1" ref="AR90:AR97"/>
  </sortState>
  <phoneticPr fontId="45" type="noConversion"/>
  <hyperlinks>
    <hyperlink ref="B1" location="'Innehåll - Contents'!A1" display="Tillbaka till innehåll - Back to content" xr:uid="{00000000-0004-0000-0500-000000000000}"/>
  </hyperlink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9">
    <tabColor rgb="FF92D050"/>
  </sheetPr>
  <dimension ref="A1:BY80"/>
  <sheetViews>
    <sheetView zoomScale="80" zoomScaleNormal="80" workbookViewId="0">
      <pane xSplit="3" ySplit="5" topLeftCell="D6" activePane="bottomRight" state="frozen"/>
      <selection activeCell="B2" sqref="B2"/>
      <selection pane="topRight" activeCell="B2" sqref="B2"/>
      <selection pane="bottomLeft" activeCell="B2" sqref="B2"/>
      <selection pane="bottomRight"/>
    </sheetView>
  </sheetViews>
  <sheetFormatPr defaultColWidth="9.1796875" defaultRowHeight="13" x14ac:dyDescent="0.3"/>
  <cols>
    <col min="1" max="1" width="1.81640625" customWidth="1"/>
    <col min="2" max="3" width="72.81640625" customWidth="1"/>
    <col min="4" max="45" width="9.1796875" style="32" customWidth="1"/>
    <col min="46" max="89" width="9.1796875" customWidth="1"/>
  </cols>
  <sheetData>
    <row r="1" spans="1:77" s="1" customFormat="1" ht="15.75" customHeight="1" x14ac:dyDescent="0.3">
      <c r="A1"/>
      <c r="B1" s="250" t="s">
        <v>155</v>
      </c>
      <c r="C1" s="106"/>
      <c r="AT1"/>
      <c r="AU1"/>
      <c r="AV1"/>
      <c r="AW1"/>
      <c r="AX1"/>
      <c r="AY1"/>
      <c r="AZ1"/>
      <c r="BA1"/>
      <c r="BB1"/>
      <c r="BC1"/>
      <c r="BD1"/>
      <c r="BE1"/>
      <c r="BF1"/>
      <c r="BG1"/>
      <c r="BH1"/>
      <c r="BI1"/>
      <c r="BJ1"/>
      <c r="BK1"/>
      <c r="BL1"/>
      <c r="BM1"/>
      <c r="BN1"/>
      <c r="BO1"/>
      <c r="BP1"/>
      <c r="BQ1"/>
      <c r="BR1"/>
      <c r="BS1"/>
      <c r="BT1"/>
      <c r="BU1"/>
      <c r="BV1"/>
      <c r="BW1"/>
    </row>
    <row r="2" spans="1:77" s="1" customFormat="1" ht="15.75" customHeight="1" x14ac:dyDescent="0.3">
      <c r="A2"/>
      <c r="B2" s="119"/>
      <c r="C2" s="106"/>
      <c r="AT2"/>
      <c r="AU2"/>
      <c r="AV2"/>
      <c r="AW2"/>
      <c r="AX2"/>
      <c r="AY2"/>
      <c r="AZ2"/>
      <c r="BA2"/>
      <c r="BB2"/>
      <c r="BC2"/>
      <c r="BD2"/>
      <c r="BE2"/>
      <c r="BF2"/>
      <c r="BG2"/>
      <c r="BH2"/>
      <c r="BI2"/>
      <c r="BJ2"/>
      <c r="BK2"/>
      <c r="BL2"/>
      <c r="BM2" s="62"/>
      <c r="BN2" s="62"/>
      <c r="BO2"/>
      <c r="BP2"/>
      <c r="BQ2"/>
      <c r="BR2"/>
      <c r="BS2"/>
      <c r="BT2"/>
      <c r="BU2"/>
      <c r="BV2"/>
      <c r="BW2"/>
    </row>
    <row r="3" spans="1:77" s="1" customFormat="1" ht="15.75" customHeight="1" x14ac:dyDescent="0.3">
      <c r="A3"/>
      <c r="B3" s="124"/>
      <c r="C3" s="124"/>
      <c r="D3" s="326" t="s">
        <v>180</v>
      </c>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row>
    <row r="4" spans="1:77" s="17" customFormat="1" ht="15.75" customHeight="1" x14ac:dyDescent="0.3">
      <c r="A4"/>
      <c r="B4" s="124"/>
      <c r="C4" s="124"/>
      <c r="D4" s="326" t="s">
        <v>201</v>
      </c>
      <c r="AT4" s="16"/>
      <c r="AU4" s="16"/>
      <c r="AV4" s="16"/>
      <c r="AW4" s="16"/>
      <c r="AX4" s="16"/>
      <c r="AY4" s="16"/>
      <c r="AZ4" s="16"/>
      <c r="BA4" s="16"/>
      <c r="BB4" s="16"/>
      <c r="BC4" s="16"/>
      <c r="BD4" s="16"/>
      <c r="BE4" s="16"/>
    </row>
    <row r="5" spans="1:77" s="17" customFormat="1" ht="15.75" customHeight="1" x14ac:dyDescent="0.3">
      <c r="A5"/>
      <c r="B5" s="125" t="str">
        <f>'1 Utsläpp (kvartal)'!B5</f>
        <v>Industrial classification  NACE Rev. 2</v>
      </c>
      <c r="C5" s="126" t="str">
        <f>'1 Utsläpp (kvartal)'!C5</f>
        <v>Näringsgren SNI 2007</v>
      </c>
      <c r="D5" s="160" t="str">
        <f>'1 Utsläpp (kvartal)'!D5</f>
        <v>2008K1</v>
      </c>
      <c r="E5" s="160" t="str">
        <f>'1 Utsläpp (kvartal)'!E5</f>
        <v>2008K2</v>
      </c>
      <c r="F5" s="160" t="str">
        <f>'1 Utsläpp (kvartal)'!F5</f>
        <v>2008K3</v>
      </c>
      <c r="G5" s="160" t="str">
        <f>'1 Utsläpp (kvartal)'!G5</f>
        <v>2008K4</v>
      </c>
      <c r="H5" s="160" t="str">
        <f>'1 Utsläpp (kvartal)'!G5</f>
        <v>2008K4</v>
      </c>
      <c r="I5" s="160" t="str">
        <f>'1 Utsläpp (kvartal)'!H5</f>
        <v>2009K1</v>
      </c>
      <c r="J5" s="160" t="str">
        <f>'1 Utsläpp (kvartal)'!I5</f>
        <v>2009K2</v>
      </c>
      <c r="K5" s="160" t="str">
        <f>'1 Utsläpp (kvartal)'!J5</f>
        <v>2009K3</v>
      </c>
      <c r="L5" s="160" t="str">
        <f>'1 Utsläpp (kvartal)'!K5</f>
        <v>2009K4</v>
      </c>
      <c r="M5" s="160" t="str">
        <f>'1 Utsläpp (kvartal)'!L5</f>
        <v>2010K1</v>
      </c>
      <c r="N5" s="160" t="str">
        <f>'1 Utsläpp (kvartal)'!M5</f>
        <v>2010K2</v>
      </c>
      <c r="O5" s="160" t="str">
        <f>'1 Utsläpp (kvartal)'!N5</f>
        <v>2010K3</v>
      </c>
      <c r="P5" s="160" t="str">
        <f>'1 Utsläpp (kvartal)'!O5</f>
        <v>2010K4</v>
      </c>
      <c r="Q5" s="160" t="str">
        <f>'1 Utsläpp (kvartal)'!P5</f>
        <v>2011K1</v>
      </c>
      <c r="R5" s="160" t="str">
        <f>'1 Utsläpp (kvartal)'!Q5</f>
        <v>2011K2</v>
      </c>
      <c r="S5" s="160" t="str">
        <f>'1 Utsläpp (kvartal)'!R5</f>
        <v>2011K3</v>
      </c>
      <c r="T5" s="160" t="str">
        <f>'1 Utsläpp (kvartal)'!S5</f>
        <v>2011K4</v>
      </c>
      <c r="U5" s="160" t="str">
        <f>'1 Utsläpp (kvartal)'!T5</f>
        <v>2012K1</v>
      </c>
      <c r="V5" s="160" t="str">
        <f>'1 Utsläpp (kvartal)'!U5</f>
        <v>2012K2</v>
      </c>
      <c r="W5" s="160" t="str">
        <f>'1 Utsläpp (kvartal)'!V5</f>
        <v>2012K3</v>
      </c>
      <c r="X5" s="160" t="str">
        <f>'1 Utsläpp (kvartal)'!W5</f>
        <v>2012K4</v>
      </c>
      <c r="Y5" s="160" t="str">
        <f>'1 Utsläpp (kvartal)'!X5</f>
        <v>2013K1</v>
      </c>
      <c r="Z5" s="160" t="str">
        <f>'1 Utsläpp (kvartal)'!Y5</f>
        <v>2013K2</v>
      </c>
      <c r="AA5" s="160" t="str">
        <f>'1 Utsläpp (kvartal)'!Z5</f>
        <v>2013K3</v>
      </c>
      <c r="AB5" s="160" t="str">
        <f>'1 Utsläpp (kvartal)'!AA5</f>
        <v>2013K4</v>
      </c>
      <c r="AC5" s="160" t="str">
        <f>'1 Utsläpp (kvartal)'!AB5</f>
        <v>2014K1</v>
      </c>
      <c r="AD5" s="160" t="str">
        <f>'1 Utsläpp (kvartal)'!AC5</f>
        <v>2014K2</v>
      </c>
      <c r="AE5" s="160" t="str">
        <f>'1 Utsläpp (kvartal)'!AD5</f>
        <v>2014K3</v>
      </c>
      <c r="AF5" s="160" t="str">
        <f>'1 Utsläpp (kvartal)'!AE5</f>
        <v>2014K4</v>
      </c>
      <c r="AG5" s="160" t="str">
        <f>'1 Utsläpp (kvartal)'!AF5</f>
        <v>2015K1</v>
      </c>
      <c r="AH5" s="160" t="str">
        <f>'1 Utsläpp (kvartal)'!AG5</f>
        <v>2015K2</v>
      </c>
      <c r="AI5" s="160" t="str">
        <f>'1 Utsläpp (kvartal)'!AH5</f>
        <v>2015K3</v>
      </c>
      <c r="AJ5" s="160" t="str">
        <f>'1 Utsläpp (kvartal)'!AI5</f>
        <v>2015K4</v>
      </c>
      <c r="AK5" s="160" t="str">
        <f>'1 Utsläpp (kvartal)'!AJ5</f>
        <v>2016K1</v>
      </c>
      <c r="AL5" s="160" t="str">
        <f>'1 Utsläpp (kvartal)'!AK5</f>
        <v>2016K2</v>
      </c>
      <c r="AM5" s="160" t="str">
        <f>'1 Utsläpp (kvartal)'!AL5</f>
        <v>2016K3</v>
      </c>
      <c r="AN5" s="160" t="str">
        <f>'1 Utsläpp (kvartal)'!AM5</f>
        <v>2016K4</v>
      </c>
      <c r="AO5" s="160" t="str">
        <f>'1 Utsläpp (kvartal)'!AN5</f>
        <v>2017K1</v>
      </c>
      <c r="AP5" s="160" t="str">
        <f>'1 Utsläpp (kvartal)'!AO5</f>
        <v>2017K2</v>
      </c>
      <c r="AQ5" s="160" t="str">
        <f>'1 Utsläpp (kvartal)'!AP5</f>
        <v>2017K3</v>
      </c>
      <c r="AR5" s="160" t="str">
        <f>'1 Utsläpp (kvartal)'!AQ5</f>
        <v>2017K4</v>
      </c>
      <c r="AS5" s="160" t="str">
        <f>'1 Utsläpp (kvartal)'!AR5</f>
        <v>2018K1</v>
      </c>
      <c r="AT5" s="160" t="str">
        <f>'1 Utsläpp (kvartal)'!AS5</f>
        <v>2018K2</v>
      </c>
      <c r="AU5" s="160" t="str">
        <f>'1 Utsläpp (kvartal)'!AT5</f>
        <v>2018K3</v>
      </c>
      <c r="AV5" s="160" t="str">
        <f>'1 Utsläpp (kvartal)'!AU5</f>
        <v>2018K4</v>
      </c>
      <c r="AW5" s="160" t="str">
        <f>'1 Utsläpp (kvartal)'!AV5</f>
        <v>2019K1</v>
      </c>
      <c r="AX5" s="160" t="str">
        <f>'1 Utsläpp (kvartal)'!AW5</f>
        <v>2019K2</v>
      </c>
      <c r="AY5" s="160" t="str">
        <f>'1 Utsläpp (kvartal)'!AX5</f>
        <v>2019K3</v>
      </c>
      <c r="AZ5" s="160" t="str">
        <f>'1 Utsläpp (kvartal)'!AY5</f>
        <v>2019K4</v>
      </c>
      <c r="BA5" s="160" t="str">
        <f>'1 Utsläpp (kvartal)'!AZ5</f>
        <v>2020K1</v>
      </c>
      <c r="BB5" s="160" t="str">
        <f>'1 Utsläpp (kvartal)'!BA5</f>
        <v>2020K2</v>
      </c>
      <c r="BC5" s="160" t="str">
        <f>'1 Utsläpp (kvartal)'!BB5</f>
        <v>2020K3</v>
      </c>
      <c r="BD5" s="160" t="str">
        <f>'1 Utsläpp (kvartal)'!BC5</f>
        <v>2020K4</v>
      </c>
      <c r="BE5" s="160" t="str">
        <f>'1 Utsläpp (kvartal)'!BD5</f>
        <v>2021K1</v>
      </c>
      <c r="BF5" s="160" t="str">
        <f>'1 Utsläpp (kvartal)'!BE5</f>
        <v>2021K2</v>
      </c>
      <c r="BG5" s="160" t="str">
        <f>'1 Utsläpp (kvartal)'!BF5</f>
        <v>2021K3</v>
      </c>
      <c r="BH5" s="160" t="str">
        <f>'1 Utsläpp (kvartal)'!BG5</f>
        <v>2021K4</v>
      </c>
      <c r="BI5" s="160" t="str">
        <f>'1 Utsläpp (kvartal)'!BH5</f>
        <v>2022K1</v>
      </c>
      <c r="BJ5" s="160" t="str">
        <f>'1 Utsläpp (kvartal)'!BI5</f>
        <v>2022K2</v>
      </c>
      <c r="BK5" s="160" t="str">
        <f>'1 Utsläpp (kvartal)'!BJ5</f>
        <v>2022K3</v>
      </c>
      <c r="BL5" s="160" t="str">
        <f>'1 Utsläpp (kvartal)'!BK5</f>
        <v>2022K4</v>
      </c>
      <c r="BM5" s="160" t="str">
        <f>'1 Utsläpp (kvartal)'!BL5</f>
        <v>2023K1</v>
      </c>
      <c r="BN5" s="160" t="str">
        <f>'1 Utsläpp (kvartal)'!BM5</f>
        <v>2023K2</v>
      </c>
      <c r="BO5" s="160" t="str">
        <f>'1 Utsläpp (kvartal)'!BN5</f>
        <v>2023K3</v>
      </c>
      <c r="BP5" s="160" t="str">
        <f>'1 Utsläpp (kvartal)'!BO5</f>
        <v>2023K4</v>
      </c>
      <c r="BQ5" s="160" t="str">
        <f>'1 Utsläpp (kvartal)'!BP5</f>
        <v>2024K1</v>
      </c>
      <c r="BR5" s="160" t="str">
        <f>'1 Utsläpp (kvartal)'!BQ5</f>
        <v>2024K2</v>
      </c>
      <c r="BS5" s="160" t="str">
        <f>'1 Utsläpp (kvartal)'!BR5</f>
        <v>2024K3</v>
      </c>
      <c r="BT5" s="160" t="str">
        <f>'1 Utsläpp (kvartal)'!BS5</f>
        <v>2024K4</v>
      </c>
      <c r="BU5" s="160" t="str">
        <f>'1 Utsläpp (kvartal)'!BT5</f>
        <v>2025K1</v>
      </c>
      <c r="BV5" s="160" t="str">
        <f>'1 Utsläpp (kvartal)'!BU5</f>
        <v>2025K2</v>
      </c>
      <c r="BW5" s="160" t="str">
        <f>'1 Utsläpp (kvartal)'!BV5</f>
        <v>2025K3</v>
      </c>
      <c r="BX5" s="160" t="str">
        <f>'1 Utsläpp (kvartal)'!BW5</f>
        <v>2025K4</v>
      </c>
    </row>
    <row r="6" spans="1:77" s="16" customFormat="1" ht="15.75" customHeight="1" x14ac:dyDescent="0.3">
      <c r="A6"/>
      <c r="B6" s="127" t="str">
        <f>'1 Utsläpp (kvartal)'!B6</f>
        <v>A01-A03 agriculture, forestry and fishing</v>
      </c>
      <c r="C6" s="113" t="str">
        <f>'1 Utsläpp (kvartal)'!C6</f>
        <v>A01-A03 jordbruk, skogsbruk och fiske</v>
      </c>
      <c r="D6" s="137">
        <f>'1 Utsläpp (kvartal)'!D6/'7 Sysselsatta (kvartal)'!D6</f>
        <v>21.185549132947976</v>
      </c>
      <c r="E6" s="137">
        <f>'1 Utsläpp (kvartal)'!E6/'7 Sysselsatta (kvartal)'!E6</f>
        <v>20.358356164383558</v>
      </c>
      <c r="F6" s="137">
        <f>'1 Utsläpp (kvartal)'!F6/'7 Sysselsatta (kvartal)'!F6</f>
        <v>19.934739676840216</v>
      </c>
      <c r="G6" s="137">
        <f>'1 Utsläpp (kvartal)'!G6/'7 Sysselsatta (kvartal)'!G6</f>
        <v>18.118313253012047</v>
      </c>
      <c r="H6" s="137">
        <f>'1 Utsläpp (kvartal)'!G6/'7 Sysselsatta (kvartal)'!G6</f>
        <v>18.118313253012047</v>
      </c>
      <c r="I6" s="137">
        <f>'1 Utsläpp (kvartal)'!H6/'7 Sysselsatta (kvartal)'!H6</f>
        <v>20.655674102812803</v>
      </c>
      <c r="J6" s="137">
        <f>'1 Utsläpp (kvartal)'!I6/'7 Sysselsatta (kvartal)'!I6</f>
        <v>19.191949910554563</v>
      </c>
      <c r="K6" s="137">
        <f>'1 Utsläpp (kvartal)'!J6/'7 Sysselsatta (kvartal)'!J6</f>
        <v>18.856992084432719</v>
      </c>
      <c r="L6" s="137">
        <f>'1 Utsläpp (kvartal)'!K6/'7 Sysselsatta (kvartal)'!K6</f>
        <v>17.738004946413849</v>
      </c>
      <c r="M6" s="137">
        <f>'1 Utsläpp (kvartal)'!L6/'7 Sysselsatta (kvartal)'!L6</f>
        <v>20.54906015037594</v>
      </c>
      <c r="N6" s="137">
        <f>'1 Utsläpp (kvartal)'!M6/'7 Sysselsatta (kvartal)'!M6</f>
        <v>18.615681233933159</v>
      </c>
      <c r="O6" s="137">
        <f>'1 Utsläpp (kvartal)'!N6/'7 Sysselsatta (kvartal)'!N6</f>
        <v>18.423628691983122</v>
      </c>
      <c r="P6" s="137">
        <f>'1 Utsläpp (kvartal)'!O6/'7 Sysselsatta (kvartal)'!O6</f>
        <v>17.91803671189146</v>
      </c>
      <c r="Q6" s="137">
        <f>'1 Utsläpp (kvartal)'!P6/'7 Sysselsatta (kvartal)'!P6</f>
        <v>18.372151898734177</v>
      </c>
      <c r="R6" s="137">
        <f>'1 Utsläpp (kvartal)'!Q6/'7 Sysselsatta (kvartal)'!Q6</f>
        <v>17.527583465818758</v>
      </c>
      <c r="S6" s="137">
        <f>'1 Utsläpp (kvartal)'!R6/'7 Sysselsatta (kvartal)'!R6</f>
        <v>16.921064814814812</v>
      </c>
      <c r="T6" s="137">
        <f>'1 Utsläpp (kvartal)'!S6/'7 Sysselsatta (kvartal)'!S6</f>
        <v>15.996574344023324</v>
      </c>
      <c r="U6" s="137">
        <f>'1 Utsläpp (kvartal)'!T6/'7 Sysselsatta (kvartal)'!T6</f>
        <v>17.125673534072902</v>
      </c>
      <c r="V6" s="137">
        <f>'1 Utsläpp (kvartal)'!U6/'7 Sysselsatta (kvartal)'!U6</f>
        <v>16.716549570647931</v>
      </c>
      <c r="W6" s="137">
        <f>'1 Utsläpp (kvartal)'!V6/'7 Sysselsatta (kvartal)'!V6</f>
        <v>16.454510703363912</v>
      </c>
      <c r="X6" s="137">
        <f>'1 Utsläpp (kvartal)'!W6/'7 Sysselsatta (kvartal)'!W6</f>
        <v>15.284474241354976</v>
      </c>
      <c r="Y6" s="137">
        <f>'1 Utsläpp (kvartal)'!X6/'7 Sysselsatta (kvartal)'!X6</f>
        <v>17.006751389992058</v>
      </c>
      <c r="Z6" s="137">
        <f>'1 Utsläpp (kvartal)'!Y6/'7 Sysselsatta (kvartal)'!Y6</f>
        <v>16.018777943368107</v>
      </c>
      <c r="AA6" s="137">
        <f>'1 Utsläpp (kvartal)'!Z6/'7 Sysselsatta (kvartal)'!Z6</f>
        <v>16.610485736314576</v>
      </c>
      <c r="AB6" s="137">
        <f>'1 Utsläpp (kvartal)'!AA6/'7 Sysselsatta (kvartal)'!AA6</f>
        <v>15.282741477272726</v>
      </c>
      <c r="AC6" s="137">
        <f>'1 Utsläpp (kvartal)'!AB6/'7 Sysselsatta (kvartal)'!AB6</f>
        <v>17.328501628664498</v>
      </c>
      <c r="AD6" s="137">
        <f>'1 Utsläpp (kvartal)'!AC6/'7 Sysselsatta (kvartal)'!AC6</f>
        <v>16.048650674662667</v>
      </c>
      <c r="AE6" s="137">
        <f>'1 Utsläpp (kvartal)'!AD6/'7 Sysselsatta (kvartal)'!AD6</f>
        <v>15.367880085653105</v>
      </c>
      <c r="AF6" s="137">
        <f>'1 Utsläpp (kvartal)'!AE6/'7 Sysselsatta (kvartal)'!AE6</f>
        <v>15.707938820101964</v>
      </c>
      <c r="AG6" s="137">
        <f>'1 Utsläpp (kvartal)'!AF6/'7 Sysselsatta (kvartal)'!AF6</f>
        <v>15.955346385542166</v>
      </c>
      <c r="AH6" s="137">
        <f>'1 Utsläpp (kvartal)'!AG6/'7 Sysselsatta (kvartal)'!AG6</f>
        <v>15.81518054532056</v>
      </c>
      <c r="AI6" s="137">
        <f>'1 Utsläpp (kvartal)'!AH6/'7 Sysselsatta (kvartal)'!AH6</f>
        <v>15.760693215339234</v>
      </c>
      <c r="AJ6" s="137">
        <f>'1 Utsläpp (kvartal)'!AI6/'7 Sysselsatta (kvartal)'!AI6</f>
        <v>17.215948963317384</v>
      </c>
      <c r="AK6" s="137">
        <f>'1 Utsläpp (kvartal)'!AJ6/'7 Sysselsatta (kvartal)'!AJ6</f>
        <v>16.639613526570049</v>
      </c>
      <c r="AL6" s="137">
        <f>'1 Utsläpp (kvartal)'!AK6/'7 Sysselsatta (kvartal)'!AK6</f>
        <v>15.765086531226483</v>
      </c>
      <c r="AM6" s="137">
        <f>'1 Utsläpp (kvartal)'!AL6/'7 Sysselsatta (kvartal)'!AL6</f>
        <v>16.386416861826699</v>
      </c>
      <c r="AN6" s="137">
        <f>'1 Utsläpp (kvartal)'!AM6/'7 Sysselsatta (kvartal)'!AM6</f>
        <v>16.420293209876544</v>
      </c>
      <c r="AO6" s="137">
        <f>'1 Utsläpp (kvartal)'!AN6/'7 Sysselsatta (kvartal)'!AN6</f>
        <v>16.587261146496818</v>
      </c>
      <c r="AP6" s="137">
        <f>'1 Utsläpp (kvartal)'!AO6/'7 Sysselsatta (kvartal)'!AO6</f>
        <v>15.772604790419161</v>
      </c>
      <c r="AQ6" s="137">
        <f>'1 Utsläpp (kvartal)'!AP6/'7 Sysselsatta (kvartal)'!AP6</f>
        <v>15.748814814814816</v>
      </c>
      <c r="AR6" s="137">
        <f>'1 Utsläpp (kvartal)'!AQ6/'7 Sysselsatta (kvartal)'!AQ6</f>
        <v>16.155665399239542</v>
      </c>
      <c r="AS6" s="137">
        <f>'1 Utsläpp (kvartal)'!AR6/'7 Sysselsatta (kvartal)'!AR6</f>
        <v>15.405046583850931</v>
      </c>
      <c r="AT6" s="137">
        <f>'1 Utsläpp (kvartal)'!AS6/'7 Sysselsatta (kvartal)'!AS6</f>
        <v>16.077283558379666</v>
      </c>
      <c r="AU6" s="137">
        <f>'1 Utsläpp (kvartal)'!AT6/'7 Sysselsatta (kvartal)'!AT6</f>
        <v>15.189195230998513</v>
      </c>
      <c r="AV6" s="137">
        <f>'1 Utsläpp (kvartal)'!AU6/'7 Sysselsatta (kvartal)'!AU6</f>
        <v>15.070864381520121</v>
      </c>
      <c r="AW6" s="137">
        <f>'1 Utsläpp (kvartal)'!AV6/'7 Sysselsatta (kvartal)'!AV6</f>
        <v>15.492707525213342</v>
      </c>
      <c r="AX6" s="137">
        <f>'1 Utsläpp (kvartal)'!AW6/'7 Sysselsatta (kvartal)'!AW6</f>
        <v>15.40158850226929</v>
      </c>
      <c r="AY6" s="137">
        <f>'1 Utsläpp (kvartal)'!AX6/'7 Sysselsatta (kvartal)'!AX6</f>
        <v>15.259256505576207</v>
      </c>
      <c r="AZ6" s="137">
        <f>'1 Utsläpp (kvartal)'!AY6/'7 Sysselsatta (kvartal)'!AY6</f>
        <v>14.384827099505999</v>
      </c>
      <c r="BA6" s="137">
        <f>'1 Utsläpp (kvartal)'!AZ6/'7 Sysselsatta (kvartal)'!AZ6</f>
        <v>15.688914728682169</v>
      </c>
      <c r="BB6" s="137">
        <f>'1 Utsläpp (kvartal)'!BA6/'7 Sysselsatta (kvartal)'!BA6</f>
        <v>14.714890510948905</v>
      </c>
      <c r="BC6" s="137">
        <f>'1 Utsläpp (kvartal)'!BB6/'7 Sysselsatta (kvartal)'!BB6</f>
        <v>14.226592797783933</v>
      </c>
      <c r="BD6" s="137">
        <f>'1 Utsläpp (kvartal)'!BC6/'7 Sysselsatta (kvartal)'!BC6</f>
        <v>14.724838940586974</v>
      </c>
      <c r="BE6" s="137">
        <f>'1 Utsläpp (kvartal)'!BD6/'7 Sysselsatta (kvartal)'!BD6</f>
        <v>15.010182370820669</v>
      </c>
      <c r="BF6" s="137">
        <f>'1 Utsläpp (kvartal)'!BE6/'7 Sysselsatta (kvartal)'!BE6</f>
        <v>14.716897305171157</v>
      </c>
      <c r="BG6" s="137">
        <f>'1 Utsläpp (kvartal)'!BF6/'7 Sysselsatta (kvartal)'!BF6</f>
        <v>14.017162629757786</v>
      </c>
      <c r="BH6" s="137">
        <f>'1 Utsläpp (kvartal)'!BG6/'7 Sysselsatta (kvartal)'!BG6</f>
        <v>14.446546762589927</v>
      </c>
      <c r="BI6" s="137">
        <f>'1 Utsläpp (kvartal)'!BH6/'7 Sysselsatta (kvartal)'!BH6</f>
        <v>14.96296296296296</v>
      </c>
      <c r="BJ6" s="137">
        <f>'1 Utsläpp (kvartal)'!BI6/'7 Sysselsatta (kvartal)'!BI6</f>
        <v>14.338472727272727</v>
      </c>
      <c r="BK6" s="137">
        <f>'1 Utsläpp (kvartal)'!BJ6/'7 Sysselsatta (kvartal)'!BJ6</f>
        <v>13.763548163548162</v>
      </c>
      <c r="BL6" s="137">
        <f>'1 Utsläpp (kvartal)'!BK6/'7 Sysselsatta (kvartal)'!BK6</f>
        <v>14.327474892395982</v>
      </c>
      <c r="BM6" s="137">
        <f>'1 Utsläpp (kvartal)'!BL6/'7 Sysselsatta (kvartal)'!BL6</f>
        <v>14.581715575620768</v>
      </c>
      <c r="BN6" s="137">
        <f>'1 Utsläpp (kvartal)'!BM6/'7 Sysselsatta (kvartal)'!BM6</f>
        <v>14.108127721335267</v>
      </c>
      <c r="BO6" s="137">
        <f>'1 Utsläpp (kvartal)'!BN6/'7 Sysselsatta (kvartal)'!BN6</f>
        <v>13.499099099099098</v>
      </c>
      <c r="BP6" s="137">
        <f>'1 Utsläpp (kvartal)'!BO6/'7 Sysselsatta (kvartal)'!BO6</f>
        <v>14.042672413793104</v>
      </c>
      <c r="BQ6" s="137">
        <f>'1 Utsläpp (kvartal)'!BP6/'7 Sysselsatta (kvartal)'!BP6</f>
        <v>16.58489033306255</v>
      </c>
      <c r="BR6" s="137">
        <f>'1 Utsläpp (kvartal)'!BQ6/'7 Sysselsatta (kvartal)'!BQ6</f>
        <v>16.107047768206733</v>
      </c>
      <c r="BS6" s="137">
        <f>'1 Utsläpp (kvartal)'!BR6/'7 Sysselsatta (kvartal)'!BR6</f>
        <v>15.393605947955391</v>
      </c>
      <c r="BT6" s="137">
        <f>'1 Utsläpp (kvartal)'!BS6/'7 Sysselsatta (kvartal)'!BS6</f>
        <v>15.721632024634333</v>
      </c>
      <c r="BU6" s="137">
        <f>'1 Utsläpp (kvartal)'!BT6/'7 Sysselsatta (kvartal)'!BT6</f>
        <v>16.579376498800958</v>
      </c>
      <c r="BV6" s="137">
        <f>'1 Utsläpp (kvartal)'!BU6/'7 Sysselsatta (kvartal)'!BU6</f>
        <v>16.002758620689654</v>
      </c>
      <c r="BW6" s="137">
        <f>'1 Utsläpp (kvartal)'!BV6/'7 Sysselsatta (kvartal)'!BV6</f>
        <v>15.29737226277372</v>
      </c>
      <c r="BX6" s="137">
        <f>'1 Utsläpp (kvartal)'!BW6/'7 Sysselsatta (kvartal)'!BW6</f>
        <v>15.815881458966565</v>
      </c>
    </row>
    <row r="7" spans="1:77" s="16" customFormat="1" ht="15.75" customHeight="1" x14ac:dyDescent="0.3">
      <c r="A7"/>
      <c r="B7" s="128" t="str">
        <f>'1 Utsläpp (kvartal)'!B7</f>
        <v>B05-B09 mineral extraction</v>
      </c>
      <c r="C7" s="113" t="str">
        <f>'1 Utsläpp (kvartal)'!C7</f>
        <v>B05-B09 utvinning av mineral</v>
      </c>
      <c r="D7" s="137">
        <f>'1 Utsläpp (kvartal)'!D7/'7 Sysselsatta (kvartal)'!D7</f>
        <v>20.505494505494507</v>
      </c>
      <c r="E7" s="137">
        <f>'1 Utsläpp (kvartal)'!E7/'7 Sysselsatta (kvartal)'!E7</f>
        <v>24.497560975609758</v>
      </c>
      <c r="F7" s="137">
        <f>'1 Utsläpp (kvartal)'!F7/'7 Sysselsatta (kvartal)'!F7</f>
        <v>20.0234693877551</v>
      </c>
      <c r="G7" s="137">
        <f>'1 Utsläpp (kvartal)'!G7/'7 Sysselsatta (kvartal)'!G7</f>
        <v>20.148453608247422</v>
      </c>
      <c r="H7" s="137">
        <f>'1 Utsläpp (kvartal)'!G7/'7 Sysselsatta (kvartal)'!G7</f>
        <v>20.148453608247422</v>
      </c>
      <c r="I7" s="137">
        <f>'1 Utsläpp (kvartal)'!H7/'7 Sysselsatta (kvartal)'!H7</f>
        <v>16.054945054945055</v>
      </c>
      <c r="J7" s="137">
        <f>'1 Utsläpp (kvartal)'!I7/'7 Sysselsatta (kvartal)'!I7</f>
        <v>19.861971830985919</v>
      </c>
      <c r="K7" s="137">
        <f>'1 Utsläpp (kvartal)'!J7/'7 Sysselsatta (kvartal)'!J7</f>
        <v>16.978823529411763</v>
      </c>
      <c r="L7" s="137">
        <f>'1 Utsläpp (kvartal)'!K7/'7 Sysselsatta (kvartal)'!K7</f>
        <v>24.001123595505618</v>
      </c>
      <c r="M7" s="137">
        <f>'1 Utsläpp (kvartal)'!L7/'7 Sysselsatta (kvartal)'!L7</f>
        <v>25.151648351648351</v>
      </c>
      <c r="N7" s="137">
        <f>'1 Utsläpp (kvartal)'!M7/'7 Sysselsatta (kvartal)'!M7</f>
        <v>26.46</v>
      </c>
      <c r="O7" s="137">
        <f>'1 Utsläpp (kvartal)'!N7/'7 Sysselsatta (kvartal)'!N7</f>
        <v>22.893333333333331</v>
      </c>
      <c r="P7" s="137">
        <f>'1 Utsläpp (kvartal)'!O7/'7 Sysselsatta (kvartal)'!O7</f>
        <v>25.862637362637361</v>
      </c>
      <c r="Q7" s="137">
        <f>'1 Utsläpp (kvartal)'!P7/'7 Sysselsatta (kvartal)'!P7</f>
        <v>25.778947368421054</v>
      </c>
      <c r="R7" s="137">
        <f>'1 Utsläpp (kvartal)'!Q7/'7 Sysselsatta (kvartal)'!Q7</f>
        <v>22.855555555555554</v>
      </c>
      <c r="S7" s="137">
        <f>'1 Utsläpp (kvartal)'!R7/'7 Sysselsatta (kvartal)'!R7</f>
        <v>22.180412371134022</v>
      </c>
      <c r="T7" s="137">
        <f>'1 Utsläpp (kvartal)'!S7/'7 Sysselsatta (kvartal)'!S7</f>
        <v>24.510989010989015</v>
      </c>
      <c r="U7" s="137">
        <f>'1 Utsläpp (kvartal)'!T7/'7 Sysselsatta (kvartal)'!T7</f>
        <v>27.490217391304348</v>
      </c>
      <c r="V7" s="137">
        <f>'1 Utsläpp (kvartal)'!U7/'7 Sysselsatta (kvartal)'!U7</f>
        <v>21.502083333333331</v>
      </c>
      <c r="W7" s="137">
        <f>'1 Utsläpp (kvartal)'!V7/'7 Sysselsatta (kvartal)'!V7</f>
        <v>20.718446601941746</v>
      </c>
      <c r="X7" s="137">
        <f>'1 Utsläpp (kvartal)'!W7/'7 Sysselsatta (kvartal)'!W7</f>
        <v>25.355319148936168</v>
      </c>
      <c r="Y7" s="137">
        <f>'1 Utsläpp (kvartal)'!X7/'7 Sysselsatta (kvartal)'!X7</f>
        <v>22.774747474747475</v>
      </c>
      <c r="Z7" s="137">
        <f>'1 Utsläpp (kvartal)'!Y7/'7 Sysselsatta (kvartal)'!Y7</f>
        <v>22.654255319148934</v>
      </c>
      <c r="AA7" s="137">
        <f>'1 Utsläpp (kvartal)'!Z7/'7 Sysselsatta (kvartal)'!Z7</f>
        <v>21.388679245283019</v>
      </c>
      <c r="AB7" s="137">
        <f>'1 Utsläpp (kvartal)'!AA7/'7 Sysselsatta (kvartal)'!AA7</f>
        <v>22.679166666666667</v>
      </c>
      <c r="AC7" s="137">
        <f>'1 Utsläpp (kvartal)'!AB7/'7 Sysselsatta (kvartal)'!AB7</f>
        <v>23.755339805825241</v>
      </c>
      <c r="AD7" s="137">
        <f>'1 Utsläpp (kvartal)'!AC7/'7 Sysselsatta (kvartal)'!AC7</f>
        <v>22.581443298969074</v>
      </c>
      <c r="AE7" s="137">
        <f>'1 Utsläpp (kvartal)'!AD7/'7 Sysselsatta (kvartal)'!AD7</f>
        <v>21.056074766355142</v>
      </c>
      <c r="AF7" s="137">
        <f>'1 Utsläpp (kvartal)'!AE7/'7 Sysselsatta (kvartal)'!AE7</f>
        <v>26.512765957446806</v>
      </c>
      <c r="AG7" s="137">
        <f>'1 Utsläpp (kvartal)'!AF7/'7 Sysselsatta (kvartal)'!AF7</f>
        <v>24.243877551020407</v>
      </c>
      <c r="AH7" s="137">
        <f>'1 Utsläpp (kvartal)'!AG7/'7 Sysselsatta (kvartal)'!AG7</f>
        <v>25.594318181818178</v>
      </c>
      <c r="AI7" s="137">
        <f>'1 Utsläpp (kvartal)'!AH7/'7 Sysselsatta (kvartal)'!AH7</f>
        <v>22.468041237113404</v>
      </c>
      <c r="AJ7" s="137">
        <f>'1 Utsläpp (kvartal)'!AI7/'7 Sysselsatta (kvartal)'!AI7</f>
        <v>27.372727272727271</v>
      </c>
      <c r="AK7" s="137">
        <f>'1 Utsläpp (kvartal)'!AJ7/'7 Sysselsatta (kvartal)'!AJ7</f>
        <v>26.004301075268817</v>
      </c>
      <c r="AL7" s="137">
        <f>'1 Utsläpp (kvartal)'!AK7/'7 Sysselsatta (kvartal)'!AK7</f>
        <v>24.522222222222222</v>
      </c>
      <c r="AM7" s="137">
        <f>'1 Utsläpp (kvartal)'!AL7/'7 Sysselsatta (kvartal)'!AL7</f>
        <v>23.938541666666669</v>
      </c>
      <c r="AN7" s="137">
        <f>'1 Utsläpp (kvartal)'!AM7/'7 Sysselsatta (kvartal)'!AM7</f>
        <v>26.020224719101122</v>
      </c>
      <c r="AO7" s="137">
        <f>'1 Utsläpp (kvartal)'!AN7/'7 Sysselsatta (kvartal)'!AN7</f>
        <v>26.76923076923077</v>
      </c>
      <c r="AP7" s="137">
        <f>'1 Utsläpp (kvartal)'!AO7/'7 Sysselsatta (kvartal)'!AO7</f>
        <v>26.093333333333334</v>
      </c>
      <c r="AQ7" s="137">
        <f>'1 Utsläpp (kvartal)'!AP7/'7 Sysselsatta (kvartal)'!AP7</f>
        <v>23.627835051546395</v>
      </c>
      <c r="AR7" s="137">
        <f>'1 Utsläpp (kvartal)'!AQ7/'7 Sysselsatta (kvartal)'!AQ7</f>
        <v>25.023076923076925</v>
      </c>
      <c r="AS7" s="137">
        <f>'1 Utsläpp (kvartal)'!AR7/'7 Sysselsatta (kvartal)'!AR7</f>
        <v>25.845263157894738</v>
      </c>
      <c r="AT7" s="137">
        <f>'1 Utsläpp (kvartal)'!AS7/'7 Sysselsatta (kvartal)'!AS7</f>
        <v>21.773195876288661</v>
      </c>
      <c r="AU7" s="137">
        <f>'1 Utsläpp (kvartal)'!AT7/'7 Sysselsatta (kvartal)'!AT7</f>
        <v>21.248039215686276</v>
      </c>
      <c r="AV7" s="137">
        <f>'1 Utsläpp (kvartal)'!AU7/'7 Sysselsatta (kvartal)'!AU7</f>
        <v>23.320879120879123</v>
      </c>
      <c r="AW7" s="137">
        <f>'1 Utsläpp (kvartal)'!AV7/'7 Sysselsatta (kvartal)'!AV7</f>
        <v>23.780434782608697</v>
      </c>
      <c r="AX7" s="137">
        <f>'1 Utsläpp (kvartal)'!AW7/'7 Sysselsatta (kvartal)'!AW7</f>
        <v>22.637113402061857</v>
      </c>
      <c r="AY7" s="137">
        <f>'1 Utsläpp (kvartal)'!AX7/'7 Sysselsatta (kvartal)'!AX7</f>
        <v>22.216504854368932</v>
      </c>
      <c r="AZ7" s="137">
        <f>'1 Utsläpp (kvartal)'!AY7/'7 Sysselsatta (kvartal)'!AY7</f>
        <v>24.433333333333334</v>
      </c>
      <c r="BA7" s="137">
        <f>'1 Utsläpp (kvartal)'!AZ7/'7 Sysselsatta (kvartal)'!AZ7</f>
        <v>24.984210526315788</v>
      </c>
      <c r="BB7" s="137">
        <f>'1 Utsläpp (kvartal)'!BA7/'7 Sysselsatta (kvartal)'!BA7</f>
        <v>21.885858585858585</v>
      </c>
      <c r="BC7" s="137">
        <f>'1 Utsläpp (kvartal)'!BB7/'7 Sysselsatta (kvartal)'!BB7</f>
        <v>20.596226415094339</v>
      </c>
      <c r="BD7" s="137">
        <f>'1 Utsläpp (kvartal)'!BC7/'7 Sysselsatta (kvartal)'!BC7</f>
        <v>23.028282828282826</v>
      </c>
      <c r="BE7" s="137">
        <f>'1 Utsläpp (kvartal)'!BD7/'7 Sysselsatta (kvartal)'!BD7</f>
        <v>22.344000000000001</v>
      </c>
      <c r="BF7" s="137">
        <f>'1 Utsläpp (kvartal)'!BE7/'7 Sysselsatta (kvartal)'!BE7</f>
        <v>21.012499999999999</v>
      </c>
      <c r="BG7" s="137">
        <f>'1 Utsläpp (kvartal)'!BF7/'7 Sysselsatta (kvartal)'!BF7</f>
        <v>20.59732142857143</v>
      </c>
      <c r="BH7" s="137">
        <f>'1 Utsläpp (kvartal)'!BG7/'7 Sysselsatta (kvartal)'!BG7</f>
        <v>21.015384615384615</v>
      </c>
      <c r="BI7" s="137">
        <f>'1 Utsläpp (kvartal)'!BH7/'7 Sysselsatta (kvartal)'!BH7</f>
        <v>21.851960784313725</v>
      </c>
      <c r="BJ7" s="137">
        <f>'1 Utsläpp (kvartal)'!BI7/'7 Sysselsatta (kvartal)'!BI7</f>
        <v>18.766355140186917</v>
      </c>
      <c r="BK7" s="137">
        <f>'1 Utsläpp (kvartal)'!BJ7/'7 Sysselsatta (kvartal)'!BJ7</f>
        <v>17.519298245614035</v>
      </c>
      <c r="BL7" s="137">
        <f>'1 Utsläpp (kvartal)'!BK7/'7 Sysselsatta (kvartal)'!BK7</f>
        <v>19.688571428571429</v>
      </c>
      <c r="BM7" s="137">
        <f>'1 Utsläpp (kvartal)'!BL7/'7 Sysselsatta (kvartal)'!BL7</f>
        <v>19.941747572815533</v>
      </c>
      <c r="BN7" s="137">
        <f>'1 Utsläpp (kvartal)'!BM7/'7 Sysselsatta (kvartal)'!BM7</f>
        <v>16.812149532710279</v>
      </c>
      <c r="BO7" s="137">
        <f>'1 Utsläpp (kvartal)'!BN7/'7 Sysselsatta (kvartal)'!BN7</f>
        <v>17.16371681415929</v>
      </c>
      <c r="BP7" s="137">
        <f>'1 Utsläpp (kvartal)'!BO7/'7 Sysselsatta (kvartal)'!BO7</f>
        <v>21.127619047619049</v>
      </c>
      <c r="BQ7" s="137">
        <f>'1 Utsläpp (kvartal)'!BP7/'7 Sysselsatta (kvartal)'!BP7</f>
        <v>21.272380952380953</v>
      </c>
      <c r="BR7" s="137">
        <f>'1 Utsläpp (kvartal)'!BQ7/'7 Sysselsatta (kvartal)'!BQ7</f>
        <v>18.606363636363636</v>
      </c>
      <c r="BS7" s="137">
        <f>'1 Utsläpp (kvartal)'!BR7/'7 Sysselsatta (kvartal)'!BR7</f>
        <v>17.293162393162394</v>
      </c>
      <c r="BT7" s="137">
        <f>'1 Utsläpp (kvartal)'!BS7/'7 Sysselsatta (kvartal)'!BS7</f>
        <v>19.473148148148148</v>
      </c>
      <c r="BU7" s="137">
        <f>'1 Utsläpp (kvartal)'!BT7/'7 Sysselsatta (kvartal)'!BT7</f>
        <v>21.087850467289719</v>
      </c>
      <c r="BV7" s="137">
        <f>'1 Utsläpp (kvartal)'!BU7/'7 Sysselsatta (kvartal)'!BU7</f>
        <v>19.432142857142857</v>
      </c>
      <c r="BW7" s="137">
        <f>'1 Utsläpp (kvartal)'!BV7/'7 Sysselsatta (kvartal)'!BV7</f>
        <v>18.774789915966384</v>
      </c>
      <c r="BX7" s="137">
        <f>'1 Utsläpp (kvartal)'!BW7/'7 Sysselsatta (kvartal)'!BW7</f>
        <v>20.92</v>
      </c>
    </row>
    <row r="8" spans="1:77" s="16" customFormat="1" ht="15.75" customHeight="1" x14ac:dyDescent="0.3">
      <c r="A8"/>
      <c r="B8" s="128" t="str">
        <f>'1 Utsläpp (kvartal)'!B8</f>
        <v>C10-C12 manufacture of food products, beverages and tobacco products</v>
      </c>
      <c r="C8" s="113" t="str">
        <f>'1 Utsläpp (kvartal)'!C8</f>
        <v>C10-C12 livsmedel, drycker och tobak</v>
      </c>
      <c r="D8" s="137">
        <f>'1 Utsläpp (kvartal)'!D8/'7 Sysselsatta (kvartal)'!D8</f>
        <v>3.5468697123519459</v>
      </c>
      <c r="E8" s="137">
        <f>'1 Utsläpp (kvartal)'!E8/'7 Sysselsatta (kvartal)'!E8</f>
        <v>3.1545454545454548</v>
      </c>
      <c r="F8" s="137">
        <f>'1 Utsläpp (kvartal)'!F8/'7 Sysselsatta (kvartal)'!F8</f>
        <v>3.0036450079239301</v>
      </c>
      <c r="G8" s="137">
        <f>'1 Utsläpp (kvartal)'!G8/'7 Sysselsatta (kvartal)'!G8</f>
        <v>4.7305732484076435</v>
      </c>
      <c r="H8" s="137">
        <f>'1 Utsläpp (kvartal)'!G8/'7 Sysselsatta (kvartal)'!G8</f>
        <v>4.7305732484076435</v>
      </c>
      <c r="I8" s="137">
        <f>'1 Utsläpp (kvartal)'!H8/'7 Sysselsatta (kvartal)'!H8</f>
        <v>3.8781942078364566</v>
      </c>
      <c r="J8" s="137">
        <f>'1 Utsläpp (kvartal)'!I8/'7 Sysselsatta (kvartal)'!I8</f>
        <v>3.2117039586919103</v>
      </c>
      <c r="K8" s="137">
        <f>'1 Utsläpp (kvartal)'!J8/'7 Sysselsatta (kvartal)'!J8</f>
        <v>3.2797029702970297</v>
      </c>
      <c r="L8" s="137">
        <f>'1 Utsläpp (kvartal)'!K8/'7 Sysselsatta (kvartal)'!K8</f>
        <v>4.5653354632587861</v>
      </c>
      <c r="M8" s="137">
        <f>'1 Utsläpp (kvartal)'!L8/'7 Sysselsatta (kvartal)'!L8</f>
        <v>3.8845094664371773</v>
      </c>
      <c r="N8" s="137">
        <f>'1 Utsläpp (kvartal)'!M8/'7 Sysselsatta (kvartal)'!M8</f>
        <v>3.1761484098939929</v>
      </c>
      <c r="O8" s="137">
        <f>'1 Utsläpp (kvartal)'!N8/'7 Sysselsatta (kvartal)'!N8</f>
        <v>3.0701666666666667</v>
      </c>
      <c r="P8" s="137">
        <f>'1 Utsläpp (kvartal)'!O8/'7 Sysselsatta (kvartal)'!O8</f>
        <v>4.5750000000000002</v>
      </c>
      <c r="Q8" s="137">
        <f>'1 Utsläpp (kvartal)'!P8/'7 Sysselsatta (kvartal)'!P8</f>
        <v>3.8436944937833042</v>
      </c>
      <c r="R8" s="137">
        <f>'1 Utsläpp (kvartal)'!Q8/'7 Sysselsatta (kvartal)'!Q8</f>
        <v>3.3850352112676059</v>
      </c>
      <c r="S8" s="137">
        <f>'1 Utsläpp (kvartal)'!R8/'7 Sysselsatta (kvartal)'!R8</f>
        <v>3.1689999999999996</v>
      </c>
      <c r="T8" s="137">
        <f>'1 Utsläpp (kvartal)'!S8/'7 Sysselsatta (kvartal)'!S8</f>
        <v>4.2052715654952078</v>
      </c>
      <c r="U8" s="137">
        <f>'1 Utsläpp (kvartal)'!T8/'7 Sysselsatta (kvartal)'!T8</f>
        <v>3.6552447552447553</v>
      </c>
      <c r="V8" s="137">
        <f>'1 Utsläpp (kvartal)'!U8/'7 Sysselsatta (kvartal)'!U8</f>
        <v>3.2392792792792795</v>
      </c>
      <c r="W8" s="137">
        <f>'1 Utsläpp (kvartal)'!V8/'7 Sysselsatta (kvartal)'!V8</f>
        <v>2.9776666666666665</v>
      </c>
      <c r="X8" s="137">
        <f>'1 Utsläpp (kvartal)'!W8/'7 Sysselsatta (kvartal)'!W8</f>
        <v>4.4165845648604272</v>
      </c>
      <c r="Y8" s="137">
        <f>'1 Utsläpp (kvartal)'!X8/'7 Sysselsatta (kvartal)'!X8</f>
        <v>3.4600346020761248</v>
      </c>
      <c r="Z8" s="137">
        <f>'1 Utsläpp (kvartal)'!Y8/'7 Sysselsatta (kvartal)'!Y8</f>
        <v>3.0523105360443621</v>
      </c>
      <c r="AA8" s="137">
        <f>'1 Utsläpp (kvartal)'!Z8/'7 Sysselsatta (kvartal)'!Z8</f>
        <v>2.9895270270270267</v>
      </c>
      <c r="AB8" s="137">
        <f>'1 Utsläpp (kvartal)'!AA8/'7 Sysselsatta (kvartal)'!AA8</f>
        <v>4.1951747088186355</v>
      </c>
      <c r="AC8" s="137">
        <f>'1 Utsläpp (kvartal)'!AB8/'7 Sysselsatta (kvartal)'!AB8</f>
        <v>3.4420959147424512</v>
      </c>
      <c r="AD8" s="137">
        <f>'1 Utsläpp (kvartal)'!AC8/'7 Sysselsatta (kvartal)'!AC8</f>
        <v>2.9919266055045872</v>
      </c>
      <c r="AE8" s="137">
        <f>'1 Utsläpp (kvartal)'!AD8/'7 Sysselsatta (kvartal)'!AD8</f>
        <v>2.7976588628762546</v>
      </c>
      <c r="AF8" s="137">
        <f>'1 Utsläpp (kvartal)'!AE8/'7 Sysselsatta (kvartal)'!AE8</f>
        <v>4.0779831932773103</v>
      </c>
      <c r="AG8" s="137">
        <f>'1 Utsläpp (kvartal)'!AF8/'7 Sysselsatta (kvartal)'!AF8</f>
        <v>3.3279513888888888</v>
      </c>
      <c r="AH8" s="137">
        <f>'1 Utsläpp (kvartal)'!AG8/'7 Sysselsatta (kvartal)'!AG8</f>
        <v>2.7416071428571427</v>
      </c>
      <c r="AI8" s="137">
        <f>'1 Utsläpp (kvartal)'!AH8/'7 Sysselsatta (kvartal)'!AH8</f>
        <v>2.4932885906040267</v>
      </c>
      <c r="AJ8" s="137">
        <f>'1 Utsläpp (kvartal)'!AI8/'7 Sysselsatta (kvartal)'!AI8</f>
        <v>3.5165261382799327</v>
      </c>
      <c r="AK8" s="137">
        <f>'1 Utsläpp (kvartal)'!AJ8/'7 Sysselsatta (kvartal)'!AJ8</f>
        <v>3.3596491228070176</v>
      </c>
      <c r="AL8" s="137">
        <f>'1 Utsläpp (kvartal)'!AK8/'7 Sysselsatta (kvartal)'!AK8</f>
        <v>2.7955963302752296</v>
      </c>
      <c r="AM8" s="137">
        <f>'1 Utsläpp (kvartal)'!AL8/'7 Sysselsatta (kvartal)'!AL8</f>
        <v>2.8120748299319729</v>
      </c>
      <c r="AN8" s="137">
        <f>'1 Utsläpp (kvartal)'!AM8/'7 Sysselsatta (kvartal)'!AM8</f>
        <v>3.7521739130434786</v>
      </c>
      <c r="AO8" s="137">
        <f>'1 Utsläpp (kvartal)'!AN8/'7 Sysselsatta (kvartal)'!AN8</f>
        <v>2.9197573656845752</v>
      </c>
      <c r="AP8" s="137">
        <f>'1 Utsläpp (kvartal)'!AO8/'7 Sysselsatta (kvartal)'!AO8</f>
        <v>2.6336330935251797</v>
      </c>
      <c r="AQ8" s="137">
        <f>'1 Utsläpp (kvartal)'!AP8/'7 Sysselsatta (kvartal)'!AP8</f>
        <v>2.5685185185185184</v>
      </c>
      <c r="AR8" s="137">
        <f>'1 Utsläpp (kvartal)'!AQ8/'7 Sysselsatta (kvartal)'!AQ8</f>
        <v>3.7216306156405987</v>
      </c>
      <c r="AS8" s="137">
        <f>'1 Utsläpp (kvartal)'!AR8/'7 Sysselsatta (kvartal)'!AR8</f>
        <v>2.8006825938566551</v>
      </c>
      <c r="AT8" s="137">
        <f>'1 Utsläpp (kvartal)'!AS8/'7 Sysselsatta (kvartal)'!AS8</f>
        <v>2.4302120141342756</v>
      </c>
      <c r="AU8" s="137">
        <f>'1 Utsläpp (kvartal)'!AT8/'7 Sysselsatta (kvartal)'!AT8</f>
        <v>2.1769230769230767</v>
      </c>
      <c r="AV8" s="137">
        <f>'1 Utsläpp (kvartal)'!AU8/'7 Sysselsatta (kvartal)'!AU8</f>
        <v>3.7558773424190797</v>
      </c>
      <c r="AW8" s="137">
        <f>'1 Utsläpp (kvartal)'!AV8/'7 Sysselsatta (kvartal)'!AV8</f>
        <v>2.8286987522281639</v>
      </c>
      <c r="AX8" s="137">
        <f>'1 Utsläpp (kvartal)'!AW8/'7 Sysselsatta (kvartal)'!AW8</f>
        <v>2.5671506352087112</v>
      </c>
      <c r="AY8" s="137">
        <f>'1 Utsläpp (kvartal)'!AX8/'7 Sysselsatta (kvartal)'!AX8</f>
        <v>2.2446982055464928</v>
      </c>
      <c r="AZ8" s="137">
        <f>'1 Utsläpp (kvartal)'!AY8/'7 Sysselsatta (kvartal)'!AY8</f>
        <v>3.365136054421769</v>
      </c>
      <c r="BA8" s="137">
        <f>'1 Utsläpp (kvartal)'!AZ8/'7 Sysselsatta (kvartal)'!AZ8</f>
        <v>3.0490909090909089</v>
      </c>
      <c r="BB8" s="137">
        <f>'1 Utsläpp (kvartal)'!BA8/'7 Sysselsatta (kvartal)'!BA8</f>
        <v>2.2714545454545454</v>
      </c>
      <c r="BC8" s="137">
        <f>'1 Utsläpp (kvartal)'!BB8/'7 Sysselsatta (kvartal)'!BB8</f>
        <v>2.2395585738539898</v>
      </c>
      <c r="BD8" s="137">
        <f>'1 Utsläpp (kvartal)'!BC8/'7 Sysselsatta (kvartal)'!BC8</f>
        <v>3.6992687385740397</v>
      </c>
      <c r="BE8" s="137">
        <f>'1 Utsläpp (kvartal)'!BD8/'7 Sysselsatta (kvartal)'!BD8</f>
        <v>2.785288640595903</v>
      </c>
      <c r="BF8" s="137">
        <f>'1 Utsläpp (kvartal)'!BE8/'7 Sysselsatta (kvartal)'!BE8</f>
        <v>2.0737318840579708</v>
      </c>
      <c r="BG8" s="137">
        <f>'1 Utsläpp (kvartal)'!BF8/'7 Sysselsatta (kvartal)'!BF8</f>
        <v>1.9881469115191988</v>
      </c>
      <c r="BH8" s="137">
        <f>'1 Utsläpp (kvartal)'!BG8/'7 Sysselsatta (kvartal)'!BG8</f>
        <v>3.3535971223021583</v>
      </c>
      <c r="BI8" s="137">
        <f>'1 Utsläpp (kvartal)'!BH8/'7 Sysselsatta (kvartal)'!BH8</f>
        <v>2.7012797074954293</v>
      </c>
      <c r="BJ8" s="137">
        <f>'1 Utsläpp (kvartal)'!BI8/'7 Sysselsatta (kvartal)'!BI8</f>
        <v>1.9606382978723405</v>
      </c>
      <c r="BK8" s="137">
        <f>'1 Utsläpp (kvartal)'!BJ8/'7 Sysselsatta (kvartal)'!BJ8</f>
        <v>1.9152709359605913</v>
      </c>
      <c r="BL8" s="137">
        <f>'1 Utsläpp (kvartal)'!BK8/'7 Sysselsatta (kvartal)'!BK8</f>
        <v>3.1172905525846701</v>
      </c>
      <c r="BM8" s="137">
        <f>'1 Utsläpp (kvartal)'!BL8/'7 Sysselsatta (kvartal)'!BL8</f>
        <v>2.3226691042047531</v>
      </c>
      <c r="BN8" s="137">
        <f>'1 Utsläpp (kvartal)'!BM8/'7 Sysselsatta (kvartal)'!BM8</f>
        <v>2.0718132854578095</v>
      </c>
      <c r="BO8" s="137">
        <f>'1 Utsläpp (kvartal)'!BN8/'7 Sysselsatta (kvartal)'!BN8</f>
        <v>2.0293532338308458</v>
      </c>
      <c r="BP8" s="137">
        <f>'1 Utsläpp (kvartal)'!BO8/'7 Sysselsatta (kvartal)'!BO8</f>
        <v>2.6419237749546278</v>
      </c>
      <c r="BQ8" s="137">
        <f>'1 Utsläpp (kvartal)'!BP8/'7 Sysselsatta (kvartal)'!BP8</f>
        <v>2.5702205882352942</v>
      </c>
      <c r="BR8" s="137">
        <f>'1 Utsläpp (kvartal)'!BQ8/'7 Sysselsatta (kvartal)'!BQ8</f>
        <v>2.4469750889679718</v>
      </c>
      <c r="BS8" s="137">
        <f>'1 Utsläpp (kvartal)'!BR8/'7 Sysselsatta (kvartal)'!BR8</f>
        <v>1.9678160919540231</v>
      </c>
      <c r="BT8" s="137">
        <f>'1 Utsläpp (kvartal)'!BS8/'7 Sysselsatta (kvartal)'!BS8</f>
        <v>2.6173214285714286</v>
      </c>
      <c r="BU8" s="137">
        <f>'1 Utsläpp (kvartal)'!BT8/'7 Sysselsatta (kvartal)'!BT8</f>
        <v>2.25</v>
      </c>
      <c r="BV8" s="137">
        <f>'1 Utsläpp (kvartal)'!BU8/'7 Sysselsatta (kvartal)'!BU8</f>
        <v>1.842031523642732</v>
      </c>
      <c r="BW8" s="137">
        <f>'1 Utsläpp (kvartal)'!BV8/'7 Sysselsatta (kvartal)'!BV8</f>
        <v>1.8591572123176658</v>
      </c>
      <c r="BX8" s="137">
        <f>'1 Utsläpp (kvartal)'!BW8/'7 Sysselsatta (kvartal)'!BW8</f>
        <v>2.4699646643109543</v>
      </c>
    </row>
    <row r="9" spans="1:77" s="16" customFormat="1" ht="15.75" customHeight="1" x14ac:dyDescent="0.3">
      <c r="A9"/>
      <c r="B9" s="128" t="str">
        <f>'1 Utsläpp (kvartal)'!B9</f>
        <v>C13-C15 manufacturing of textiles, clothing and leather products</v>
      </c>
      <c r="C9" s="113" t="str">
        <f>'1 Utsläpp (kvartal)'!C9</f>
        <v>C13-C15 tillverkning av textilier, kläder och läderprodukter</v>
      </c>
      <c r="D9" s="137">
        <f>'1 Utsläpp (kvartal)'!D9/'7 Sysselsatta (kvartal)'!D9</f>
        <v>1.4554455445544554</v>
      </c>
      <c r="E9" s="137">
        <f>'1 Utsläpp (kvartal)'!E9/'7 Sysselsatta (kvartal)'!E9</f>
        <v>1.3094339622641511</v>
      </c>
      <c r="F9" s="137">
        <f>'1 Utsläpp (kvartal)'!F9/'7 Sysselsatta (kvartal)'!F9</f>
        <v>1.0133928571428572</v>
      </c>
      <c r="G9" s="137">
        <f>'1 Utsläpp (kvartal)'!G9/'7 Sysselsatta (kvartal)'!G9</f>
        <v>1.2972477064220183</v>
      </c>
      <c r="H9" s="137">
        <f>'1 Utsläpp (kvartal)'!G9/'7 Sysselsatta (kvartal)'!G9</f>
        <v>1.2972477064220183</v>
      </c>
      <c r="I9" s="137">
        <f>'1 Utsläpp (kvartal)'!H9/'7 Sysselsatta (kvartal)'!H9</f>
        <v>1.6296703296703297</v>
      </c>
      <c r="J9" s="137">
        <f>'1 Utsläpp (kvartal)'!I9/'7 Sysselsatta (kvartal)'!I9</f>
        <v>1.3095744680851065</v>
      </c>
      <c r="K9" s="137">
        <f>'1 Utsläpp (kvartal)'!J9/'7 Sysselsatta (kvartal)'!J9</f>
        <v>0.95918367346938771</v>
      </c>
      <c r="L9" s="137">
        <f>'1 Utsläpp (kvartal)'!K9/'7 Sysselsatta (kvartal)'!K9</f>
        <v>1.2362745098039216</v>
      </c>
      <c r="M9" s="137">
        <f>'1 Utsläpp (kvartal)'!L9/'7 Sysselsatta (kvartal)'!L9</f>
        <v>1.5911111111111111</v>
      </c>
      <c r="N9" s="137">
        <f>'1 Utsläpp (kvartal)'!M9/'7 Sysselsatta (kvartal)'!M9</f>
        <v>1.3064516129032258</v>
      </c>
      <c r="O9" s="137">
        <f>'1 Utsläpp (kvartal)'!N9/'7 Sysselsatta (kvartal)'!N9</f>
        <v>1.02</v>
      </c>
      <c r="P9" s="137">
        <f>'1 Utsläpp (kvartal)'!O9/'7 Sysselsatta (kvartal)'!O9</f>
        <v>1.4040816326530612</v>
      </c>
      <c r="Q9" s="137">
        <f>'1 Utsläpp (kvartal)'!P9/'7 Sysselsatta (kvartal)'!P9</f>
        <v>1.5272727272727271</v>
      </c>
      <c r="R9" s="137">
        <f>'1 Utsläpp (kvartal)'!Q9/'7 Sysselsatta (kvartal)'!Q9</f>
        <v>1.2770114942528736</v>
      </c>
      <c r="S9" s="137">
        <f>'1 Utsläpp (kvartal)'!R9/'7 Sysselsatta (kvartal)'!R9</f>
        <v>1.0568181818181819</v>
      </c>
      <c r="T9" s="137">
        <f>'1 Utsläpp (kvartal)'!S9/'7 Sysselsatta (kvartal)'!S9</f>
        <v>1.2617977528089888</v>
      </c>
      <c r="U9" s="137">
        <f>'1 Utsläpp (kvartal)'!T9/'7 Sysselsatta (kvartal)'!T9</f>
        <v>1.4814814814814816</v>
      </c>
      <c r="V9" s="137">
        <f>'1 Utsläpp (kvartal)'!U9/'7 Sysselsatta (kvartal)'!U9</f>
        <v>1.3558441558441559</v>
      </c>
      <c r="W9" s="137">
        <f>'1 Utsläpp (kvartal)'!V9/'7 Sysselsatta (kvartal)'!V9</f>
        <v>0.99655172413793114</v>
      </c>
      <c r="X9" s="137">
        <f>'1 Utsläpp (kvartal)'!W9/'7 Sysselsatta (kvartal)'!W9</f>
        <v>1.2367816091954025</v>
      </c>
      <c r="Y9" s="137">
        <f>'1 Utsläpp (kvartal)'!X9/'7 Sysselsatta (kvartal)'!X9</f>
        <v>1.4925925925925927</v>
      </c>
      <c r="Z9" s="137">
        <f>'1 Utsläpp (kvartal)'!Y9/'7 Sysselsatta (kvartal)'!Y9</f>
        <v>1.1708860759493671</v>
      </c>
      <c r="AA9" s="137">
        <f>'1 Utsläpp (kvartal)'!Z9/'7 Sysselsatta (kvartal)'!Z9</f>
        <v>0.85454545454545439</v>
      </c>
      <c r="AB9" s="137">
        <f>'1 Utsläpp (kvartal)'!AA9/'7 Sysselsatta (kvartal)'!AA9</f>
        <v>1.1033707865168538</v>
      </c>
      <c r="AC9" s="137">
        <f>'1 Utsläpp (kvartal)'!AB9/'7 Sysselsatta (kvartal)'!AB9</f>
        <v>1.26875</v>
      </c>
      <c r="AD9" s="137">
        <f>'1 Utsläpp (kvartal)'!AC9/'7 Sysselsatta (kvartal)'!AC9</f>
        <v>1.0325</v>
      </c>
      <c r="AE9" s="137">
        <f>'1 Utsläpp (kvartal)'!AD9/'7 Sysselsatta (kvartal)'!AD9</f>
        <v>0.86136363636363633</v>
      </c>
      <c r="AF9" s="137">
        <f>'1 Utsläpp (kvartal)'!AE9/'7 Sysselsatta (kvartal)'!AE9</f>
        <v>0.95833333333333337</v>
      </c>
      <c r="AG9" s="137">
        <f>'1 Utsläpp (kvartal)'!AF9/'7 Sysselsatta (kvartal)'!AF9</f>
        <v>0.98292682926829278</v>
      </c>
      <c r="AH9" s="137">
        <f>'1 Utsläpp (kvartal)'!AG9/'7 Sysselsatta (kvartal)'!AG9</f>
        <v>0.96363636363636362</v>
      </c>
      <c r="AI9" s="137">
        <f>'1 Utsläpp (kvartal)'!AH9/'7 Sysselsatta (kvartal)'!AH9</f>
        <v>0.79638554216867463</v>
      </c>
      <c r="AJ9" s="137">
        <f>'1 Utsläpp (kvartal)'!AI9/'7 Sysselsatta (kvartal)'!AI9</f>
        <v>0.9390243902439025</v>
      </c>
      <c r="AK9" s="137">
        <f>'1 Utsläpp (kvartal)'!AJ9/'7 Sysselsatta (kvartal)'!AJ9</f>
        <v>1.0910256410256409</v>
      </c>
      <c r="AL9" s="137">
        <f>'1 Utsläpp (kvartal)'!AK9/'7 Sysselsatta (kvartal)'!AK9</f>
        <v>0.8959459459459459</v>
      </c>
      <c r="AM9" s="137">
        <f>'1 Utsläpp (kvartal)'!AL9/'7 Sysselsatta (kvartal)'!AL9</f>
        <v>0.767948717948718</v>
      </c>
      <c r="AN9" s="137">
        <f>'1 Utsläpp (kvartal)'!AM9/'7 Sysselsatta (kvartal)'!AM9</f>
        <v>0.871764705882353</v>
      </c>
      <c r="AO9" s="137">
        <f>'1 Utsläpp (kvartal)'!AN9/'7 Sysselsatta (kvartal)'!AN9</f>
        <v>0.87976190476190463</v>
      </c>
      <c r="AP9" s="137">
        <f>'1 Utsläpp (kvartal)'!AO9/'7 Sysselsatta (kvartal)'!AO9</f>
        <v>0.82432432432432423</v>
      </c>
      <c r="AQ9" s="137">
        <f>'1 Utsläpp (kvartal)'!AP9/'7 Sysselsatta (kvartal)'!AP9</f>
        <v>0.72926829268292692</v>
      </c>
      <c r="AR9" s="137">
        <f>'1 Utsläpp (kvartal)'!AQ9/'7 Sysselsatta (kvartal)'!AQ9</f>
        <v>0.80240963855421676</v>
      </c>
      <c r="AS9" s="137">
        <f>'1 Utsläpp (kvartal)'!AR9/'7 Sysselsatta (kvartal)'!AR9</f>
        <v>0.74805194805194797</v>
      </c>
      <c r="AT9" s="137">
        <f>'1 Utsläpp (kvartal)'!AS9/'7 Sysselsatta (kvartal)'!AS9</f>
        <v>0.66933333333333322</v>
      </c>
      <c r="AU9" s="137">
        <f>'1 Utsläpp (kvartal)'!AT9/'7 Sysselsatta (kvartal)'!AT9</f>
        <v>0.56463414634146347</v>
      </c>
      <c r="AV9" s="137">
        <f>'1 Utsläpp (kvartal)'!AU9/'7 Sysselsatta (kvartal)'!AU9</f>
        <v>0.69743589743589751</v>
      </c>
      <c r="AW9" s="137">
        <f>'1 Utsläpp (kvartal)'!AV9/'7 Sysselsatta (kvartal)'!AV9</f>
        <v>0.69499999999999995</v>
      </c>
      <c r="AX9" s="137">
        <f>'1 Utsläpp (kvartal)'!AW9/'7 Sysselsatta (kvartal)'!AW9</f>
        <v>0.61772151898734173</v>
      </c>
      <c r="AY9" s="137">
        <f>'1 Utsläpp (kvartal)'!AX9/'7 Sysselsatta (kvartal)'!AX9</f>
        <v>0.58374999999999999</v>
      </c>
      <c r="AZ9" s="137">
        <f>'1 Utsläpp (kvartal)'!AY9/'7 Sysselsatta (kvartal)'!AY9</f>
        <v>0.66923076923076918</v>
      </c>
      <c r="BA9" s="137">
        <f>'1 Utsläpp (kvartal)'!AZ9/'7 Sysselsatta (kvartal)'!AZ9</f>
        <v>0.68648648648648647</v>
      </c>
      <c r="BB9" s="137">
        <f>'1 Utsläpp (kvartal)'!BA9/'7 Sysselsatta (kvartal)'!BA9</f>
        <v>0.54133333333333333</v>
      </c>
      <c r="BC9" s="137">
        <f>'1 Utsläpp (kvartal)'!BB9/'7 Sysselsatta (kvartal)'!BB9</f>
        <v>0.56578947368421051</v>
      </c>
      <c r="BD9" s="137">
        <f>'1 Utsläpp (kvartal)'!BC9/'7 Sysselsatta (kvartal)'!BC9</f>
        <v>0.64729729729729724</v>
      </c>
      <c r="BE9" s="137">
        <f>'1 Utsläpp (kvartal)'!BD9/'7 Sysselsatta (kvartal)'!BD9</f>
        <v>0.67500000000000004</v>
      </c>
      <c r="BF9" s="137">
        <f>'1 Utsläpp (kvartal)'!BE9/'7 Sysselsatta (kvartal)'!BE9</f>
        <v>0.57162162162162167</v>
      </c>
      <c r="BG9" s="137">
        <f>'1 Utsläpp (kvartal)'!BF9/'7 Sysselsatta (kvartal)'!BF9</f>
        <v>0.51447368421052631</v>
      </c>
      <c r="BH9" s="137">
        <f>'1 Utsläpp (kvartal)'!BG9/'7 Sysselsatta (kvartal)'!BG9</f>
        <v>0.62972972972972974</v>
      </c>
      <c r="BI9" s="137">
        <f>'1 Utsläpp (kvartal)'!BH9/'7 Sysselsatta (kvartal)'!BH9</f>
        <v>0.68399999999999994</v>
      </c>
      <c r="BJ9" s="137">
        <f>'1 Utsläpp (kvartal)'!BI9/'7 Sysselsatta (kvartal)'!BI9</f>
        <v>0.58831168831168834</v>
      </c>
      <c r="BK9" s="137">
        <f>'1 Utsläpp (kvartal)'!BJ9/'7 Sysselsatta (kvartal)'!BJ9</f>
        <v>0.51898734177215178</v>
      </c>
      <c r="BL9" s="137">
        <f>'1 Utsläpp (kvartal)'!BK9/'7 Sysselsatta (kvartal)'!BK9</f>
        <v>0.72207792207792199</v>
      </c>
      <c r="BM9" s="137">
        <f>'1 Utsläpp (kvartal)'!BL9/'7 Sysselsatta (kvartal)'!BL9</f>
        <v>0.72236842105263166</v>
      </c>
      <c r="BN9" s="137">
        <f>'1 Utsläpp (kvartal)'!BM9/'7 Sysselsatta (kvartal)'!BM9</f>
        <v>0.60909090909090913</v>
      </c>
      <c r="BO9" s="137">
        <f>'1 Utsläpp (kvartal)'!BN9/'7 Sysselsatta (kvartal)'!BN9</f>
        <v>0.53116883116883118</v>
      </c>
      <c r="BP9" s="137">
        <f>'1 Utsläpp (kvartal)'!BO9/'7 Sysselsatta (kvartal)'!BO9</f>
        <v>0.72133333333333338</v>
      </c>
      <c r="BQ9" s="137">
        <f>'1 Utsläpp (kvartal)'!BP9/'7 Sysselsatta (kvartal)'!BP9</f>
        <v>0.84109589041095889</v>
      </c>
      <c r="BR9" s="137">
        <f>'1 Utsläpp (kvartal)'!BQ9/'7 Sysselsatta (kvartal)'!BQ9</f>
        <v>0.74931506849315066</v>
      </c>
      <c r="BS9" s="137">
        <f>'1 Utsläpp (kvartal)'!BR9/'7 Sysselsatta (kvartal)'!BR9</f>
        <v>0.60533333333333339</v>
      </c>
      <c r="BT9" s="137">
        <f>'1 Utsläpp (kvartal)'!BS9/'7 Sysselsatta (kvartal)'!BS9</f>
        <v>0.76849315068493151</v>
      </c>
      <c r="BU9" s="137">
        <f>'1 Utsläpp (kvartal)'!BT9/'7 Sysselsatta (kvartal)'!BT9</f>
        <v>0.85138888888888886</v>
      </c>
      <c r="BV9" s="137">
        <f>'1 Utsläpp (kvartal)'!BU9/'7 Sysselsatta (kvartal)'!BU9</f>
        <v>0.6958333333333333</v>
      </c>
      <c r="BW9" s="137">
        <f>'1 Utsläpp (kvartal)'!BV9/'7 Sysselsatta (kvartal)'!BV9</f>
        <v>0.56891891891891888</v>
      </c>
      <c r="BX9" s="137">
        <f>'1 Utsläpp (kvartal)'!BW9/'7 Sysselsatta (kvartal)'!BW9</f>
        <v>0.66111111111111109</v>
      </c>
    </row>
    <row r="10" spans="1:77" s="16" customFormat="1" ht="15.75" customHeight="1" x14ac:dyDescent="0.3">
      <c r="A10"/>
      <c r="B10" s="128" t="str">
        <f>'1 Utsläpp (kvartal)'!B10</f>
        <v>C16-C18 wood and products of wood and cork, printing and reproduction of recorded media</v>
      </c>
      <c r="C10" s="113" t="str">
        <f>'1 Utsläpp (kvartal)'!C10</f>
        <v>C16-C18 trävaru-, massa-, pappers- och grafisk industri</v>
      </c>
      <c r="D10" s="137">
        <f>'1 Utsläpp (kvartal)'!D10/'7 Sysselsatta (kvartal)'!D10</f>
        <v>6.3993095512082849</v>
      </c>
      <c r="E10" s="137">
        <f>'1 Utsläpp (kvartal)'!E10/'7 Sysselsatta (kvartal)'!E10</f>
        <v>4.9387931034482762</v>
      </c>
      <c r="F10" s="137">
        <f>'1 Utsläpp (kvartal)'!F10/'7 Sysselsatta (kvartal)'!F10</f>
        <v>5.176185671039355</v>
      </c>
      <c r="G10" s="137">
        <f>'1 Utsläpp (kvartal)'!G10/'7 Sysselsatta (kvartal)'!G10</f>
        <v>7.2474056603773596</v>
      </c>
      <c r="H10" s="137">
        <f>'1 Utsläpp (kvartal)'!G10/'7 Sysselsatta (kvartal)'!G10</f>
        <v>7.2474056603773596</v>
      </c>
      <c r="I10" s="137">
        <f>'1 Utsläpp (kvartal)'!H10/'7 Sysselsatta (kvartal)'!H10</f>
        <v>7.2996287128712867</v>
      </c>
      <c r="J10" s="137">
        <f>'1 Utsläpp (kvartal)'!I10/'7 Sysselsatta (kvartal)'!I10</f>
        <v>4.6601415094339629</v>
      </c>
      <c r="K10" s="137">
        <f>'1 Utsläpp (kvartal)'!J10/'7 Sysselsatta (kvartal)'!J10</f>
        <v>4.1815315315315313</v>
      </c>
      <c r="L10" s="137">
        <f>'1 Utsläpp (kvartal)'!K10/'7 Sysselsatta (kvartal)'!K10</f>
        <v>6.0752866242038222</v>
      </c>
      <c r="M10" s="137">
        <f>'1 Utsläpp (kvartal)'!L10/'7 Sysselsatta (kvartal)'!L10</f>
        <v>8.0271668822768429</v>
      </c>
      <c r="N10" s="137">
        <f>'1 Utsläpp (kvartal)'!M10/'7 Sysselsatta (kvartal)'!M10</f>
        <v>4.7891463414634146</v>
      </c>
      <c r="O10" s="137">
        <f>'1 Utsläpp (kvartal)'!N10/'7 Sysselsatta (kvartal)'!N10</f>
        <v>4.0353409090909089</v>
      </c>
      <c r="P10" s="137">
        <f>'1 Utsläpp (kvartal)'!O10/'7 Sysselsatta (kvartal)'!O10</f>
        <v>7.121512385919166</v>
      </c>
      <c r="Q10" s="137">
        <f>'1 Utsläpp (kvartal)'!P10/'7 Sysselsatta (kvartal)'!P10</f>
        <v>7.7901055408970983</v>
      </c>
      <c r="R10" s="137">
        <f>'1 Utsläpp (kvartal)'!Q10/'7 Sysselsatta (kvartal)'!Q10</f>
        <v>4.9179677819083025</v>
      </c>
      <c r="S10" s="137">
        <f>'1 Utsläpp (kvartal)'!R10/'7 Sysselsatta (kvartal)'!R10</f>
        <v>4.11981351981352</v>
      </c>
      <c r="T10" s="137">
        <f>'1 Utsläpp (kvartal)'!S10/'7 Sysselsatta (kvartal)'!S10</f>
        <v>5.6494023904382473</v>
      </c>
      <c r="U10" s="137">
        <f>'1 Utsläpp (kvartal)'!T10/'7 Sysselsatta (kvartal)'!T10</f>
        <v>6.4149595687331535</v>
      </c>
      <c r="V10" s="137">
        <f>'1 Utsläpp (kvartal)'!U10/'7 Sysselsatta (kvartal)'!U10</f>
        <v>5.1540750323415274</v>
      </c>
      <c r="W10" s="137">
        <f>'1 Utsläpp (kvartal)'!V10/'7 Sysselsatta (kvartal)'!V10</f>
        <v>4.1903067484662575</v>
      </c>
      <c r="X10" s="137">
        <f>'1 Utsläpp (kvartal)'!W10/'7 Sysselsatta (kvartal)'!W10</f>
        <v>5.9417597765363137</v>
      </c>
      <c r="Y10" s="137">
        <f>'1 Utsläpp (kvartal)'!X10/'7 Sysselsatta (kvartal)'!X10</f>
        <v>6.1255714285714289</v>
      </c>
      <c r="Z10" s="137">
        <f>'1 Utsläpp (kvartal)'!Y10/'7 Sysselsatta (kvartal)'!Y10</f>
        <v>4.5987688098495214</v>
      </c>
      <c r="AA10" s="137">
        <f>'1 Utsläpp (kvartal)'!Z10/'7 Sysselsatta (kvartal)'!Z10</f>
        <v>3.9138200782268577</v>
      </c>
      <c r="AB10" s="137">
        <f>'1 Utsläpp (kvartal)'!AA10/'7 Sysselsatta (kvartal)'!AA10</f>
        <v>4.5147612156295232</v>
      </c>
      <c r="AC10" s="137">
        <f>'1 Utsläpp (kvartal)'!AB10/'7 Sysselsatta (kvartal)'!AB10</f>
        <v>4.5612391930835736</v>
      </c>
      <c r="AD10" s="137">
        <f>'1 Utsläpp (kvartal)'!AC10/'7 Sysselsatta (kvartal)'!AC10</f>
        <v>4.255492154065621</v>
      </c>
      <c r="AE10" s="137">
        <f>'1 Utsläpp (kvartal)'!AD10/'7 Sysselsatta (kvartal)'!AD10</f>
        <v>3.6592543275632492</v>
      </c>
      <c r="AF10" s="137">
        <f>'1 Utsläpp (kvartal)'!AE10/'7 Sysselsatta (kvartal)'!AE10</f>
        <v>4.5986956521739133</v>
      </c>
      <c r="AG10" s="137">
        <f>'1 Utsläpp (kvartal)'!AF10/'7 Sysselsatta (kvartal)'!AF10</f>
        <v>4.4299572039942943</v>
      </c>
      <c r="AH10" s="137">
        <f>'1 Utsläpp (kvartal)'!AG10/'7 Sysselsatta (kvartal)'!AG10</f>
        <v>3.9120567375886526</v>
      </c>
      <c r="AI10" s="137">
        <f>'1 Utsläpp (kvartal)'!AH10/'7 Sysselsatta (kvartal)'!AH10</f>
        <v>3.5117969821673523</v>
      </c>
      <c r="AJ10" s="137">
        <f>'1 Utsläpp (kvartal)'!AI10/'7 Sysselsatta (kvartal)'!AI10</f>
        <v>4.2299435028248595</v>
      </c>
      <c r="AK10" s="137">
        <f>'1 Utsläpp (kvartal)'!AJ10/'7 Sysselsatta (kvartal)'!AJ10</f>
        <v>5.4005813953488371</v>
      </c>
      <c r="AL10" s="137">
        <f>'1 Utsläpp (kvartal)'!AK10/'7 Sysselsatta (kvartal)'!AK10</f>
        <v>4.3926934097421206</v>
      </c>
      <c r="AM10" s="137">
        <f>'1 Utsläpp (kvartal)'!AL10/'7 Sysselsatta (kvartal)'!AL10</f>
        <v>4.2044817927170861</v>
      </c>
      <c r="AN10" s="137">
        <f>'1 Utsläpp (kvartal)'!AM10/'7 Sysselsatta (kvartal)'!AM10</f>
        <v>5.4090775988286968</v>
      </c>
      <c r="AO10" s="137">
        <f>'1 Utsläpp (kvartal)'!AN10/'7 Sysselsatta (kvartal)'!AN10</f>
        <v>5.0137535816618914</v>
      </c>
      <c r="AP10" s="137">
        <f>'1 Utsläpp (kvartal)'!AO10/'7 Sysselsatta (kvartal)'!AO10</f>
        <v>4.4961593172119487</v>
      </c>
      <c r="AQ10" s="137">
        <f>'1 Utsläpp (kvartal)'!AP10/'7 Sysselsatta (kvartal)'!AP10</f>
        <v>4.0695890410958899</v>
      </c>
      <c r="AR10" s="137">
        <f>'1 Utsläpp (kvartal)'!AQ10/'7 Sysselsatta (kvartal)'!AQ10</f>
        <v>5.4322206095790992</v>
      </c>
      <c r="AS10" s="137">
        <f>'1 Utsläpp (kvartal)'!AR10/'7 Sysselsatta (kvartal)'!AR10</f>
        <v>5.7672804532577908</v>
      </c>
      <c r="AT10" s="137">
        <f>'1 Utsläpp (kvartal)'!AS10/'7 Sysselsatta (kvartal)'!AS10</f>
        <v>4.7205923836389276</v>
      </c>
      <c r="AU10" s="137">
        <f>'1 Utsläpp (kvartal)'!AT10/'7 Sysselsatta (kvartal)'!AT10</f>
        <v>4.4755215577190546</v>
      </c>
      <c r="AV10" s="137">
        <f>'1 Utsläpp (kvartal)'!AU10/'7 Sysselsatta (kvartal)'!AU10</f>
        <v>5.1431111111111116</v>
      </c>
      <c r="AW10" s="137">
        <f>'1 Utsläpp (kvartal)'!AV10/'7 Sysselsatta (kvartal)'!AV10</f>
        <v>5.2633576642335766</v>
      </c>
      <c r="AX10" s="137">
        <f>'1 Utsläpp (kvartal)'!AW10/'7 Sysselsatta (kvartal)'!AW10</f>
        <v>4.5978038067349924</v>
      </c>
      <c r="AY10" s="137">
        <f>'1 Utsläpp (kvartal)'!AX10/'7 Sysselsatta (kvartal)'!AX10</f>
        <v>4.6203677510608205</v>
      </c>
      <c r="AZ10" s="137">
        <f>'1 Utsläpp (kvartal)'!AY10/'7 Sysselsatta (kvartal)'!AY10</f>
        <v>5.4744292237442922</v>
      </c>
      <c r="BA10" s="137">
        <f>'1 Utsläpp (kvartal)'!AZ10/'7 Sysselsatta (kvartal)'!AZ10</f>
        <v>5.074813710879285</v>
      </c>
      <c r="BB10" s="137">
        <f>'1 Utsläpp (kvartal)'!BA10/'7 Sysselsatta (kvartal)'!BA10</f>
        <v>4.4066568047337276</v>
      </c>
      <c r="BC10" s="137">
        <f>'1 Utsläpp (kvartal)'!BB10/'7 Sysselsatta (kvartal)'!BB10</f>
        <v>4.4671469740634002</v>
      </c>
      <c r="BD10" s="137">
        <f>'1 Utsläpp (kvartal)'!BC10/'7 Sysselsatta (kvartal)'!BC10</f>
        <v>5.1248502994011975</v>
      </c>
      <c r="BE10" s="137">
        <f>'1 Utsläpp (kvartal)'!BD10/'7 Sysselsatta (kvartal)'!BD10</f>
        <v>5.2359165424739196</v>
      </c>
      <c r="BF10" s="137">
        <f>'1 Utsläpp (kvartal)'!BE10/'7 Sysselsatta (kvartal)'!BE10</f>
        <v>4.5811127379209369</v>
      </c>
      <c r="BG10" s="137">
        <f>'1 Utsläpp (kvartal)'!BF10/'7 Sysselsatta (kvartal)'!BF10</f>
        <v>4.5686524822695036</v>
      </c>
      <c r="BH10" s="137">
        <f>'1 Utsläpp (kvartal)'!BG10/'7 Sysselsatta (kvartal)'!BG10</f>
        <v>5.0229074889867844</v>
      </c>
      <c r="BI10" s="137">
        <f>'1 Utsläpp (kvartal)'!BH10/'7 Sysselsatta (kvartal)'!BH10</f>
        <v>4.2941520467836254</v>
      </c>
      <c r="BJ10" s="137">
        <f>'1 Utsläpp (kvartal)'!BI10/'7 Sysselsatta (kvartal)'!BI10</f>
        <v>3.894879089615932</v>
      </c>
      <c r="BK10" s="137">
        <f>'1 Utsläpp (kvartal)'!BJ10/'7 Sysselsatta (kvartal)'!BJ10</f>
        <v>3.7807427785419532</v>
      </c>
      <c r="BL10" s="137">
        <f>'1 Utsläpp (kvartal)'!BK10/'7 Sysselsatta (kvartal)'!BK10</f>
        <v>5.5357245337159249</v>
      </c>
      <c r="BM10" s="137">
        <f>'1 Utsläpp (kvartal)'!BL10/'7 Sysselsatta (kvartal)'!BL10</f>
        <v>5.4261313868613135</v>
      </c>
      <c r="BN10" s="137">
        <f>'1 Utsläpp (kvartal)'!BM10/'7 Sysselsatta (kvartal)'!BM10</f>
        <v>4.9869883040935674</v>
      </c>
      <c r="BO10" s="137">
        <f>'1 Utsläpp (kvartal)'!BN10/'7 Sysselsatta (kvartal)'!BN10</f>
        <v>4.1853448275862073</v>
      </c>
      <c r="BP10" s="137">
        <f>'1 Utsläpp (kvartal)'!BO10/'7 Sysselsatta (kvartal)'!BO10</f>
        <v>5.4246200607902741</v>
      </c>
      <c r="BQ10" s="137">
        <f>'1 Utsläpp (kvartal)'!BP10/'7 Sysselsatta (kvartal)'!BP10</f>
        <v>5.9749999999999996</v>
      </c>
      <c r="BR10" s="137">
        <f>'1 Utsläpp (kvartal)'!BQ10/'7 Sysselsatta (kvartal)'!BQ10</f>
        <v>5.4741486068111458</v>
      </c>
      <c r="BS10" s="137">
        <f>'1 Utsläpp (kvartal)'!BR10/'7 Sysselsatta (kvartal)'!BR10</f>
        <v>5.160968229954614</v>
      </c>
      <c r="BT10" s="137">
        <f>'1 Utsläpp (kvartal)'!BS10/'7 Sysselsatta (kvartal)'!BS10</f>
        <v>5.8033227848101259</v>
      </c>
      <c r="BU10" s="137">
        <f>'1 Utsläpp (kvartal)'!BT10/'7 Sysselsatta (kvartal)'!BT10</f>
        <v>5.6928684627575281</v>
      </c>
      <c r="BV10" s="137">
        <f>'1 Utsläpp (kvartal)'!BU10/'7 Sysselsatta (kvartal)'!BU10</f>
        <v>5.075351014040562</v>
      </c>
      <c r="BW10" s="137">
        <f>'1 Utsläpp (kvartal)'!BV10/'7 Sysselsatta (kvartal)'!BV10</f>
        <v>4.6873475609756099</v>
      </c>
      <c r="BX10" s="137">
        <f>'1 Utsläpp (kvartal)'!BW10/'7 Sysselsatta (kvartal)'!BW10</f>
        <v>5.3911999999999995</v>
      </c>
    </row>
    <row r="11" spans="1:77" s="16" customFormat="1" ht="15.75" customHeight="1" x14ac:dyDescent="0.3">
      <c r="A11"/>
      <c r="B11" s="128" t="str">
        <f>'1 Utsläpp (kvartal)'!B11</f>
        <v>C19-C21 coke, refined petroleum, chemicals and basic pharmaceutical products</v>
      </c>
      <c r="C11" s="113" t="str">
        <f>'1 Utsläpp (kvartal)'!C11</f>
        <v>C19-C21 tillverkning av stenkolsprodukter, raffinerade petroleum-, kemikalie- och kemiska produkter samt av farmaceutiska basprodukter och läkemedel</v>
      </c>
      <c r="D11" s="137">
        <f>'1 Utsläpp (kvartal)'!D11/'7 Sysselsatta (kvartal)'!D11</f>
        <v>28.001507537688447</v>
      </c>
      <c r="E11" s="137">
        <f>'1 Utsläpp (kvartal)'!E11/'7 Sysselsatta (kvartal)'!E11</f>
        <v>28.046093750000001</v>
      </c>
      <c r="F11" s="137">
        <f>'1 Utsläpp (kvartal)'!F11/'7 Sysselsatta (kvartal)'!F11</f>
        <v>27.769414893617022</v>
      </c>
      <c r="G11" s="137">
        <f>'1 Utsläpp (kvartal)'!G11/'7 Sysselsatta (kvartal)'!G11</f>
        <v>39.450000000000003</v>
      </c>
      <c r="H11" s="137">
        <f>'1 Utsläpp (kvartal)'!G11/'7 Sysselsatta (kvartal)'!G11</f>
        <v>39.450000000000003</v>
      </c>
      <c r="I11" s="137">
        <f>'1 Utsläpp (kvartal)'!H11/'7 Sysselsatta (kvartal)'!H11</f>
        <v>33.461218836565095</v>
      </c>
      <c r="J11" s="137">
        <f>'1 Utsläpp (kvartal)'!I11/'7 Sysselsatta (kvartal)'!I11</f>
        <v>32.947091412742381</v>
      </c>
      <c r="K11" s="137">
        <f>'1 Utsläpp (kvartal)'!J11/'7 Sysselsatta (kvartal)'!J11</f>
        <v>27.498011363636358</v>
      </c>
      <c r="L11" s="137">
        <f>'1 Utsläpp (kvartal)'!K11/'7 Sysselsatta (kvartal)'!K11</f>
        <v>33.639428571428574</v>
      </c>
      <c r="M11" s="137">
        <f>'1 Utsläpp (kvartal)'!L11/'7 Sysselsatta (kvartal)'!L11</f>
        <v>35.117613636363636</v>
      </c>
      <c r="N11" s="137">
        <f>'1 Utsläpp (kvartal)'!M11/'7 Sysselsatta (kvartal)'!M11</f>
        <v>34.26220930232558</v>
      </c>
      <c r="O11" s="137">
        <f>'1 Utsläpp (kvartal)'!N11/'7 Sysselsatta (kvartal)'!N11</f>
        <v>32.930434782608693</v>
      </c>
      <c r="P11" s="137">
        <f>'1 Utsläpp (kvartal)'!O11/'7 Sysselsatta (kvartal)'!O11</f>
        <v>35.183582089552239</v>
      </c>
      <c r="Q11" s="137">
        <f>'1 Utsläpp (kvartal)'!P11/'7 Sysselsatta (kvartal)'!P11</f>
        <v>31.952722063037253</v>
      </c>
      <c r="R11" s="137">
        <f>'1 Utsläpp (kvartal)'!Q11/'7 Sysselsatta (kvartal)'!Q11</f>
        <v>32.288690476190474</v>
      </c>
      <c r="S11" s="137">
        <f>'1 Utsläpp (kvartal)'!R11/'7 Sysselsatta (kvartal)'!R11</f>
        <v>32.345645645645646</v>
      </c>
      <c r="T11" s="137">
        <f>'1 Utsläpp (kvartal)'!S11/'7 Sysselsatta (kvartal)'!S11</f>
        <v>31.724615384615383</v>
      </c>
      <c r="U11" s="137">
        <f>'1 Utsläpp (kvartal)'!T11/'7 Sysselsatta (kvartal)'!T11</f>
        <v>36.403264094955489</v>
      </c>
      <c r="V11" s="137">
        <f>'1 Utsläpp (kvartal)'!U11/'7 Sysselsatta (kvartal)'!U11</f>
        <v>36.018749999999997</v>
      </c>
      <c r="W11" s="137">
        <f>'1 Utsläpp (kvartal)'!V11/'7 Sysselsatta (kvartal)'!V11</f>
        <v>29.141975308641978</v>
      </c>
      <c r="X11" s="137">
        <f>'1 Utsläpp (kvartal)'!W11/'7 Sysselsatta (kvartal)'!W11</f>
        <v>37.034185303514377</v>
      </c>
      <c r="Y11" s="137">
        <f>'1 Utsläpp (kvartal)'!X11/'7 Sysselsatta (kvartal)'!X11</f>
        <v>28.59796511627907</v>
      </c>
      <c r="Z11" s="137">
        <f>'1 Utsläpp (kvartal)'!Y11/'7 Sysselsatta (kvartal)'!Y11</f>
        <v>32.893710691823898</v>
      </c>
      <c r="AA11" s="137">
        <f>'1 Utsläpp (kvartal)'!Z11/'7 Sysselsatta (kvartal)'!Z11</f>
        <v>31.217283950617286</v>
      </c>
      <c r="AB11" s="137">
        <f>'1 Utsläpp (kvartal)'!AA11/'7 Sysselsatta (kvartal)'!AA11</f>
        <v>32.781028938906751</v>
      </c>
      <c r="AC11" s="137">
        <f>'1 Utsläpp (kvartal)'!AB11/'7 Sysselsatta (kvartal)'!AB11</f>
        <v>32.296307692307693</v>
      </c>
      <c r="AD11" s="137">
        <f>'1 Utsläpp (kvartal)'!AC11/'7 Sysselsatta (kvartal)'!AC11</f>
        <v>31.752515723270442</v>
      </c>
      <c r="AE11" s="137">
        <f>'1 Utsläpp (kvartal)'!AD11/'7 Sysselsatta (kvartal)'!AD11</f>
        <v>32.981619937694703</v>
      </c>
      <c r="AF11" s="137">
        <f>'1 Utsläpp (kvartal)'!AE11/'7 Sysselsatta (kvartal)'!AE11</f>
        <v>34.199999999999996</v>
      </c>
      <c r="AG11" s="137">
        <f>'1 Utsläpp (kvartal)'!AF11/'7 Sysselsatta (kvartal)'!AF11</f>
        <v>29.026047904191618</v>
      </c>
      <c r="AH11" s="137">
        <f>'1 Utsläpp (kvartal)'!AG11/'7 Sysselsatta (kvartal)'!AG11</f>
        <v>40.077329192546578</v>
      </c>
      <c r="AI11" s="137">
        <f>'1 Utsläpp (kvartal)'!AH11/'7 Sysselsatta (kvartal)'!AH11</f>
        <v>33.006645569620254</v>
      </c>
      <c r="AJ11" s="137">
        <f>'1 Utsläpp (kvartal)'!AI11/'7 Sysselsatta (kvartal)'!AI11</f>
        <v>29.237942122186492</v>
      </c>
      <c r="AK11" s="137">
        <f>'1 Utsläpp (kvartal)'!AJ11/'7 Sysselsatta (kvartal)'!AJ11</f>
        <v>31.977812499999999</v>
      </c>
      <c r="AL11" s="137">
        <f>'1 Utsläpp (kvartal)'!AK11/'7 Sysselsatta (kvartal)'!AK11</f>
        <v>31.925000000000001</v>
      </c>
      <c r="AM11" s="137">
        <f>'1 Utsläpp (kvartal)'!AL11/'7 Sysselsatta (kvartal)'!AL11</f>
        <v>33.827531645569621</v>
      </c>
      <c r="AN11" s="137">
        <f>'1 Utsläpp (kvartal)'!AM11/'7 Sysselsatta (kvartal)'!AM11</f>
        <v>34.698101265822785</v>
      </c>
      <c r="AO11" s="137">
        <f>'1 Utsläpp (kvartal)'!AN11/'7 Sysselsatta (kvartal)'!AN11</f>
        <v>31.540462427745663</v>
      </c>
      <c r="AP11" s="137">
        <f>'1 Utsläpp (kvartal)'!AO11/'7 Sysselsatta (kvartal)'!AO11</f>
        <v>32.116564417177912</v>
      </c>
      <c r="AQ11" s="137">
        <f>'1 Utsläpp (kvartal)'!AP11/'7 Sysselsatta (kvartal)'!AP11</f>
        <v>31.120658682634733</v>
      </c>
      <c r="AR11" s="137">
        <f>'1 Utsläpp (kvartal)'!AQ11/'7 Sysselsatta (kvartal)'!AQ11</f>
        <v>34.728164556962028</v>
      </c>
      <c r="AS11" s="137">
        <f>'1 Utsläpp (kvartal)'!AR11/'7 Sysselsatta (kvartal)'!AR11</f>
        <v>34.361445783132524</v>
      </c>
      <c r="AT11" s="137">
        <f>'1 Utsläpp (kvartal)'!AS11/'7 Sysselsatta (kvartal)'!AS11</f>
        <v>32.914912280701756</v>
      </c>
      <c r="AU11" s="137">
        <f>'1 Utsläpp (kvartal)'!AT11/'7 Sysselsatta (kvartal)'!AT11</f>
        <v>29.40317002881844</v>
      </c>
      <c r="AV11" s="137">
        <f>'1 Utsläpp (kvartal)'!AU11/'7 Sysselsatta (kvartal)'!AU11</f>
        <v>34.699694189602447</v>
      </c>
      <c r="AW11" s="137">
        <f>'1 Utsläpp (kvartal)'!AV11/'7 Sysselsatta (kvartal)'!AV11</f>
        <v>25.618235294117646</v>
      </c>
      <c r="AX11" s="137">
        <f>'1 Utsläpp (kvartal)'!AW11/'7 Sysselsatta (kvartal)'!AW11</f>
        <v>28.427859237536655</v>
      </c>
      <c r="AY11" s="137">
        <f>'1 Utsläpp (kvartal)'!AX11/'7 Sysselsatta (kvartal)'!AX11</f>
        <v>26.977620396600567</v>
      </c>
      <c r="AZ11" s="137">
        <f>'1 Utsläpp (kvartal)'!AY11/'7 Sysselsatta (kvartal)'!AY11</f>
        <v>28.719469026548676</v>
      </c>
      <c r="BA11" s="137">
        <f>'1 Utsläpp (kvartal)'!AZ11/'7 Sysselsatta (kvartal)'!AZ11</f>
        <v>42.887246376811589</v>
      </c>
      <c r="BB11" s="137">
        <f>'1 Utsläpp (kvartal)'!BA11/'7 Sysselsatta (kvartal)'!BA11</f>
        <v>20.930681818181817</v>
      </c>
      <c r="BC11" s="137">
        <f>'1 Utsläpp (kvartal)'!BB11/'7 Sysselsatta (kvartal)'!BB11</f>
        <v>15.756749311294767</v>
      </c>
      <c r="BD11" s="137">
        <f>'1 Utsläpp (kvartal)'!BC11/'7 Sysselsatta (kvartal)'!BC11</f>
        <v>16.075213675213675</v>
      </c>
      <c r="BE11" s="137">
        <f>'1 Utsläpp (kvartal)'!BD11/'7 Sysselsatta (kvartal)'!BD11</f>
        <v>25.80593220338983</v>
      </c>
      <c r="BF11" s="137">
        <f>'1 Utsläpp (kvartal)'!BE11/'7 Sysselsatta (kvartal)'!BE11</f>
        <v>32.411080332409973</v>
      </c>
      <c r="BG11" s="137">
        <f>'1 Utsläpp (kvartal)'!BF11/'7 Sysselsatta (kvartal)'!BF11</f>
        <v>27.183378016085793</v>
      </c>
      <c r="BH11" s="137">
        <f>'1 Utsläpp (kvartal)'!BG11/'7 Sysselsatta (kvartal)'!BG11</f>
        <v>30.48</v>
      </c>
      <c r="BI11" s="137">
        <f>'1 Utsläpp (kvartal)'!BH11/'7 Sysselsatta (kvartal)'!BH11</f>
        <v>34.827777777777776</v>
      </c>
      <c r="BJ11" s="137">
        <f>'1 Utsläpp (kvartal)'!BI11/'7 Sysselsatta (kvartal)'!BI11</f>
        <v>12.755616438356164</v>
      </c>
      <c r="BK11" s="137">
        <f>'1 Utsläpp (kvartal)'!BJ11/'7 Sysselsatta (kvartal)'!BJ11</f>
        <v>27.248404255319148</v>
      </c>
      <c r="BL11" s="137">
        <f>'1 Utsläpp (kvartal)'!BK11/'7 Sysselsatta (kvartal)'!BK11</f>
        <v>31.570523415977963</v>
      </c>
      <c r="BM11" s="137">
        <f>'1 Utsläpp (kvartal)'!BL11/'7 Sysselsatta (kvartal)'!BL11</f>
        <v>29.418181818181825</v>
      </c>
      <c r="BN11" s="137">
        <f>'1 Utsläpp (kvartal)'!BM11/'7 Sysselsatta (kvartal)'!BM11</f>
        <v>29.757493188010894</v>
      </c>
      <c r="BO11" s="137">
        <f>'1 Utsläpp (kvartal)'!BN11/'7 Sysselsatta (kvartal)'!BN11</f>
        <v>23.926190476190477</v>
      </c>
      <c r="BP11" s="137">
        <f>'1 Utsläpp (kvartal)'!BO11/'7 Sysselsatta (kvartal)'!BO11</f>
        <v>22.405464480874315</v>
      </c>
      <c r="BQ11" s="137">
        <f>'1 Utsläpp (kvartal)'!BP11/'7 Sysselsatta (kvartal)'!BP11</f>
        <v>28.574393530997302</v>
      </c>
      <c r="BR11" s="137">
        <f>'1 Utsläpp (kvartal)'!BQ11/'7 Sysselsatta (kvartal)'!BQ11</f>
        <v>25.025132275132279</v>
      </c>
      <c r="BS11" s="137">
        <f>'1 Utsläpp (kvartal)'!BR11/'7 Sysselsatta (kvartal)'!BR11</f>
        <v>26.083462532299738</v>
      </c>
      <c r="BT11" s="137">
        <f>'1 Utsläpp (kvartal)'!BS11/'7 Sysselsatta (kvartal)'!BS11</f>
        <v>25.666578249336869</v>
      </c>
      <c r="BU11" s="137">
        <f>'1 Utsläpp (kvartal)'!BT11/'7 Sysselsatta (kvartal)'!BT11</f>
        <v>25.797347480106097</v>
      </c>
      <c r="BV11" s="137">
        <f>'1 Utsläpp (kvartal)'!BU11/'7 Sysselsatta (kvartal)'!BU11</f>
        <v>25.451570680628269</v>
      </c>
      <c r="BW11" s="137">
        <f>'1 Utsläpp (kvartal)'!BV11/'7 Sysselsatta (kvartal)'!BV11</f>
        <v>24.975835475578407</v>
      </c>
      <c r="BX11" s="137">
        <f>'1 Utsläpp (kvartal)'!BW11/'7 Sysselsatta (kvartal)'!BW11</f>
        <v>25.962765957446809</v>
      </c>
    </row>
    <row r="12" spans="1:77" s="16" customFormat="1" ht="15.75" customHeight="1" x14ac:dyDescent="0.3">
      <c r="A12"/>
      <c r="B12" s="128" t="str">
        <f>'1 Utsläpp (kvartal)'!B12</f>
        <v>C19-C21 coke, refined petroleum, chemicals and basic pharmaceutical products</v>
      </c>
      <c r="C12" s="113" t="str">
        <f>'1 Utsläpp (kvartal)'!C12</f>
        <v>C22-C23 gummi- och plastvaruindustri; och andra icke metalliska mineraliska produkter</v>
      </c>
      <c r="D12" s="137">
        <f>'1 Utsläpp (kvartal)'!D12/'7 Sysselsatta (kvartal)'!D12</f>
        <v>22.838947368421053</v>
      </c>
      <c r="E12" s="137">
        <f>'1 Utsläpp (kvartal)'!E12/'7 Sysselsatta (kvartal)'!E12</f>
        <v>22.166105769230768</v>
      </c>
      <c r="F12" s="137">
        <f>'1 Utsläpp (kvartal)'!F12/'7 Sysselsatta (kvartal)'!F12</f>
        <v>19.916478555304742</v>
      </c>
      <c r="G12" s="137">
        <f>'1 Utsläpp (kvartal)'!G12/'7 Sysselsatta (kvartal)'!G12</f>
        <v>23.165829145728644</v>
      </c>
      <c r="H12" s="137">
        <f>'1 Utsläpp (kvartal)'!G12/'7 Sysselsatta (kvartal)'!G12</f>
        <v>23.165829145728644</v>
      </c>
      <c r="I12" s="137">
        <f>'1 Utsläpp (kvartal)'!H12/'7 Sysselsatta (kvartal)'!H12</f>
        <v>22.129914529914529</v>
      </c>
      <c r="J12" s="137">
        <f>'1 Utsläpp (kvartal)'!I12/'7 Sysselsatta (kvartal)'!I12</f>
        <v>21.214705882352941</v>
      </c>
      <c r="K12" s="137">
        <f>'1 Utsläpp (kvartal)'!J12/'7 Sysselsatta (kvartal)'!J12</f>
        <v>18.529057591623033</v>
      </c>
      <c r="L12" s="137">
        <f>'1 Utsläpp (kvartal)'!K12/'7 Sysselsatta (kvartal)'!K12</f>
        <v>20.777453580901852</v>
      </c>
      <c r="M12" s="137">
        <f>'1 Utsläpp (kvartal)'!L12/'7 Sysselsatta (kvartal)'!L12</f>
        <v>24.97930029154519</v>
      </c>
      <c r="N12" s="137">
        <f>'1 Utsläpp (kvartal)'!M12/'7 Sysselsatta (kvartal)'!M12</f>
        <v>22.99895287958115</v>
      </c>
      <c r="O12" s="137">
        <f>'1 Utsläpp (kvartal)'!N12/'7 Sysselsatta (kvartal)'!N12</f>
        <v>21.194776119402984</v>
      </c>
      <c r="P12" s="137">
        <f>'1 Utsläpp (kvartal)'!O12/'7 Sysselsatta (kvartal)'!O12</f>
        <v>22.213999999999999</v>
      </c>
      <c r="Q12" s="137">
        <f>'1 Utsläpp (kvartal)'!P12/'7 Sysselsatta (kvartal)'!P12</f>
        <v>24.292541436464084</v>
      </c>
      <c r="R12" s="137">
        <f>'1 Utsläpp (kvartal)'!Q12/'7 Sysselsatta (kvartal)'!Q12</f>
        <v>20.942997542997542</v>
      </c>
      <c r="S12" s="137">
        <f>'1 Utsläpp (kvartal)'!R12/'7 Sysselsatta (kvartal)'!R12</f>
        <v>21.241463414634147</v>
      </c>
      <c r="T12" s="137">
        <f>'1 Utsläpp (kvartal)'!S12/'7 Sysselsatta (kvartal)'!S12</f>
        <v>23.346250000000001</v>
      </c>
      <c r="U12" s="137">
        <f>'1 Utsläpp (kvartal)'!T12/'7 Sysselsatta (kvartal)'!T12</f>
        <v>24.565479452054795</v>
      </c>
      <c r="V12" s="137">
        <f>'1 Utsläpp (kvartal)'!U12/'7 Sysselsatta (kvartal)'!U12</f>
        <v>21.211386138613864</v>
      </c>
      <c r="W12" s="137">
        <f>'1 Utsläpp (kvartal)'!V12/'7 Sysselsatta (kvartal)'!V12</f>
        <v>22.153349875930523</v>
      </c>
      <c r="X12" s="137">
        <f>'1 Utsläpp (kvartal)'!W12/'7 Sysselsatta (kvartal)'!W12</f>
        <v>23.437084398976982</v>
      </c>
      <c r="Y12" s="137">
        <f>'1 Utsläpp (kvartal)'!X12/'7 Sysselsatta (kvartal)'!X12</f>
        <v>21.84258241758242</v>
      </c>
      <c r="Z12" s="137">
        <f>'1 Utsläpp (kvartal)'!Y12/'7 Sysselsatta (kvartal)'!Y12</f>
        <v>21.231701030927837</v>
      </c>
      <c r="AA12" s="137">
        <f>'1 Utsläpp (kvartal)'!Z12/'7 Sysselsatta (kvartal)'!Z12</f>
        <v>20.392327365728899</v>
      </c>
      <c r="AB12" s="137">
        <f>'1 Utsläpp (kvartal)'!AA12/'7 Sysselsatta (kvartal)'!AA12</f>
        <v>21.652207792207793</v>
      </c>
      <c r="AC12" s="137">
        <f>'1 Utsläpp (kvartal)'!AB12/'7 Sysselsatta (kvartal)'!AB12</f>
        <v>22.077777777777776</v>
      </c>
      <c r="AD12" s="137">
        <f>'1 Utsläpp (kvartal)'!AC12/'7 Sysselsatta (kvartal)'!AC12</f>
        <v>22.139837398373984</v>
      </c>
      <c r="AE12" s="137">
        <f>'1 Utsläpp (kvartal)'!AD12/'7 Sysselsatta (kvartal)'!AD12</f>
        <v>19.732216494845364</v>
      </c>
      <c r="AF12" s="137">
        <f>'1 Utsläpp (kvartal)'!AE12/'7 Sysselsatta (kvartal)'!AE12</f>
        <v>22.302680965147456</v>
      </c>
      <c r="AG12" s="137">
        <f>'1 Utsläpp (kvartal)'!AF12/'7 Sysselsatta (kvartal)'!AF12</f>
        <v>22.312777777777779</v>
      </c>
      <c r="AH12" s="137">
        <f>'1 Utsläpp (kvartal)'!AG12/'7 Sysselsatta (kvartal)'!AG12</f>
        <v>23.740821917808219</v>
      </c>
      <c r="AI12" s="137">
        <f>'1 Utsläpp (kvartal)'!AH12/'7 Sysselsatta (kvartal)'!AH12</f>
        <v>21.55263157894737</v>
      </c>
      <c r="AJ12" s="137">
        <f>'1 Utsläpp (kvartal)'!AI12/'7 Sysselsatta (kvartal)'!AI12</f>
        <v>23.098378378378378</v>
      </c>
      <c r="AK12" s="137">
        <f>'1 Utsläpp (kvartal)'!AJ12/'7 Sysselsatta (kvartal)'!AJ12</f>
        <v>22.686501377410469</v>
      </c>
      <c r="AL12" s="137">
        <f>'1 Utsläpp (kvartal)'!AK12/'7 Sysselsatta (kvartal)'!AK12</f>
        <v>23.140921409214091</v>
      </c>
      <c r="AM12" s="137">
        <f>'1 Utsläpp (kvartal)'!AL12/'7 Sysselsatta (kvartal)'!AL12</f>
        <v>22.19124668435013</v>
      </c>
      <c r="AN12" s="137">
        <f>'1 Utsläpp (kvartal)'!AM12/'7 Sysselsatta (kvartal)'!AM12</f>
        <v>24.773297002724792</v>
      </c>
      <c r="AO12" s="137">
        <f>'1 Utsläpp (kvartal)'!AN12/'7 Sysselsatta (kvartal)'!AN12</f>
        <v>22.152972972972972</v>
      </c>
      <c r="AP12" s="137">
        <f>'1 Utsläpp (kvartal)'!AO12/'7 Sysselsatta (kvartal)'!AO12</f>
        <v>22.571204188481673</v>
      </c>
      <c r="AQ12" s="137">
        <f>'1 Utsläpp (kvartal)'!AP12/'7 Sysselsatta (kvartal)'!AP12</f>
        <v>21.47774936061381</v>
      </c>
      <c r="AR12" s="137">
        <f>'1 Utsläpp (kvartal)'!AQ12/'7 Sysselsatta (kvartal)'!AQ12</f>
        <v>22.517277486910992</v>
      </c>
      <c r="AS12" s="137">
        <f>'1 Utsläpp (kvartal)'!AR12/'7 Sysselsatta (kvartal)'!AR12</f>
        <v>21.11919191919192</v>
      </c>
      <c r="AT12" s="137">
        <f>'1 Utsläpp (kvartal)'!AS12/'7 Sysselsatta (kvartal)'!AS12</f>
        <v>21.41277641277641</v>
      </c>
      <c r="AU12" s="137">
        <f>'1 Utsläpp (kvartal)'!AT12/'7 Sysselsatta (kvartal)'!AT12</f>
        <v>21.302469135802468</v>
      </c>
      <c r="AV12" s="137">
        <f>'1 Utsläpp (kvartal)'!AU12/'7 Sysselsatta (kvartal)'!AU12</f>
        <v>22.609438775510203</v>
      </c>
      <c r="AW12" s="137">
        <f>'1 Utsläpp (kvartal)'!AV12/'7 Sysselsatta (kvartal)'!AV12</f>
        <v>19.288746803069053</v>
      </c>
      <c r="AX12" s="137">
        <f>'1 Utsläpp (kvartal)'!AW12/'7 Sysselsatta (kvartal)'!AW12</f>
        <v>19.509768637532133</v>
      </c>
      <c r="AY12" s="137">
        <f>'1 Utsläpp (kvartal)'!AX12/'7 Sysselsatta (kvartal)'!AX12</f>
        <v>18.688010204081632</v>
      </c>
      <c r="AZ12" s="137">
        <f>'1 Utsläpp (kvartal)'!AY12/'7 Sysselsatta (kvartal)'!AY12</f>
        <v>19.987368421052633</v>
      </c>
      <c r="BA12" s="137">
        <f>'1 Utsläpp (kvartal)'!AZ12/'7 Sysselsatta (kvartal)'!AZ12</f>
        <v>17.975853018372703</v>
      </c>
      <c r="BB12" s="137">
        <f>'1 Utsläpp (kvartal)'!BA12/'7 Sysselsatta (kvartal)'!BA12</f>
        <v>19.58005249343832</v>
      </c>
      <c r="BC12" s="137">
        <f>'1 Utsläpp (kvartal)'!BB12/'7 Sysselsatta (kvartal)'!BB12</f>
        <v>17.888831168831171</v>
      </c>
      <c r="BD12" s="137">
        <f>'1 Utsläpp (kvartal)'!BC12/'7 Sysselsatta (kvartal)'!BC12</f>
        <v>19.068700265251987</v>
      </c>
      <c r="BE12" s="137">
        <f>'1 Utsläpp (kvartal)'!BD12/'7 Sysselsatta (kvartal)'!BD12</f>
        <v>18.328723404255317</v>
      </c>
      <c r="BF12" s="137">
        <f>'1 Utsläpp (kvartal)'!BE12/'7 Sysselsatta (kvartal)'!BE12</f>
        <v>19.492670157068062</v>
      </c>
      <c r="BG12" s="137">
        <f>'1 Utsläpp (kvartal)'!BF12/'7 Sysselsatta (kvartal)'!BF12</f>
        <v>16.947193877551019</v>
      </c>
      <c r="BH12" s="137">
        <f>'1 Utsläpp (kvartal)'!BG12/'7 Sysselsatta (kvartal)'!BG12</f>
        <v>18.642708333333335</v>
      </c>
      <c r="BI12" s="137">
        <f>'1 Utsläpp (kvartal)'!BH12/'7 Sysselsatta (kvartal)'!BH12</f>
        <v>16.979895561357704</v>
      </c>
      <c r="BJ12" s="137">
        <f>'1 Utsläpp (kvartal)'!BI12/'7 Sysselsatta (kvartal)'!BI12</f>
        <v>18.498714652956298</v>
      </c>
      <c r="BK12" s="137">
        <f>'1 Utsläpp (kvartal)'!BJ12/'7 Sysselsatta (kvartal)'!BJ12</f>
        <v>16.397738693467339</v>
      </c>
      <c r="BL12" s="137">
        <f>'1 Utsläpp (kvartal)'!BK12/'7 Sysselsatta (kvartal)'!BK12</f>
        <v>17.700777202072537</v>
      </c>
      <c r="BM12" s="137">
        <f>'1 Utsläpp (kvartal)'!BL12/'7 Sysselsatta (kvartal)'!BL12</f>
        <v>16.532722513089002</v>
      </c>
      <c r="BN12" s="137">
        <f>'1 Utsläpp (kvartal)'!BM12/'7 Sysselsatta (kvartal)'!BM12</f>
        <v>17.651968503937006</v>
      </c>
      <c r="BO12" s="137">
        <f>'1 Utsläpp (kvartal)'!BN12/'7 Sysselsatta (kvartal)'!BN12</f>
        <v>16.331770833333334</v>
      </c>
      <c r="BP12" s="137">
        <f>'1 Utsläpp (kvartal)'!BO12/'7 Sysselsatta (kvartal)'!BO12</f>
        <v>18.580000000000002</v>
      </c>
      <c r="BQ12" s="137">
        <f>'1 Utsläpp (kvartal)'!BP12/'7 Sysselsatta (kvartal)'!BP12</f>
        <v>15.765650969529085</v>
      </c>
      <c r="BR12" s="137">
        <f>'1 Utsläpp (kvartal)'!BQ12/'7 Sysselsatta (kvartal)'!BQ12</f>
        <v>17.350969529085873</v>
      </c>
      <c r="BS12" s="137">
        <f>'1 Utsläpp (kvartal)'!BR12/'7 Sysselsatta (kvartal)'!BR12</f>
        <v>16.25655737704918</v>
      </c>
      <c r="BT12" s="137">
        <f>'1 Utsläpp (kvartal)'!BS12/'7 Sysselsatta (kvartal)'!BS12</f>
        <v>16.771229050279331</v>
      </c>
      <c r="BU12" s="137">
        <f>'1 Utsläpp (kvartal)'!BT12/'7 Sysselsatta (kvartal)'!BT12</f>
        <v>16.224581005586593</v>
      </c>
      <c r="BV12" s="137">
        <f>'1 Utsläpp (kvartal)'!BU12/'7 Sysselsatta (kvartal)'!BU12</f>
        <v>16.686813186813186</v>
      </c>
      <c r="BW12" s="137">
        <f>'1 Utsläpp (kvartal)'!BV12/'7 Sysselsatta (kvartal)'!BV12</f>
        <v>15.612162162162161</v>
      </c>
      <c r="BX12" s="137">
        <f>'1 Utsläpp (kvartal)'!BW12/'7 Sysselsatta (kvartal)'!BW12</f>
        <v>16.424233983286907</v>
      </c>
    </row>
    <row r="13" spans="1:77" s="16" customFormat="1" ht="15.75" customHeight="1" x14ac:dyDescent="0.3">
      <c r="A13"/>
      <c r="B13" s="128" t="str">
        <f>'1 Utsläpp (kvartal)'!B13</f>
        <v>C24-C25 basic metals and fabricated metal products, except machinery and equipment</v>
      </c>
      <c r="C13" s="113" t="str">
        <f>'1 Utsläpp (kvartal)'!C13</f>
        <v>C24-C25 stål- och metallframställning; samt tillverkning av metallvaror (ej maskiner)</v>
      </c>
      <c r="D13" s="137">
        <f>'1 Utsläpp (kvartal)'!D13/'7 Sysselsatta (kvartal)'!D13</f>
        <v>14.033913043478261</v>
      </c>
      <c r="E13" s="137">
        <f>'1 Utsläpp (kvartal)'!E13/'7 Sysselsatta (kvartal)'!E13</f>
        <v>12.944861337683523</v>
      </c>
      <c r="F13" s="137">
        <f>'1 Utsläpp (kvartal)'!F13/'7 Sysselsatta (kvartal)'!F13</f>
        <v>12.788561816652647</v>
      </c>
      <c r="G13" s="137">
        <f>'1 Utsläpp (kvartal)'!G13/'7 Sysselsatta (kvartal)'!G13</f>
        <v>12.988638334778837</v>
      </c>
      <c r="H13" s="137">
        <f>'1 Utsläpp (kvartal)'!G13/'7 Sysselsatta (kvartal)'!G13</f>
        <v>12.988638334778837</v>
      </c>
      <c r="I13" s="137">
        <f>'1 Utsläpp (kvartal)'!H13/'7 Sysselsatta (kvartal)'!H13</f>
        <v>8.6380217785843918</v>
      </c>
      <c r="J13" s="137">
        <f>'1 Utsläpp (kvartal)'!I13/'7 Sysselsatta (kvartal)'!I13</f>
        <v>8.0020599250936328</v>
      </c>
      <c r="K13" s="137">
        <f>'1 Utsläpp (kvartal)'!J13/'7 Sysselsatta (kvartal)'!J13</f>
        <v>7.4675972083748752</v>
      </c>
      <c r="L13" s="137">
        <f>'1 Utsläpp (kvartal)'!K13/'7 Sysselsatta (kvartal)'!K13</f>
        <v>10.637599206349206</v>
      </c>
      <c r="M13" s="137">
        <f>'1 Utsläpp (kvartal)'!L13/'7 Sysselsatta (kvartal)'!L13</f>
        <v>15.578484848484848</v>
      </c>
      <c r="N13" s="137">
        <f>'1 Utsläpp (kvartal)'!M13/'7 Sysselsatta (kvartal)'!M13</f>
        <v>15.245857418111754</v>
      </c>
      <c r="O13" s="137">
        <f>'1 Utsläpp (kvartal)'!N13/'7 Sysselsatta (kvartal)'!N13</f>
        <v>12.918660287081339</v>
      </c>
      <c r="P13" s="137">
        <f>'1 Utsläpp (kvartal)'!O13/'7 Sysselsatta (kvartal)'!O13</f>
        <v>13.790199809705042</v>
      </c>
      <c r="Q13" s="137">
        <f>'1 Utsläpp (kvartal)'!P13/'7 Sysselsatta (kvartal)'!P13</f>
        <v>13.908733205374279</v>
      </c>
      <c r="R13" s="137">
        <f>'1 Utsläpp (kvartal)'!Q13/'7 Sysselsatta (kvartal)'!Q13</f>
        <v>13.826629422718808</v>
      </c>
      <c r="S13" s="137">
        <f>'1 Utsläpp (kvartal)'!R13/'7 Sysselsatta (kvartal)'!R13</f>
        <v>11.734540389972144</v>
      </c>
      <c r="T13" s="137">
        <f>'1 Utsläpp (kvartal)'!S13/'7 Sysselsatta (kvartal)'!S13</f>
        <v>12.642543021032505</v>
      </c>
      <c r="U13" s="137">
        <f>'1 Utsläpp (kvartal)'!T13/'7 Sysselsatta (kvartal)'!T13</f>
        <v>11.692634560906514</v>
      </c>
      <c r="V13" s="137">
        <f>'1 Utsläpp (kvartal)'!U13/'7 Sysselsatta (kvartal)'!U13</f>
        <v>11.587160262417994</v>
      </c>
      <c r="W13" s="137">
        <f>'1 Utsläpp (kvartal)'!V13/'7 Sysselsatta (kvartal)'!V13</f>
        <v>10.039528301886794</v>
      </c>
      <c r="X13" s="137">
        <f>'1 Utsläpp (kvartal)'!W13/'7 Sysselsatta (kvartal)'!W13</f>
        <v>11.33903381642512</v>
      </c>
      <c r="Y13" s="137">
        <f>'1 Utsläpp (kvartal)'!X13/'7 Sysselsatta (kvartal)'!X13</f>
        <v>11.60798442064265</v>
      </c>
      <c r="Z13" s="137">
        <f>'1 Utsläpp (kvartal)'!Y13/'7 Sysselsatta (kvartal)'!Y13</f>
        <v>11.99646365422397</v>
      </c>
      <c r="AA13" s="137">
        <f>'1 Utsläpp (kvartal)'!Z13/'7 Sysselsatta (kvartal)'!Z13</f>
        <v>11.012077294685991</v>
      </c>
      <c r="AB13" s="137">
        <f>'1 Utsläpp (kvartal)'!AA13/'7 Sysselsatta (kvartal)'!AA13</f>
        <v>12.032216748768473</v>
      </c>
      <c r="AC13" s="137">
        <f>'1 Utsläpp (kvartal)'!AB13/'7 Sysselsatta (kvartal)'!AB13</f>
        <v>12.287920792079207</v>
      </c>
      <c r="AD13" s="137">
        <f>'1 Utsläpp (kvartal)'!AC13/'7 Sysselsatta (kvartal)'!AC13</f>
        <v>12.234623015873016</v>
      </c>
      <c r="AE13" s="137">
        <f>'1 Utsläpp (kvartal)'!AD13/'7 Sysselsatta (kvartal)'!AD13</f>
        <v>10.83065764023211</v>
      </c>
      <c r="AF13" s="137">
        <f>'1 Utsläpp (kvartal)'!AE13/'7 Sysselsatta (kvartal)'!AE13</f>
        <v>12.221470588235293</v>
      </c>
      <c r="AG13" s="137">
        <f>'1 Utsläpp (kvartal)'!AF13/'7 Sysselsatta (kvartal)'!AF13</f>
        <v>13.240359640359641</v>
      </c>
      <c r="AH13" s="137">
        <f>'1 Utsläpp (kvartal)'!AG13/'7 Sysselsatta (kvartal)'!AG13</f>
        <v>13.396506986027942</v>
      </c>
      <c r="AI13" s="137">
        <f>'1 Utsläpp (kvartal)'!AH13/'7 Sysselsatta (kvartal)'!AH13</f>
        <v>11.809712586719522</v>
      </c>
      <c r="AJ13" s="137">
        <f>'1 Utsläpp (kvartal)'!AI13/'7 Sysselsatta (kvartal)'!AI13</f>
        <v>12.176883910386964</v>
      </c>
      <c r="AK13" s="137">
        <f>'1 Utsläpp (kvartal)'!AJ13/'7 Sysselsatta (kvartal)'!AJ13</f>
        <v>13.01234693877551</v>
      </c>
      <c r="AL13" s="137">
        <f>'1 Utsläpp (kvartal)'!AK13/'7 Sysselsatta (kvartal)'!AK13</f>
        <v>12.927382146439317</v>
      </c>
      <c r="AM13" s="137">
        <f>'1 Utsläpp (kvartal)'!AL13/'7 Sysselsatta (kvartal)'!AL13</f>
        <v>12.651499482936918</v>
      </c>
      <c r="AN13" s="137">
        <f>'1 Utsläpp (kvartal)'!AM13/'7 Sysselsatta (kvartal)'!AM13</f>
        <v>13.409508547008549</v>
      </c>
      <c r="AO13" s="137">
        <f>'1 Utsläpp (kvartal)'!AN13/'7 Sysselsatta (kvartal)'!AN13</f>
        <v>12.67088477366255</v>
      </c>
      <c r="AP13" s="137">
        <f>'1 Utsläpp (kvartal)'!AO13/'7 Sysselsatta (kvartal)'!AO13</f>
        <v>12.292971887550202</v>
      </c>
      <c r="AQ13" s="137">
        <f>'1 Utsläpp (kvartal)'!AP13/'7 Sysselsatta (kvartal)'!AP13</f>
        <v>11.564781746031747</v>
      </c>
      <c r="AR13" s="137">
        <f>'1 Utsläpp (kvartal)'!AQ13/'7 Sysselsatta (kvartal)'!AQ13</f>
        <v>12.832883817427385</v>
      </c>
      <c r="AS13" s="137">
        <f>'1 Utsläpp (kvartal)'!AR13/'7 Sysselsatta (kvartal)'!AR13</f>
        <v>11.913650151668351</v>
      </c>
      <c r="AT13" s="137">
        <f>'1 Utsläpp (kvartal)'!AS13/'7 Sysselsatta (kvartal)'!AS13</f>
        <v>12.122885572139303</v>
      </c>
      <c r="AU13" s="137">
        <f>'1 Utsläpp (kvartal)'!AT13/'7 Sysselsatta (kvartal)'!AT13</f>
        <v>10.776650246305419</v>
      </c>
      <c r="AV13" s="137">
        <f>'1 Utsläpp (kvartal)'!AU13/'7 Sysselsatta (kvartal)'!AU13</f>
        <v>11.712729124236253</v>
      </c>
      <c r="AW13" s="137">
        <f>'1 Utsläpp (kvartal)'!AV13/'7 Sysselsatta (kvartal)'!AV13</f>
        <v>15.868335035750764</v>
      </c>
      <c r="AX13" s="137">
        <f>'1 Utsläpp (kvartal)'!AW13/'7 Sysselsatta (kvartal)'!AW13</f>
        <v>15.232035928143713</v>
      </c>
      <c r="AY13" s="137">
        <f>'1 Utsläpp (kvartal)'!AX13/'7 Sysselsatta (kvartal)'!AX13</f>
        <v>14.206298449612403</v>
      </c>
      <c r="AZ13" s="137">
        <f>'1 Utsläpp (kvartal)'!AY13/'7 Sysselsatta (kvartal)'!AY13</f>
        <v>13.354461538461537</v>
      </c>
      <c r="BA13" s="137">
        <f>'1 Utsläpp (kvartal)'!AZ13/'7 Sysselsatta (kvartal)'!AZ13</f>
        <v>12.346480331262942</v>
      </c>
      <c r="BB13" s="137">
        <f>'1 Utsläpp (kvartal)'!BA13/'7 Sysselsatta (kvartal)'!BA13</f>
        <v>12.054979253112032</v>
      </c>
      <c r="BC13" s="137">
        <f>'1 Utsläpp (kvartal)'!BB13/'7 Sysselsatta (kvartal)'!BB13</f>
        <v>10.375155925155925</v>
      </c>
      <c r="BD13" s="137">
        <f>'1 Utsläpp (kvartal)'!BC13/'7 Sysselsatta (kvartal)'!BC13</f>
        <v>12.97723404255319</v>
      </c>
      <c r="BE13" s="137">
        <f>'1 Utsläpp (kvartal)'!BD13/'7 Sysselsatta (kvartal)'!BD13</f>
        <v>13.322814498933903</v>
      </c>
      <c r="BF13" s="137">
        <f>'1 Utsläpp (kvartal)'!BE13/'7 Sysselsatta (kvartal)'!BE13</f>
        <v>13.195811518324607</v>
      </c>
      <c r="BG13" s="137">
        <f>'1 Utsläpp (kvartal)'!BF13/'7 Sysselsatta (kvartal)'!BF13</f>
        <v>11.639816700610996</v>
      </c>
      <c r="BH13" s="137">
        <f>'1 Utsläpp (kvartal)'!BG13/'7 Sysselsatta (kvartal)'!BG13</f>
        <v>13.380228928199791</v>
      </c>
      <c r="BI13" s="137">
        <f>'1 Utsläpp (kvartal)'!BH13/'7 Sysselsatta (kvartal)'!BH13</f>
        <v>13.860291060291059</v>
      </c>
      <c r="BJ13" s="137">
        <f>'1 Utsläpp (kvartal)'!BI13/'7 Sysselsatta (kvartal)'!BI13</f>
        <v>13.656822810590629</v>
      </c>
      <c r="BK13" s="137">
        <f>'1 Utsläpp (kvartal)'!BJ13/'7 Sysselsatta (kvartal)'!BJ13</f>
        <v>12.857810945273632</v>
      </c>
      <c r="BL13" s="137">
        <f>'1 Utsläpp (kvartal)'!BK13/'7 Sysselsatta (kvartal)'!BK13</f>
        <v>11.955327868852459</v>
      </c>
      <c r="BM13" s="137">
        <f>'1 Utsläpp (kvartal)'!BL13/'7 Sysselsatta (kvartal)'!BL13</f>
        <v>12.858865979381443</v>
      </c>
      <c r="BN13" s="137">
        <f>'1 Utsläpp (kvartal)'!BM13/'7 Sysselsatta (kvartal)'!BM13</f>
        <v>12.840020366598779</v>
      </c>
      <c r="BO13" s="137">
        <f>'1 Utsläpp (kvartal)'!BN13/'7 Sysselsatta (kvartal)'!BN13</f>
        <v>11.979601990049751</v>
      </c>
      <c r="BP13" s="137">
        <f>'1 Utsläpp (kvartal)'!BO13/'7 Sysselsatta (kvartal)'!BO13</f>
        <v>11.827338129496402</v>
      </c>
      <c r="BQ13" s="137">
        <f>'1 Utsläpp (kvartal)'!BP13/'7 Sysselsatta (kvartal)'!BP13</f>
        <v>13.248601036269431</v>
      </c>
      <c r="BR13" s="137">
        <f>'1 Utsläpp (kvartal)'!BQ13/'7 Sysselsatta (kvartal)'!BQ13</f>
        <v>12.974718526100308</v>
      </c>
      <c r="BS13" s="137">
        <f>'1 Utsläpp (kvartal)'!BR13/'7 Sysselsatta (kvartal)'!BR13</f>
        <v>11.514914914914913</v>
      </c>
      <c r="BT13" s="137">
        <f>'1 Utsläpp (kvartal)'!BS13/'7 Sysselsatta (kvartal)'!BS13</f>
        <v>11.947314049586778</v>
      </c>
      <c r="BU13" s="137">
        <f>'1 Utsläpp (kvartal)'!BT13/'7 Sysselsatta (kvartal)'!BT13</f>
        <v>12.160937500000001</v>
      </c>
      <c r="BV13" s="137">
        <f>'1 Utsläpp (kvartal)'!BU13/'7 Sysselsatta (kvartal)'!BU13</f>
        <v>11.850714285714284</v>
      </c>
      <c r="BW13" s="137">
        <f>'1 Utsläpp (kvartal)'!BV13/'7 Sysselsatta (kvartal)'!BV13</f>
        <v>11.174203187250997</v>
      </c>
      <c r="BX13" s="137">
        <f>'1 Utsläpp (kvartal)'!BW13/'7 Sysselsatta (kvartal)'!BW13</f>
        <v>11.828381147540984</v>
      </c>
    </row>
    <row r="14" spans="1:77" s="16" customFormat="1" ht="15.75" customHeight="1" x14ac:dyDescent="0.3">
      <c r="A14"/>
      <c r="B14" s="128" t="str">
        <f>'1 Utsläpp (kvartal)'!B14</f>
        <v>C26 manufacture of computer, electronic and optical products</v>
      </c>
      <c r="C14" s="113" t="str">
        <f>'1 Utsläpp (kvartal)'!C14</f>
        <v>C26 industri för datorer, elektronikvaror och optik</v>
      </c>
      <c r="D14" s="137">
        <f>'1 Utsläpp (kvartal)'!D14/'7 Sysselsatta (kvartal)'!D14</f>
        <v>0.26598360655737707</v>
      </c>
      <c r="E14" s="137">
        <f>'1 Utsläpp (kvartal)'!E14/'7 Sysselsatta (kvartal)'!E14</f>
        <v>0.26088709677419353</v>
      </c>
      <c r="F14" s="137">
        <f>'1 Utsläpp (kvartal)'!F14/'7 Sysselsatta (kvartal)'!F14</f>
        <v>0.24810606060606061</v>
      </c>
      <c r="G14" s="137">
        <f>'1 Utsläpp (kvartal)'!G14/'7 Sysselsatta (kvartal)'!G14</f>
        <v>0.30443548387096775</v>
      </c>
      <c r="H14" s="137">
        <f>'1 Utsläpp (kvartal)'!G14/'7 Sysselsatta (kvartal)'!G14</f>
        <v>0.30443548387096775</v>
      </c>
      <c r="I14" s="137">
        <f>'1 Utsläpp (kvartal)'!H14/'7 Sysselsatta (kvartal)'!H14</f>
        <v>0.2019083969465649</v>
      </c>
      <c r="J14" s="137">
        <f>'1 Utsläpp (kvartal)'!I14/'7 Sysselsatta (kvartal)'!I14</f>
        <v>0.21076923076923079</v>
      </c>
      <c r="K14" s="137">
        <f>'1 Utsläpp (kvartal)'!J14/'7 Sysselsatta (kvartal)'!J14</f>
        <v>0.20185185185185187</v>
      </c>
      <c r="L14" s="137">
        <f>'1 Utsläpp (kvartal)'!K14/'7 Sysselsatta (kvartal)'!K14</f>
        <v>0.21089494163424125</v>
      </c>
      <c r="M14" s="137">
        <f>'1 Utsläpp (kvartal)'!L14/'7 Sysselsatta (kvartal)'!L14</f>
        <v>0.20283400809716598</v>
      </c>
      <c r="N14" s="137">
        <f>'1 Utsläpp (kvartal)'!M14/'7 Sysselsatta (kvartal)'!M14</f>
        <v>0.20571428571428571</v>
      </c>
      <c r="O14" s="137">
        <f>'1 Utsläpp (kvartal)'!N14/'7 Sysselsatta (kvartal)'!N14</f>
        <v>0.19884169884169886</v>
      </c>
      <c r="P14" s="137">
        <f>'1 Utsläpp (kvartal)'!O14/'7 Sysselsatta (kvartal)'!O14</f>
        <v>0.21935483870967742</v>
      </c>
      <c r="Q14" s="137">
        <f>'1 Utsläpp (kvartal)'!P14/'7 Sysselsatta (kvartal)'!P14</f>
        <v>0.19132231404958677</v>
      </c>
      <c r="R14" s="137">
        <f>'1 Utsläpp (kvartal)'!Q14/'7 Sysselsatta (kvartal)'!Q14</f>
        <v>0.19874999999999998</v>
      </c>
      <c r="S14" s="137">
        <f>'1 Utsläpp (kvartal)'!R14/'7 Sysselsatta (kvartal)'!R14</f>
        <v>0.19159999999999999</v>
      </c>
      <c r="T14" s="137">
        <f>'1 Utsläpp (kvartal)'!S14/'7 Sysselsatta (kvartal)'!S14</f>
        <v>0.19833333333333333</v>
      </c>
      <c r="U14" s="137">
        <f>'1 Utsläpp (kvartal)'!T14/'7 Sysselsatta (kvartal)'!T14</f>
        <v>0.19125</v>
      </c>
      <c r="V14" s="137">
        <f>'1 Utsläpp (kvartal)'!U14/'7 Sysselsatta (kvartal)'!U14</f>
        <v>0.18286852589641434</v>
      </c>
      <c r="W14" s="137">
        <f>'1 Utsläpp (kvartal)'!V14/'7 Sysselsatta (kvartal)'!V14</f>
        <v>0.17425373134328356</v>
      </c>
      <c r="X14" s="137">
        <f>'1 Utsläpp (kvartal)'!W14/'7 Sysselsatta (kvartal)'!W14</f>
        <v>0.19751037344398339</v>
      </c>
      <c r="Y14" s="137">
        <f>'1 Utsläpp (kvartal)'!X14/'7 Sysselsatta (kvartal)'!X14</f>
        <v>0.16015624999999997</v>
      </c>
      <c r="Z14" s="137">
        <f>'1 Utsläpp (kvartal)'!Y14/'7 Sysselsatta (kvartal)'!Y14</f>
        <v>0.16060606060606061</v>
      </c>
      <c r="AA14" s="137">
        <f>'1 Utsläpp (kvartal)'!Z14/'7 Sysselsatta (kvartal)'!Z14</f>
        <v>0.15910780669144983</v>
      </c>
      <c r="AB14" s="137">
        <f>'1 Utsläpp (kvartal)'!AA14/'7 Sysselsatta (kvartal)'!AA14</f>
        <v>0.16879999999999998</v>
      </c>
      <c r="AC14" s="137">
        <f>'1 Utsläpp (kvartal)'!AB14/'7 Sysselsatta (kvartal)'!AB14</f>
        <v>0.14382978723404255</v>
      </c>
      <c r="AD14" s="137">
        <f>'1 Utsläpp (kvartal)'!AC14/'7 Sysselsatta (kvartal)'!AC14</f>
        <v>0.1393700787401575</v>
      </c>
      <c r="AE14" s="137">
        <f>'1 Utsläpp (kvartal)'!AD14/'7 Sysselsatta (kvartal)'!AD14</f>
        <v>0.13598484848484849</v>
      </c>
      <c r="AF14" s="137">
        <f>'1 Utsläpp (kvartal)'!AE14/'7 Sysselsatta (kvartal)'!AE14</f>
        <v>0.14534412955465587</v>
      </c>
      <c r="AG14" s="137">
        <f>'1 Utsläpp (kvartal)'!AF14/'7 Sysselsatta (kvartal)'!AF14</f>
        <v>0.15674157303370786</v>
      </c>
      <c r="AH14" s="137">
        <f>'1 Utsläpp (kvartal)'!AG14/'7 Sysselsatta (kvartal)'!AG14</f>
        <v>0.14949494949494949</v>
      </c>
      <c r="AI14" s="137">
        <f>'1 Utsläpp (kvartal)'!AH14/'7 Sysselsatta (kvartal)'!AH14</f>
        <v>0.15336787564766838</v>
      </c>
      <c r="AJ14" s="137">
        <f>'1 Utsläpp (kvartal)'!AI14/'7 Sysselsatta (kvartal)'!AI14</f>
        <v>0.16836158192090397</v>
      </c>
      <c r="AK14" s="137">
        <f>'1 Utsläpp (kvartal)'!AJ14/'7 Sysselsatta (kvartal)'!AJ14</f>
        <v>0.16287425149700602</v>
      </c>
      <c r="AL14" s="137">
        <f>'1 Utsläpp (kvartal)'!AK14/'7 Sysselsatta (kvartal)'!AK14</f>
        <v>0.16292134831460672</v>
      </c>
      <c r="AM14" s="137">
        <f>'1 Utsläpp (kvartal)'!AL14/'7 Sysselsatta (kvartal)'!AL14</f>
        <v>0.16592178770949723</v>
      </c>
      <c r="AN14" s="137">
        <f>'1 Utsläpp (kvartal)'!AM14/'7 Sysselsatta (kvartal)'!AM14</f>
        <v>0.18181818181818182</v>
      </c>
      <c r="AO14" s="137">
        <f>'1 Utsläpp (kvartal)'!AN14/'7 Sysselsatta (kvartal)'!AN14</f>
        <v>0.15189873417721517</v>
      </c>
      <c r="AP14" s="137">
        <f>'1 Utsläpp (kvartal)'!AO14/'7 Sysselsatta (kvartal)'!AO14</f>
        <v>0.14911242603550298</v>
      </c>
      <c r="AQ14" s="137">
        <f>'1 Utsläpp (kvartal)'!AP14/'7 Sysselsatta (kvartal)'!AP14</f>
        <v>0.15147928994082843</v>
      </c>
      <c r="AR14" s="137">
        <f>'1 Utsläpp (kvartal)'!AQ14/'7 Sysselsatta (kvartal)'!AQ14</f>
        <v>0.15875</v>
      </c>
      <c r="AS14" s="137">
        <f>'1 Utsläpp (kvartal)'!AR14/'7 Sysselsatta (kvartal)'!AR14</f>
        <v>0.12245989304812835</v>
      </c>
      <c r="AT14" s="137">
        <f>'1 Utsläpp (kvartal)'!AS14/'7 Sysselsatta (kvartal)'!AS14</f>
        <v>0.13405405405405404</v>
      </c>
      <c r="AU14" s="137">
        <f>'1 Utsläpp (kvartal)'!AT14/'7 Sysselsatta (kvartal)'!AT14</f>
        <v>0.13956043956043956</v>
      </c>
      <c r="AV14" s="137">
        <f>'1 Utsläpp (kvartal)'!AU14/'7 Sysselsatta (kvartal)'!AU14</f>
        <v>0.13820224719101123</v>
      </c>
      <c r="AW14" s="137">
        <f>'1 Utsläpp (kvartal)'!AV14/'7 Sysselsatta (kvartal)'!AV14</f>
        <v>0.1082051282051282</v>
      </c>
      <c r="AX14" s="137">
        <f>'1 Utsläpp (kvartal)'!AW14/'7 Sysselsatta (kvartal)'!AW14</f>
        <v>0.11641791044776117</v>
      </c>
      <c r="AY14" s="137">
        <f>'1 Utsläpp (kvartal)'!AX14/'7 Sysselsatta (kvartal)'!AX14</f>
        <v>0.11831683168316832</v>
      </c>
      <c r="AZ14" s="137">
        <f>'1 Utsläpp (kvartal)'!AY14/'7 Sysselsatta (kvartal)'!AY14</f>
        <v>0.11565656565656565</v>
      </c>
      <c r="BA14" s="137">
        <f>'1 Utsläpp (kvartal)'!AZ14/'7 Sysselsatta (kvartal)'!AZ14</f>
        <v>0.1123076923076923</v>
      </c>
      <c r="BB14" s="137">
        <f>'1 Utsläpp (kvartal)'!BA14/'7 Sysselsatta (kvartal)'!BA14</f>
        <v>0.11128205128205128</v>
      </c>
      <c r="BC14" s="137">
        <f>'1 Utsläpp (kvartal)'!BB14/'7 Sysselsatta (kvartal)'!BB14</f>
        <v>0.11878172588832488</v>
      </c>
      <c r="BD14" s="137">
        <f>'1 Utsläpp (kvartal)'!BC14/'7 Sysselsatta (kvartal)'!BC14</f>
        <v>0.12010309278350517</v>
      </c>
      <c r="BE14" s="137">
        <f>'1 Utsläpp (kvartal)'!BD14/'7 Sysselsatta (kvartal)'!BD14</f>
        <v>0.1020408163265306</v>
      </c>
      <c r="BF14" s="137">
        <f>'1 Utsläpp (kvartal)'!BE14/'7 Sysselsatta (kvartal)'!BE14</f>
        <v>0.11632653061224488</v>
      </c>
      <c r="BG14" s="137">
        <f>'1 Utsläpp (kvartal)'!BF14/'7 Sysselsatta (kvartal)'!BF14</f>
        <v>0.11336633663366337</v>
      </c>
      <c r="BH14" s="137">
        <f>'1 Utsläpp (kvartal)'!BG14/'7 Sysselsatta (kvartal)'!BG14</f>
        <v>0.10959595959595959</v>
      </c>
      <c r="BI14" s="137">
        <f>'1 Utsläpp (kvartal)'!BH14/'7 Sysselsatta (kvartal)'!BH14</f>
        <v>0.10200000000000001</v>
      </c>
      <c r="BJ14" s="137">
        <f>'1 Utsläpp (kvartal)'!BI14/'7 Sysselsatta (kvartal)'!BI14</f>
        <v>9.9999999999999978E-2</v>
      </c>
      <c r="BK14" s="137">
        <f>'1 Utsläpp (kvartal)'!BJ14/'7 Sysselsatta (kvartal)'!BJ14</f>
        <v>0.10144927536231885</v>
      </c>
      <c r="BL14" s="137">
        <f>'1 Utsläpp (kvartal)'!BK14/'7 Sysselsatta (kvartal)'!BK14</f>
        <v>0.10443349753694582</v>
      </c>
      <c r="BM14" s="137">
        <f>'1 Utsläpp (kvartal)'!BL14/'7 Sysselsatta (kvartal)'!BL14</f>
        <v>7.3786407766990289E-2</v>
      </c>
      <c r="BN14" s="137">
        <f>'1 Utsläpp (kvartal)'!BM14/'7 Sysselsatta (kvartal)'!BM14</f>
        <v>7.571428571428572E-2</v>
      </c>
      <c r="BO14" s="137">
        <f>'1 Utsläpp (kvartal)'!BN14/'7 Sysselsatta (kvartal)'!BN14</f>
        <v>7.3271889400921664E-2</v>
      </c>
      <c r="BP14" s="137">
        <f>'1 Utsläpp (kvartal)'!BO14/'7 Sysselsatta (kvartal)'!BO14</f>
        <v>7.383177570093459E-2</v>
      </c>
      <c r="BQ14" s="137">
        <f>'1 Utsläpp (kvartal)'!BP14/'7 Sysselsatta (kvartal)'!BP14</f>
        <v>9.1244239631336405E-2</v>
      </c>
      <c r="BR14" s="137">
        <f>'1 Utsläpp (kvartal)'!BQ14/'7 Sysselsatta (kvartal)'!BQ14</f>
        <v>9.4977168949771693E-2</v>
      </c>
      <c r="BS14" s="137">
        <f>'1 Utsläpp (kvartal)'!BR14/'7 Sysselsatta (kvartal)'!BR14</f>
        <v>9.3805309734513273E-2</v>
      </c>
      <c r="BT14" s="137">
        <f>'1 Utsläpp (kvartal)'!BS14/'7 Sysselsatta (kvartal)'!BS14</f>
        <v>8.9140271493212658E-2</v>
      </c>
      <c r="BU14" s="137">
        <f>'1 Utsläpp (kvartal)'!BT14/'7 Sysselsatta (kvartal)'!BT14</f>
        <v>8.355555555555555E-2</v>
      </c>
      <c r="BV14" s="137">
        <f>'1 Utsläpp (kvartal)'!BU14/'7 Sysselsatta (kvartal)'!BU14</f>
        <v>8.6403508771929816E-2</v>
      </c>
      <c r="BW14" s="137">
        <f>'1 Utsläpp (kvartal)'!BV14/'7 Sysselsatta (kvartal)'!BV14</f>
        <v>8.5042735042735046E-2</v>
      </c>
      <c r="BX14" s="137">
        <f>'1 Utsläpp (kvartal)'!BW14/'7 Sysselsatta (kvartal)'!BW14</f>
        <v>8.1818181818181804E-2</v>
      </c>
    </row>
    <row r="15" spans="1:77" s="16" customFormat="1" ht="15.75" customHeight="1" x14ac:dyDescent="0.3">
      <c r="A15"/>
      <c r="B15" s="128" t="str">
        <f>'1 Utsläpp (kvartal)'!B15</f>
        <v>C27 manufacture of electrical equipment</v>
      </c>
      <c r="C15" s="113" t="str">
        <f>'1 Utsläpp (kvartal)'!C15</f>
        <v>C27 industri för elapparatur</v>
      </c>
      <c r="D15" s="137">
        <f>'1 Utsläpp (kvartal)'!D15/'7 Sysselsatta (kvartal)'!D15</f>
        <v>0.47108013937282228</v>
      </c>
      <c r="E15" s="137">
        <f>'1 Utsläpp (kvartal)'!E15/'7 Sysselsatta (kvartal)'!E15</f>
        <v>0.38634686346863467</v>
      </c>
      <c r="F15" s="137">
        <f>'1 Utsläpp (kvartal)'!F15/'7 Sysselsatta (kvartal)'!F15</f>
        <v>0.38692579505300351</v>
      </c>
      <c r="G15" s="137">
        <f>'1 Utsläpp (kvartal)'!G15/'7 Sysselsatta (kvartal)'!G15</f>
        <v>0.49657794676806083</v>
      </c>
      <c r="H15" s="137">
        <f>'1 Utsläpp (kvartal)'!G15/'7 Sysselsatta (kvartal)'!G15</f>
        <v>0.49657794676806083</v>
      </c>
      <c r="I15" s="137">
        <f>'1 Utsläpp (kvartal)'!H15/'7 Sysselsatta (kvartal)'!H15</f>
        <v>0.61685823754789271</v>
      </c>
      <c r="J15" s="137">
        <f>'1 Utsläpp (kvartal)'!I15/'7 Sysselsatta (kvartal)'!I15</f>
        <v>0.54096385542168679</v>
      </c>
      <c r="K15" s="137">
        <f>'1 Utsläpp (kvartal)'!J15/'7 Sysselsatta (kvartal)'!J15</f>
        <v>0.51969111969111981</v>
      </c>
      <c r="L15" s="137">
        <f>'1 Utsläpp (kvartal)'!K15/'7 Sysselsatta (kvartal)'!K15</f>
        <v>0.67159999999999997</v>
      </c>
      <c r="M15" s="137">
        <f>'1 Utsläpp (kvartal)'!L15/'7 Sysselsatta (kvartal)'!L15</f>
        <v>0.89195402298850579</v>
      </c>
      <c r="N15" s="137">
        <f>'1 Utsläpp (kvartal)'!M15/'7 Sysselsatta (kvartal)'!M15</f>
        <v>0.41102040816326529</v>
      </c>
      <c r="O15" s="137">
        <f>'1 Utsläpp (kvartal)'!N15/'7 Sysselsatta (kvartal)'!N15</f>
        <v>0.45201612903225807</v>
      </c>
      <c r="P15" s="137">
        <f>'1 Utsläpp (kvartal)'!O15/'7 Sysselsatta (kvartal)'!O15</f>
        <v>0.78512396694214881</v>
      </c>
      <c r="Q15" s="137">
        <f>'1 Utsläpp (kvartal)'!P15/'7 Sysselsatta (kvartal)'!P15</f>
        <v>0.65117187500000007</v>
      </c>
      <c r="R15" s="137">
        <f>'1 Utsläpp (kvartal)'!Q15/'7 Sysselsatta (kvartal)'!Q15</f>
        <v>0.32348178137651823</v>
      </c>
      <c r="S15" s="137">
        <f>'1 Utsläpp (kvartal)'!R15/'7 Sysselsatta (kvartal)'!R15</f>
        <v>0.29090909090909089</v>
      </c>
      <c r="T15" s="137">
        <f>'1 Utsläpp (kvartal)'!S15/'7 Sysselsatta (kvartal)'!S15</f>
        <v>0.34916666666666668</v>
      </c>
      <c r="U15" s="137">
        <f>'1 Utsläpp (kvartal)'!T15/'7 Sysselsatta (kvartal)'!T15</f>
        <v>0.38292682926829263</v>
      </c>
      <c r="V15" s="137">
        <f>'1 Utsläpp (kvartal)'!U15/'7 Sysselsatta (kvartal)'!U15</f>
        <v>0.33070539419087136</v>
      </c>
      <c r="W15" s="137">
        <f>'1 Utsläpp (kvartal)'!V15/'7 Sysselsatta (kvartal)'!V15</f>
        <v>0.28690476190476194</v>
      </c>
      <c r="X15" s="137">
        <f>'1 Utsläpp (kvartal)'!W15/'7 Sysselsatta (kvartal)'!W15</f>
        <v>0.38326530612244902</v>
      </c>
      <c r="Y15" s="137">
        <f>'1 Utsläpp (kvartal)'!X15/'7 Sysselsatta (kvartal)'!X15</f>
        <v>0.41512605042016809</v>
      </c>
      <c r="Z15" s="137">
        <f>'1 Utsläpp (kvartal)'!Y15/'7 Sysselsatta (kvartal)'!Y15</f>
        <v>0.34291845493562234</v>
      </c>
      <c r="AA15" s="137">
        <f>'1 Utsläpp (kvartal)'!Z15/'7 Sysselsatta (kvartal)'!Z15</f>
        <v>0.30081967213114758</v>
      </c>
      <c r="AB15" s="137">
        <f>'1 Utsläpp (kvartal)'!AA15/'7 Sysselsatta (kvartal)'!AA15</f>
        <v>0.3484978540772532</v>
      </c>
      <c r="AC15" s="137">
        <f>'1 Utsläpp (kvartal)'!AB15/'7 Sysselsatta (kvartal)'!AB15</f>
        <v>0.3168724279835391</v>
      </c>
      <c r="AD15" s="137">
        <f>'1 Utsläpp (kvartal)'!AC15/'7 Sysselsatta (kvartal)'!AC15</f>
        <v>0.28808510638297868</v>
      </c>
      <c r="AE15" s="137">
        <f>'1 Utsläpp (kvartal)'!AD15/'7 Sysselsatta (kvartal)'!AD15</f>
        <v>0.2587301587301587</v>
      </c>
      <c r="AF15" s="137">
        <f>'1 Utsläpp (kvartal)'!AE15/'7 Sysselsatta (kvartal)'!AE15</f>
        <v>0.36434782608695654</v>
      </c>
      <c r="AG15" s="137">
        <f>'1 Utsläpp (kvartal)'!AF15/'7 Sysselsatta (kvartal)'!AF15</f>
        <v>0.36554621848739494</v>
      </c>
      <c r="AH15" s="137">
        <f>'1 Utsläpp (kvartal)'!AG15/'7 Sysselsatta (kvartal)'!AG15</f>
        <v>0.3524886877828054</v>
      </c>
      <c r="AI15" s="137">
        <f>'1 Utsläpp (kvartal)'!AH15/'7 Sysselsatta (kvartal)'!AH15</f>
        <v>0.32521008403361346</v>
      </c>
      <c r="AJ15" s="137">
        <f>'1 Utsläpp (kvartal)'!AI15/'7 Sysselsatta (kvartal)'!AI15</f>
        <v>0.36438356164383567</v>
      </c>
      <c r="AK15" s="137">
        <f>'1 Utsläpp (kvartal)'!AJ15/'7 Sysselsatta (kvartal)'!AJ15</f>
        <v>0.47116279069767447</v>
      </c>
      <c r="AL15" s="137">
        <f>'1 Utsläpp (kvartal)'!AK15/'7 Sysselsatta (kvartal)'!AK15</f>
        <v>0.38151658767772512</v>
      </c>
      <c r="AM15" s="137">
        <f>'1 Utsläpp (kvartal)'!AL15/'7 Sysselsatta (kvartal)'!AL15</f>
        <v>0.33783783783783783</v>
      </c>
      <c r="AN15" s="137">
        <f>'1 Utsläpp (kvartal)'!AM15/'7 Sysselsatta (kvartal)'!AM15</f>
        <v>0.41835748792270533</v>
      </c>
      <c r="AO15" s="137">
        <f>'1 Utsläpp (kvartal)'!AN15/'7 Sysselsatta (kvartal)'!AN15</f>
        <v>0.3132701421800948</v>
      </c>
      <c r="AP15" s="137">
        <f>'1 Utsläpp (kvartal)'!AO15/'7 Sysselsatta (kvartal)'!AO15</f>
        <v>0.33142857142857141</v>
      </c>
      <c r="AQ15" s="137">
        <f>'1 Utsläpp (kvartal)'!AP15/'7 Sysselsatta (kvartal)'!AP15</f>
        <v>0.31228070175438594</v>
      </c>
      <c r="AR15" s="137">
        <f>'1 Utsläpp (kvartal)'!AQ15/'7 Sysselsatta (kvartal)'!AQ15</f>
        <v>0.33252427184466016</v>
      </c>
      <c r="AS15" s="137">
        <f>'1 Utsläpp (kvartal)'!AR15/'7 Sysselsatta (kvartal)'!AR15</f>
        <v>0.28778280542986423</v>
      </c>
      <c r="AT15" s="137">
        <f>'1 Utsläpp (kvartal)'!AS15/'7 Sysselsatta (kvartal)'!AS15</f>
        <v>0.29575471698113204</v>
      </c>
      <c r="AU15" s="137">
        <f>'1 Utsläpp (kvartal)'!AT15/'7 Sysselsatta (kvartal)'!AT15</f>
        <v>0.29459459459459458</v>
      </c>
      <c r="AV15" s="137">
        <f>'1 Utsläpp (kvartal)'!AU15/'7 Sysselsatta (kvartal)'!AU15</f>
        <v>0.30714285714285716</v>
      </c>
      <c r="AW15" s="137">
        <f>'1 Utsläpp (kvartal)'!AV15/'7 Sysselsatta (kvartal)'!AV15</f>
        <v>0.28518518518518515</v>
      </c>
      <c r="AX15" s="137">
        <f>'1 Utsläpp (kvartal)'!AW15/'7 Sysselsatta (kvartal)'!AW15</f>
        <v>0.26529680365296804</v>
      </c>
      <c r="AY15" s="137">
        <f>'1 Utsläpp (kvartal)'!AX15/'7 Sysselsatta (kvartal)'!AX15</f>
        <v>0.26250000000000001</v>
      </c>
      <c r="AZ15" s="137">
        <f>'1 Utsläpp (kvartal)'!AY15/'7 Sysselsatta (kvartal)'!AY15</f>
        <v>0.28644859813084111</v>
      </c>
      <c r="BA15" s="137">
        <f>'1 Utsläpp (kvartal)'!AZ15/'7 Sysselsatta (kvartal)'!AZ15</f>
        <v>0.21146788990825688</v>
      </c>
      <c r="BB15" s="137">
        <f>'1 Utsläpp (kvartal)'!BA15/'7 Sysselsatta (kvartal)'!BA15</f>
        <v>0.20547945205479454</v>
      </c>
      <c r="BC15" s="137">
        <f>'1 Utsläpp (kvartal)'!BB15/'7 Sysselsatta (kvartal)'!BB15</f>
        <v>0.20178571428571429</v>
      </c>
      <c r="BD15" s="137">
        <f>'1 Utsläpp (kvartal)'!BC15/'7 Sysselsatta (kvartal)'!BC15</f>
        <v>0.21545454545454545</v>
      </c>
      <c r="BE15" s="137">
        <f>'1 Utsläpp (kvartal)'!BD15/'7 Sysselsatta (kvartal)'!BD15</f>
        <v>0.2194570135746606</v>
      </c>
      <c r="BF15" s="137">
        <f>'1 Utsläpp (kvartal)'!BE15/'7 Sysselsatta (kvartal)'!BE15</f>
        <v>0.22831858407079644</v>
      </c>
      <c r="BG15" s="137">
        <f>'1 Utsläpp (kvartal)'!BF15/'7 Sysselsatta (kvartal)'!BF15</f>
        <v>0.21106382978723404</v>
      </c>
      <c r="BH15" s="137">
        <f>'1 Utsläpp (kvartal)'!BG15/'7 Sysselsatta (kvartal)'!BG15</f>
        <v>0.21845493562231758</v>
      </c>
      <c r="BI15" s="137">
        <f>'1 Utsläpp (kvartal)'!BH15/'7 Sysselsatta (kvartal)'!BH15</f>
        <v>0.20378151260504199</v>
      </c>
      <c r="BJ15" s="137">
        <f>'1 Utsläpp (kvartal)'!BI15/'7 Sysselsatta (kvartal)'!BI15</f>
        <v>0.18408163265306121</v>
      </c>
      <c r="BK15" s="137">
        <f>'1 Utsläpp (kvartal)'!BJ15/'7 Sysselsatta (kvartal)'!BJ15</f>
        <v>0.17704280155642024</v>
      </c>
      <c r="BL15" s="137">
        <f>'1 Utsläpp (kvartal)'!BK15/'7 Sysselsatta (kvartal)'!BK15</f>
        <v>0.19140625</v>
      </c>
      <c r="BM15" s="137">
        <f>'1 Utsläpp (kvartal)'!BL15/'7 Sysselsatta (kvartal)'!BL15</f>
        <v>0.13587786259541984</v>
      </c>
      <c r="BN15" s="137">
        <f>'1 Utsläpp (kvartal)'!BM15/'7 Sysselsatta (kvartal)'!BM15</f>
        <v>0.15650557620817845</v>
      </c>
      <c r="BO15" s="137">
        <f>'1 Utsläpp (kvartal)'!BN15/'7 Sysselsatta (kvartal)'!BN15</f>
        <v>0.13652482269503546</v>
      </c>
      <c r="BP15" s="137">
        <f>'1 Utsläpp (kvartal)'!BO15/'7 Sysselsatta (kvartal)'!BO15</f>
        <v>0.15602836879432624</v>
      </c>
      <c r="BQ15" s="137">
        <f>'1 Utsläpp (kvartal)'!BP15/'7 Sysselsatta (kvartal)'!BP15</f>
        <v>0.25724137931034485</v>
      </c>
      <c r="BR15" s="137">
        <f>'1 Utsläpp (kvartal)'!BQ15/'7 Sysselsatta (kvartal)'!BQ15</f>
        <v>0.15886287625418061</v>
      </c>
      <c r="BS15" s="137">
        <f>'1 Utsläpp (kvartal)'!BR15/'7 Sysselsatta (kvartal)'!BR15</f>
        <v>0.15303514376996805</v>
      </c>
      <c r="BT15" s="137">
        <f>'1 Utsläpp (kvartal)'!BS15/'7 Sysselsatta (kvartal)'!BS15</f>
        <v>0.14758842443729903</v>
      </c>
      <c r="BU15" s="137">
        <f>'1 Utsläpp (kvartal)'!BT15/'7 Sysselsatta (kvartal)'!BT15</f>
        <v>0.15670103092783502</v>
      </c>
      <c r="BV15" s="137">
        <f>'1 Utsläpp (kvartal)'!BU15/'7 Sysselsatta (kvartal)'!BU15</f>
        <v>0.16392857142857142</v>
      </c>
      <c r="BW15" s="137">
        <f>'1 Utsläpp (kvartal)'!BV15/'7 Sysselsatta (kvartal)'!BV15</f>
        <v>0.16570397111913357</v>
      </c>
      <c r="BX15" s="137">
        <f>'1 Utsläpp (kvartal)'!BW15/'7 Sysselsatta (kvartal)'!BW15</f>
        <v>0.16792452830188681</v>
      </c>
    </row>
    <row r="16" spans="1:77" s="16" customFormat="1" ht="15.75" customHeight="1" x14ac:dyDescent="0.3">
      <c r="A16"/>
      <c r="B16" s="128" t="str">
        <f>'1 Utsläpp (kvartal)'!B16</f>
        <v>C28 manufacture of machinery and equipment n.e.c.</v>
      </c>
      <c r="C16" s="113" t="str">
        <f>'1 Utsläpp (kvartal)'!C16</f>
        <v>C28 övrig maskinindustri</v>
      </c>
      <c r="D16" s="137">
        <f>'1 Utsläpp (kvartal)'!D16/'7 Sysselsatta (kvartal)'!D16</f>
        <v>0.64965116279069768</v>
      </c>
      <c r="E16" s="137">
        <f>'1 Utsläpp (kvartal)'!E16/'7 Sysselsatta (kvartal)'!E16</f>
        <v>0.52557339449541285</v>
      </c>
      <c r="F16" s="137">
        <f>'1 Utsläpp (kvartal)'!F16/'7 Sysselsatta (kvartal)'!F16</f>
        <v>0.44217252396166135</v>
      </c>
      <c r="G16" s="137">
        <f>'1 Utsläpp (kvartal)'!G16/'7 Sysselsatta (kvartal)'!G16</f>
        <v>0.61015531660692945</v>
      </c>
      <c r="H16" s="137">
        <f>'1 Utsläpp (kvartal)'!G16/'7 Sysselsatta (kvartal)'!G16</f>
        <v>0.61015531660692945</v>
      </c>
      <c r="I16" s="137">
        <f>'1 Utsläpp (kvartal)'!H16/'7 Sysselsatta (kvartal)'!H16</f>
        <v>0.52298136645962734</v>
      </c>
      <c r="J16" s="137">
        <f>'1 Utsläpp (kvartal)'!I16/'7 Sysselsatta (kvartal)'!I16</f>
        <v>0.49654714475431611</v>
      </c>
      <c r="K16" s="137">
        <f>'1 Utsläpp (kvartal)'!J16/'7 Sysselsatta (kvartal)'!J16</f>
        <v>0.42542595019659241</v>
      </c>
      <c r="L16" s="137">
        <f>'1 Utsläpp (kvartal)'!K16/'7 Sysselsatta (kvartal)'!K16</f>
        <v>0.53220815752461326</v>
      </c>
      <c r="M16" s="137">
        <f>'1 Utsläpp (kvartal)'!L16/'7 Sysselsatta (kvartal)'!L16</f>
        <v>0.60428769017980632</v>
      </c>
      <c r="N16" s="137">
        <f>'1 Utsläpp (kvartal)'!M16/'7 Sysselsatta (kvartal)'!M16</f>
        <v>0.52013888888888893</v>
      </c>
      <c r="O16" s="137">
        <f>'1 Utsläpp (kvartal)'!N16/'7 Sysselsatta (kvartal)'!N16</f>
        <v>0.45581098339719028</v>
      </c>
      <c r="P16" s="137">
        <f>'1 Utsläpp (kvartal)'!O16/'7 Sysselsatta (kvartal)'!O16</f>
        <v>0.59412550066755665</v>
      </c>
      <c r="Q16" s="137">
        <f>'1 Utsläpp (kvartal)'!P16/'7 Sysselsatta (kvartal)'!P16</f>
        <v>0.48713910761154849</v>
      </c>
      <c r="R16" s="137">
        <f>'1 Utsläpp (kvartal)'!Q16/'7 Sysselsatta (kvartal)'!Q16</f>
        <v>0.45336927223719675</v>
      </c>
      <c r="S16" s="137">
        <f>'1 Utsläpp (kvartal)'!R16/'7 Sysselsatta (kvartal)'!R16</f>
        <v>0.37977805178791618</v>
      </c>
      <c r="T16" s="137">
        <f>'1 Utsläpp (kvartal)'!S16/'7 Sysselsatta (kvartal)'!S16</f>
        <v>0.47921727395411606</v>
      </c>
      <c r="U16" s="137">
        <f>'1 Utsläpp (kvartal)'!T16/'7 Sysselsatta (kvartal)'!T16</f>
        <v>0.49154557463672388</v>
      </c>
      <c r="V16" s="137">
        <f>'1 Utsläpp (kvartal)'!U16/'7 Sysselsatta (kvartal)'!U16</f>
        <v>0.44291609353507566</v>
      </c>
      <c r="W16" s="137">
        <f>'1 Utsläpp (kvartal)'!V16/'7 Sysselsatta (kvartal)'!V16</f>
        <v>0.38576923076923075</v>
      </c>
      <c r="X16" s="137">
        <f>'1 Utsläpp (kvartal)'!W16/'7 Sysselsatta (kvartal)'!W16</f>
        <v>0.47980769230769232</v>
      </c>
      <c r="Y16" s="137">
        <f>'1 Utsläpp (kvartal)'!X16/'7 Sysselsatta (kvartal)'!X16</f>
        <v>0.47692307692307695</v>
      </c>
      <c r="Z16" s="137">
        <f>'1 Utsläpp (kvartal)'!Y16/'7 Sysselsatta (kvartal)'!Y16</f>
        <v>0.44016620498614956</v>
      </c>
      <c r="AA16" s="137">
        <f>'1 Utsläpp (kvartal)'!Z16/'7 Sysselsatta (kvartal)'!Z16</f>
        <v>0.40228494623655908</v>
      </c>
      <c r="AB16" s="137">
        <f>'1 Utsläpp (kvartal)'!AA16/'7 Sysselsatta (kvartal)'!AA16</f>
        <v>0.44792243767313022</v>
      </c>
      <c r="AC16" s="137">
        <f>'1 Utsläpp (kvartal)'!AB16/'7 Sysselsatta (kvartal)'!AB16</f>
        <v>0.54778106508875746</v>
      </c>
      <c r="AD16" s="137">
        <f>'1 Utsläpp (kvartal)'!AC16/'7 Sysselsatta (kvartal)'!AC16</f>
        <v>0.49032716927453768</v>
      </c>
      <c r="AE16" s="137">
        <f>'1 Utsläpp (kvartal)'!AD16/'7 Sysselsatta (kvartal)'!AD16</f>
        <v>0.44645892351274791</v>
      </c>
      <c r="AF16" s="137">
        <f>'1 Utsläpp (kvartal)'!AE16/'7 Sysselsatta (kvartal)'!AE16</f>
        <v>0.49684813753581664</v>
      </c>
      <c r="AG16" s="137">
        <f>'1 Utsläpp (kvartal)'!AF16/'7 Sysselsatta (kvartal)'!AF16</f>
        <v>0.56785185185185183</v>
      </c>
      <c r="AH16" s="137">
        <f>'1 Utsläpp (kvartal)'!AG16/'7 Sysselsatta (kvartal)'!AG16</f>
        <v>0.53011527377521606</v>
      </c>
      <c r="AI16" s="137">
        <f>'1 Utsläpp (kvartal)'!AH16/'7 Sysselsatta (kvartal)'!AH16</f>
        <v>0.46290801186943614</v>
      </c>
      <c r="AJ16" s="137">
        <f>'1 Utsläpp (kvartal)'!AI16/'7 Sysselsatta (kvartal)'!AI16</f>
        <v>0.50143266475644699</v>
      </c>
      <c r="AK16" s="137">
        <f>'1 Utsläpp (kvartal)'!AJ16/'7 Sysselsatta (kvartal)'!AJ16</f>
        <v>0.53729569093610696</v>
      </c>
      <c r="AL16" s="137">
        <f>'1 Utsläpp (kvartal)'!AK16/'7 Sysselsatta (kvartal)'!AK16</f>
        <v>0.5265578635014837</v>
      </c>
      <c r="AM16" s="137">
        <f>'1 Utsläpp (kvartal)'!AL16/'7 Sysselsatta (kvartal)'!AL16</f>
        <v>0.52090909090909099</v>
      </c>
      <c r="AN16" s="137">
        <f>'1 Utsläpp (kvartal)'!AM16/'7 Sysselsatta (kvartal)'!AM16</f>
        <v>0.57090103397341208</v>
      </c>
      <c r="AO16" s="137">
        <f>'1 Utsläpp (kvartal)'!AN16/'7 Sysselsatta (kvartal)'!AN16</f>
        <v>0.51788375558867361</v>
      </c>
      <c r="AP16" s="137">
        <f>'1 Utsläpp (kvartal)'!AO16/'7 Sysselsatta (kvartal)'!AO16</f>
        <v>0.49046242774566468</v>
      </c>
      <c r="AQ16" s="137">
        <f>'1 Utsläpp (kvartal)'!AP16/'7 Sysselsatta (kvartal)'!AP16</f>
        <v>0.49551374819102756</v>
      </c>
      <c r="AR16" s="137">
        <f>'1 Utsläpp (kvartal)'!AQ16/'7 Sysselsatta (kvartal)'!AQ16</f>
        <v>0.52005772005772011</v>
      </c>
      <c r="AS16" s="137">
        <f>'1 Utsläpp (kvartal)'!AR16/'7 Sysselsatta (kvartal)'!AR16</f>
        <v>0.4811781609195403</v>
      </c>
      <c r="AT16" s="137">
        <f>'1 Utsläpp (kvartal)'!AS16/'7 Sysselsatta (kvartal)'!AS16</f>
        <v>0.47126917712691768</v>
      </c>
      <c r="AU16" s="137">
        <f>'1 Utsläpp (kvartal)'!AT16/'7 Sysselsatta (kvartal)'!AT16</f>
        <v>0.40664819944598335</v>
      </c>
      <c r="AV16" s="137">
        <f>'1 Utsläpp (kvartal)'!AU16/'7 Sysselsatta (kvartal)'!AU16</f>
        <v>0.47460770328102719</v>
      </c>
      <c r="AW16" s="137">
        <f>'1 Utsläpp (kvartal)'!AV16/'7 Sysselsatta (kvartal)'!AV16</f>
        <v>0.48025034770514602</v>
      </c>
      <c r="AX16" s="137">
        <f>'1 Utsläpp (kvartal)'!AW16/'7 Sysselsatta (kvartal)'!AW16</f>
        <v>0.39642365887207703</v>
      </c>
      <c r="AY16" s="137">
        <f>'1 Utsläpp (kvartal)'!AX16/'7 Sysselsatta (kvartal)'!AX16</f>
        <v>0.35542005420054201</v>
      </c>
      <c r="AZ16" s="137">
        <f>'1 Utsläpp (kvartal)'!AY16/'7 Sysselsatta (kvartal)'!AY16</f>
        <v>0.37213793103448278</v>
      </c>
      <c r="BA16" s="137">
        <f>'1 Utsläpp (kvartal)'!AZ16/'7 Sysselsatta (kvartal)'!AZ16</f>
        <v>0.41068493150684932</v>
      </c>
      <c r="BB16" s="137">
        <f>'1 Utsläpp (kvartal)'!BA16/'7 Sysselsatta (kvartal)'!BA16</f>
        <v>0.30756533700137551</v>
      </c>
      <c r="BC16" s="137">
        <f>'1 Utsläpp (kvartal)'!BB16/'7 Sysselsatta (kvartal)'!BB16</f>
        <v>0.32424657534246576</v>
      </c>
      <c r="BD16" s="137">
        <f>'1 Utsläpp (kvartal)'!BC16/'7 Sysselsatta (kvartal)'!BC16</f>
        <v>0.3326330532212885</v>
      </c>
      <c r="BE16" s="137">
        <f>'1 Utsläpp (kvartal)'!BD16/'7 Sysselsatta (kvartal)'!BD16</f>
        <v>0.39032258064516129</v>
      </c>
      <c r="BF16" s="137">
        <f>'1 Utsläpp (kvartal)'!BE16/'7 Sysselsatta (kvartal)'!BE16</f>
        <v>0.41174033149171263</v>
      </c>
      <c r="BG16" s="137">
        <f>'1 Utsläpp (kvartal)'!BF16/'7 Sysselsatta (kvartal)'!BF16</f>
        <v>0.37685060565275907</v>
      </c>
      <c r="BH16" s="137">
        <f>'1 Utsläpp (kvartal)'!BG16/'7 Sysselsatta (kvartal)'!BG16</f>
        <v>0.37830832196452935</v>
      </c>
      <c r="BI16" s="137">
        <f>'1 Utsläpp (kvartal)'!BH16/'7 Sysselsatta (kvartal)'!BH16</f>
        <v>0.35287049399198928</v>
      </c>
      <c r="BJ16" s="137">
        <f>'1 Utsläpp (kvartal)'!BI16/'7 Sysselsatta (kvartal)'!BI16</f>
        <v>0.3606299212598425</v>
      </c>
      <c r="BK16" s="137">
        <f>'1 Utsläpp (kvartal)'!BJ16/'7 Sysselsatta (kvartal)'!BJ16</f>
        <v>0.312086513994911</v>
      </c>
      <c r="BL16" s="137">
        <f>'1 Utsläpp (kvartal)'!BK16/'7 Sysselsatta (kvartal)'!BK16</f>
        <v>0.35116279069767437</v>
      </c>
      <c r="BM16" s="137">
        <f>'1 Utsläpp (kvartal)'!BL16/'7 Sysselsatta (kvartal)'!BL16</f>
        <v>0.35519897304236198</v>
      </c>
      <c r="BN16" s="137">
        <f>'1 Utsläpp (kvartal)'!BM16/'7 Sysselsatta (kvartal)'!BM16</f>
        <v>0.3022784810126582</v>
      </c>
      <c r="BO16" s="137">
        <f>'1 Utsläpp (kvartal)'!BN16/'7 Sysselsatta (kvartal)'!BN16</f>
        <v>0.26728167281672816</v>
      </c>
      <c r="BP16" s="137">
        <f>'1 Utsläpp (kvartal)'!BO16/'7 Sysselsatta (kvartal)'!BO16</f>
        <v>0.35911949685534594</v>
      </c>
      <c r="BQ16" s="137">
        <f>'1 Utsläpp (kvartal)'!BP16/'7 Sysselsatta (kvartal)'!BP16</f>
        <v>0.35861182519280205</v>
      </c>
      <c r="BR16" s="137">
        <f>'1 Utsläpp (kvartal)'!BQ16/'7 Sysselsatta (kvartal)'!BQ16</f>
        <v>0.33863928112965336</v>
      </c>
      <c r="BS16" s="137">
        <f>'1 Utsläpp (kvartal)'!BR16/'7 Sysselsatta (kvartal)'!BR16</f>
        <v>0.32143757881462798</v>
      </c>
      <c r="BT16" s="137">
        <f>'1 Utsläpp (kvartal)'!BS16/'7 Sysselsatta (kvartal)'!BS16</f>
        <v>0.37538860103626942</v>
      </c>
      <c r="BU16" s="137">
        <f>'1 Utsläpp (kvartal)'!BT16/'7 Sysselsatta (kvartal)'!BT16</f>
        <v>0.35903141361256541</v>
      </c>
      <c r="BV16" s="137">
        <f>'1 Utsläpp (kvartal)'!BU16/'7 Sysselsatta (kvartal)'!BU16</f>
        <v>0.3323797139141742</v>
      </c>
      <c r="BW16" s="137">
        <f>'1 Utsläpp (kvartal)'!BV16/'7 Sysselsatta (kvartal)'!BV16</f>
        <v>0.30778061224489794</v>
      </c>
      <c r="BX16" s="137">
        <f>'1 Utsläpp (kvartal)'!BW16/'7 Sysselsatta (kvartal)'!BW16</f>
        <v>0.32711864406779662</v>
      </c>
    </row>
    <row r="17" spans="1:76" s="16" customFormat="1" ht="15.75" customHeight="1" x14ac:dyDescent="0.3">
      <c r="A17"/>
      <c r="B17" s="128" t="str">
        <f>'1 Utsläpp (kvartal)'!B17</f>
        <v>C29 manufacture of motor vehicles, trailers and semi-trailers</v>
      </c>
      <c r="C17" s="113" t="str">
        <f>'1 Utsläpp (kvartal)'!C17</f>
        <v>C29 industri för motorfordon, släpfordon och påhängsvagnar</v>
      </c>
      <c r="D17" s="137">
        <f>'1 Utsläpp (kvartal)'!D17/'7 Sysselsatta (kvartal)'!D17</f>
        <v>0.90251428571428571</v>
      </c>
      <c r="E17" s="137">
        <f>'1 Utsläpp (kvartal)'!E17/'7 Sysselsatta (kvartal)'!E17</f>
        <v>0.93876177658142668</v>
      </c>
      <c r="F17" s="137">
        <f>'1 Utsläpp (kvartal)'!F17/'7 Sysselsatta (kvartal)'!F17</f>
        <v>0.65140664961636818</v>
      </c>
      <c r="G17" s="137">
        <f>'1 Utsläpp (kvartal)'!G17/'7 Sysselsatta (kvartal)'!G17</f>
        <v>0.72648922686945494</v>
      </c>
      <c r="H17" s="137">
        <f>'1 Utsläpp (kvartal)'!G17/'7 Sysselsatta (kvartal)'!G17</f>
        <v>0.72648922686945494</v>
      </c>
      <c r="I17" s="137">
        <f>'1 Utsläpp (kvartal)'!H17/'7 Sysselsatta (kvartal)'!H17</f>
        <v>0.79311740890688265</v>
      </c>
      <c r="J17" s="137">
        <f>'1 Utsläpp (kvartal)'!I17/'7 Sysselsatta (kvartal)'!I17</f>
        <v>0.87295918367346936</v>
      </c>
      <c r="K17" s="137">
        <f>'1 Utsläpp (kvartal)'!J17/'7 Sysselsatta (kvartal)'!J17</f>
        <v>0.6135620915032679</v>
      </c>
      <c r="L17" s="137">
        <f>'1 Utsläpp (kvartal)'!K17/'7 Sysselsatta (kvartal)'!K17</f>
        <v>0.90373376623376622</v>
      </c>
      <c r="M17" s="137">
        <f>'1 Utsläpp (kvartal)'!L17/'7 Sysselsatta (kvartal)'!L17</f>
        <v>0.91522762951334369</v>
      </c>
      <c r="N17" s="137">
        <f>'1 Utsläpp (kvartal)'!M17/'7 Sysselsatta (kvartal)'!M17</f>
        <v>1.0144097222222221</v>
      </c>
      <c r="O17" s="137">
        <f>'1 Utsläpp (kvartal)'!N17/'7 Sysselsatta (kvartal)'!N17</f>
        <v>0.78187499999999999</v>
      </c>
      <c r="P17" s="137">
        <f>'1 Utsläpp (kvartal)'!O17/'7 Sysselsatta (kvartal)'!O17</f>
        <v>1.0199115044247788</v>
      </c>
      <c r="Q17" s="137">
        <f>'1 Utsläpp (kvartal)'!P17/'7 Sysselsatta (kvartal)'!P17</f>
        <v>0.95983146067415737</v>
      </c>
      <c r="R17" s="137">
        <f>'1 Utsläpp (kvartal)'!Q17/'7 Sysselsatta (kvartal)'!Q17</f>
        <v>0.78338557993730407</v>
      </c>
      <c r="S17" s="137">
        <f>'1 Utsläpp (kvartal)'!R17/'7 Sysselsatta (kvartal)'!R17</f>
        <v>0.61704871060171917</v>
      </c>
      <c r="T17" s="137">
        <f>'1 Utsläpp (kvartal)'!S17/'7 Sysselsatta (kvartal)'!S17</f>
        <v>0.78622222222222227</v>
      </c>
      <c r="U17" s="137">
        <f>'1 Utsläpp (kvartal)'!T17/'7 Sysselsatta (kvartal)'!T17</f>
        <v>0.89999999999999991</v>
      </c>
      <c r="V17" s="137">
        <f>'1 Utsläpp (kvartal)'!U17/'7 Sysselsatta (kvartal)'!U17</f>
        <v>0.85298013245033122</v>
      </c>
      <c r="W17" s="137">
        <f>'1 Utsläpp (kvartal)'!V17/'7 Sysselsatta (kvartal)'!V17</f>
        <v>0.67328358208955219</v>
      </c>
      <c r="X17" s="137">
        <f>'1 Utsläpp (kvartal)'!W17/'7 Sysselsatta (kvartal)'!W17</f>
        <v>0.88082408874801899</v>
      </c>
      <c r="Y17" s="137">
        <f>'1 Utsläpp (kvartal)'!X17/'7 Sysselsatta (kvartal)'!X17</f>
        <v>0.87848484848484842</v>
      </c>
      <c r="Z17" s="137">
        <f>'1 Utsläpp (kvartal)'!Y17/'7 Sysselsatta (kvartal)'!Y17</f>
        <v>0.95222405271828658</v>
      </c>
      <c r="AA17" s="137">
        <f>'1 Utsläpp (kvartal)'!Z17/'7 Sysselsatta (kvartal)'!Z17</f>
        <v>0.73210603829160525</v>
      </c>
      <c r="AB17" s="137">
        <f>'1 Utsläpp (kvartal)'!AA17/'7 Sysselsatta (kvartal)'!AA17</f>
        <v>0.8625391849529781</v>
      </c>
      <c r="AC17" s="137">
        <f>'1 Utsläpp (kvartal)'!AB17/'7 Sysselsatta (kvartal)'!AB17</f>
        <v>0.6623511904761904</v>
      </c>
      <c r="AD17" s="137">
        <f>'1 Utsläpp (kvartal)'!AC17/'7 Sysselsatta (kvartal)'!AC17</f>
        <v>0.69246467817896384</v>
      </c>
      <c r="AE17" s="137">
        <f>'1 Utsläpp (kvartal)'!AD17/'7 Sysselsatta (kvartal)'!AD17</f>
        <v>0.55489051094890507</v>
      </c>
      <c r="AF17" s="137">
        <f>'1 Utsläpp (kvartal)'!AE17/'7 Sysselsatta (kvartal)'!AE17</f>
        <v>0.76773700305810388</v>
      </c>
      <c r="AG17" s="137">
        <f>'1 Utsläpp (kvartal)'!AF17/'7 Sysselsatta (kvartal)'!AF17</f>
        <v>0.73308157099697879</v>
      </c>
      <c r="AH17" s="137">
        <f>'1 Utsläpp (kvartal)'!AG17/'7 Sysselsatta (kvartal)'!AG17</f>
        <v>0.7421461897356143</v>
      </c>
      <c r="AI17" s="137">
        <f>'1 Utsläpp (kvartal)'!AH17/'7 Sysselsatta (kvartal)'!AH17</f>
        <v>0.56246376811594201</v>
      </c>
      <c r="AJ17" s="137">
        <f>'1 Utsläpp (kvartal)'!AI17/'7 Sysselsatta (kvartal)'!AI17</f>
        <v>0.69848484848484849</v>
      </c>
      <c r="AK17" s="137">
        <f>'1 Utsläpp (kvartal)'!AJ17/'7 Sysselsatta (kvartal)'!AJ17</f>
        <v>0.56336779911373702</v>
      </c>
      <c r="AL17" s="137">
        <f>'1 Utsläpp (kvartal)'!AK17/'7 Sysselsatta (kvartal)'!AK17</f>
        <v>0.60294550810014724</v>
      </c>
      <c r="AM17" s="137">
        <f>'1 Utsläpp (kvartal)'!AL17/'7 Sysselsatta (kvartal)'!AL17</f>
        <v>0.47973950795947906</v>
      </c>
      <c r="AN17" s="137">
        <f>'1 Utsläpp (kvartal)'!AM17/'7 Sysselsatta (kvartal)'!AM17</f>
        <v>0.5427128427128427</v>
      </c>
      <c r="AO17" s="137">
        <f>'1 Utsläpp (kvartal)'!AN17/'7 Sysselsatta (kvartal)'!AN17</f>
        <v>0.64855570839064647</v>
      </c>
      <c r="AP17" s="137">
        <f>'1 Utsläpp (kvartal)'!AO17/'7 Sysselsatta (kvartal)'!AO17</f>
        <v>0.64301369863013691</v>
      </c>
      <c r="AQ17" s="137">
        <f>'1 Utsläpp (kvartal)'!AP17/'7 Sysselsatta (kvartal)'!AP17</f>
        <v>0.48907894736842106</v>
      </c>
      <c r="AR17" s="137">
        <f>'1 Utsläpp (kvartal)'!AQ17/'7 Sysselsatta (kvartal)'!AQ17</f>
        <v>0.62634338138925294</v>
      </c>
      <c r="AS17" s="137">
        <f>'1 Utsläpp (kvartal)'!AR17/'7 Sysselsatta (kvartal)'!AR17</f>
        <v>0.6165605095541401</v>
      </c>
      <c r="AT17" s="137">
        <f>'1 Utsläpp (kvartal)'!AS17/'7 Sysselsatta (kvartal)'!AS17</f>
        <v>0.55104294478527605</v>
      </c>
      <c r="AU17" s="137">
        <f>'1 Utsläpp (kvartal)'!AT17/'7 Sysselsatta (kvartal)'!AT17</f>
        <v>0.50307125307125311</v>
      </c>
      <c r="AV17" s="137">
        <f>'1 Utsläpp (kvartal)'!AU17/'7 Sysselsatta (kvartal)'!AU17</f>
        <v>0.61700251889168767</v>
      </c>
      <c r="AW17" s="137">
        <f>'1 Utsläpp (kvartal)'!AV17/'7 Sysselsatta (kvartal)'!AV17</f>
        <v>0.59491740787801772</v>
      </c>
      <c r="AX17" s="137">
        <f>'1 Utsläpp (kvartal)'!AW17/'7 Sysselsatta (kvartal)'!AW17</f>
        <v>0.57186700767263421</v>
      </c>
      <c r="AY17" s="137">
        <f>'1 Utsläpp (kvartal)'!AX17/'7 Sysselsatta (kvartal)'!AX17</f>
        <v>0.50396419437340145</v>
      </c>
      <c r="AZ17" s="137">
        <f>'1 Utsläpp (kvartal)'!AY17/'7 Sysselsatta (kvartal)'!AY17</f>
        <v>0.51348464619492651</v>
      </c>
      <c r="BA17" s="137">
        <f>'1 Utsläpp (kvartal)'!AZ17/'7 Sysselsatta (kvartal)'!AZ17</f>
        <v>0.58686327077747991</v>
      </c>
      <c r="BB17" s="137">
        <f>'1 Utsläpp (kvartal)'!BA17/'7 Sysselsatta (kvartal)'!BA17</f>
        <v>0.35269541778975744</v>
      </c>
      <c r="BC17" s="137">
        <f>'1 Utsläpp (kvartal)'!BB17/'7 Sysselsatta (kvartal)'!BB17</f>
        <v>0.36716016150740244</v>
      </c>
      <c r="BD17" s="137">
        <f>'1 Utsläpp (kvartal)'!BC17/'7 Sysselsatta (kvartal)'!BC17</f>
        <v>0.48982360922659429</v>
      </c>
      <c r="BE17" s="137">
        <f>'1 Utsläpp (kvartal)'!BD17/'7 Sysselsatta (kvartal)'!BD17</f>
        <v>0.53631436314363146</v>
      </c>
      <c r="BF17" s="137">
        <f>'1 Utsläpp (kvartal)'!BE17/'7 Sysselsatta (kvartal)'!BE17</f>
        <v>0.5106666666666666</v>
      </c>
      <c r="BG17" s="137">
        <f>'1 Utsläpp (kvartal)'!BF17/'7 Sysselsatta (kvartal)'!BF17</f>
        <v>0.37917205692108669</v>
      </c>
      <c r="BH17" s="137">
        <f>'1 Utsläpp (kvartal)'!BG17/'7 Sysselsatta (kvartal)'!BG17</f>
        <v>0.4998675496688742</v>
      </c>
      <c r="BI17" s="137">
        <f>'1 Utsläpp (kvartal)'!BH17/'7 Sysselsatta (kvartal)'!BH17</f>
        <v>0.43315789473684213</v>
      </c>
      <c r="BJ17" s="137">
        <f>'1 Utsläpp (kvartal)'!BI17/'7 Sysselsatta (kvartal)'!BI17</f>
        <v>0.40362694300518132</v>
      </c>
      <c r="BK17" s="137">
        <f>'1 Utsläpp (kvartal)'!BJ17/'7 Sysselsatta (kvartal)'!BJ17</f>
        <v>0.34848101265822784</v>
      </c>
      <c r="BL17" s="137">
        <f>'1 Utsläpp (kvartal)'!BK17/'7 Sysselsatta (kvartal)'!BK17</f>
        <v>0.41421188630490957</v>
      </c>
      <c r="BM17" s="137">
        <f>'1 Utsläpp (kvartal)'!BL17/'7 Sysselsatta (kvartal)'!BL17</f>
        <v>0.40793854033290655</v>
      </c>
      <c r="BN17" s="137">
        <f>'1 Utsläpp (kvartal)'!BM17/'7 Sysselsatta (kvartal)'!BM17</f>
        <v>0.48517587939698492</v>
      </c>
      <c r="BO17" s="137">
        <f>'1 Utsläpp (kvartal)'!BN17/'7 Sysselsatta (kvartal)'!BN17</f>
        <v>0.37285012285012287</v>
      </c>
      <c r="BP17" s="137">
        <f>'1 Utsläpp (kvartal)'!BO17/'7 Sysselsatta (kvartal)'!BO17</f>
        <v>0.51962264150943394</v>
      </c>
      <c r="BQ17" s="137">
        <f>'1 Utsläpp (kvartal)'!BP17/'7 Sysselsatta (kvartal)'!BP17</f>
        <v>0.4287484510532838</v>
      </c>
      <c r="BR17" s="137">
        <f>'1 Utsläpp (kvartal)'!BQ17/'7 Sysselsatta (kvartal)'!BQ17</f>
        <v>0.41672816728167289</v>
      </c>
      <c r="BS17" s="137">
        <f>'1 Utsläpp (kvartal)'!BR17/'7 Sysselsatta (kvartal)'!BR17</f>
        <v>0.32634803921568628</v>
      </c>
      <c r="BT17" s="137">
        <f>'1 Utsläpp (kvartal)'!BS17/'7 Sysselsatta (kvartal)'!BS17</f>
        <v>0.42877059569074771</v>
      </c>
      <c r="BU17" s="137">
        <f>'1 Utsläpp (kvartal)'!BT17/'7 Sysselsatta (kvartal)'!BT17</f>
        <v>0.76123521681997375</v>
      </c>
      <c r="BV17" s="137">
        <f>'1 Utsläpp (kvartal)'!BU17/'7 Sysselsatta (kvartal)'!BU17</f>
        <v>0.82846054333764563</v>
      </c>
      <c r="BW17" s="137">
        <f>'1 Utsläpp (kvartal)'!BV17/'7 Sysselsatta (kvartal)'!BV17</f>
        <v>0.53541383989145186</v>
      </c>
      <c r="BX17" s="137">
        <f>'1 Utsläpp (kvartal)'!BW17/'7 Sysselsatta (kvartal)'!BW17</f>
        <v>0.49203910614525137</v>
      </c>
    </row>
    <row r="18" spans="1:76" s="16" customFormat="1" ht="15.75" customHeight="1" x14ac:dyDescent="0.3">
      <c r="A18"/>
      <c r="B18" s="128" t="str">
        <f>'1 Utsläpp (kvartal)'!B18</f>
        <v>C30 manufacture of other transport equipment</v>
      </c>
      <c r="C18" s="113" t="str">
        <f>'1 Utsläpp (kvartal)'!C18</f>
        <v>C30 annan transportmedelsindustri</v>
      </c>
      <c r="D18" s="137">
        <f>'1 Utsläpp (kvartal)'!D18/'7 Sysselsatta (kvartal)'!D18</f>
        <v>0.93974358974358974</v>
      </c>
      <c r="E18" s="137">
        <f>'1 Utsläpp (kvartal)'!E18/'7 Sysselsatta (kvartal)'!E18</f>
        <v>0.34759036144578309</v>
      </c>
      <c r="F18" s="137">
        <f>'1 Utsläpp (kvartal)'!F18/'7 Sysselsatta (kvartal)'!F18</f>
        <v>0.35479452054794519</v>
      </c>
      <c r="G18" s="137">
        <f>'1 Utsläpp (kvartal)'!G18/'7 Sysselsatta (kvartal)'!G18</f>
        <v>0.47500000000000003</v>
      </c>
      <c r="H18" s="137">
        <f>'1 Utsläpp (kvartal)'!G18/'7 Sysselsatta (kvartal)'!G18</f>
        <v>0.47500000000000003</v>
      </c>
      <c r="I18" s="137">
        <f>'1 Utsläpp (kvartal)'!H18/'7 Sysselsatta (kvartal)'!H18</f>
        <v>0.41172839506172842</v>
      </c>
      <c r="J18" s="137">
        <f>'1 Utsläpp (kvartal)'!I18/'7 Sysselsatta (kvartal)'!I18</f>
        <v>0.43652694610778447</v>
      </c>
      <c r="K18" s="137">
        <f>'1 Utsläpp (kvartal)'!J18/'7 Sysselsatta (kvartal)'!J18</f>
        <v>0.35430463576158938</v>
      </c>
      <c r="L18" s="137">
        <f>'1 Utsläpp (kvartal)'!K18/'7 Sysselsatta (kvartal)'!K18</f>
        <v>0.45833333333333331</v>
      </c>
      <c r="M18" s="137">
        <f>'1 Utsläpp (kvartal)'!L18/'7 Sysselsatta (kvartal)'!L18</f>
        <v>0.50980392156862742</v>
      </c>
      <c r="N18" s="137">
        <f>'1 Utsläpp (kvartal)'!M18/'7 Sysselsatta (kvartal)'!M18</f>
        <v>0.36346153846153845</v>
      </c>
      <c r="O18" s="137">
        <f>'1 Utsläpp (kvartal)'!N18/'7 Sysselsatta (kvartal)'!N18</f>
        <v>0.42152777777777778</v>
      </c>
      <c r="P18" s="137">
        <f>'1 Utsläpp (kvartal)'!O18/'7 Sysselsatta (kvartal)'!O18</f>
        <v>0.56376811594202902</v>
      </c>
      <c r="Q18" s="137">
        <f>'1 Utsläpp (kvartal)'!P18/'7 Sysselsatta (kvartal)'!P18</f>
        <v>0.46965517241379307</v>
      </c>
      <c r="R18" s="137">
        <f>'1 Utsläpp (kvartal)'!Q18/'7 Sysselsatta (kvartal)'!Q18</f>
        <v>0.36666666666666664</v>
      </c>
      <c r="S18" s="137">
        <f>'1 Utsläpp (kvartal)'!R18/'7 Sysselsatta (kvartal)'!R18</f>
        <v>0.40209790209790208</v>
      </c>
      <c r="T18" s="137">
        <f>'1 Utsläpp (kvartal)'!S18/'7 Sysselsatta (kvartal)'!S18</f>
        <v>0.45357142857142857</v>
      </c>
      <c r="U18" s="137">
        <f>'1 Utsläpp (kvartal)'!T18/'7 Sysselsatta (kvartal)'!T18</f>
        <v>0.31862068965517243</v>
      </c>
      <c r="V18" s="137">
        <f>'1 Utsläpp (kvartal)'!U18/'7 Sysselsatta (kvartal)'!U18</f>
        <v>0.28129032258064518</v>
      </c>
      <c r="W18" s="137">
        <f>'1 Utsläpp (kvartal)'!V18/'7 Sysselsatta (kvartal)'!V18</f>
        <v>0.31597222222222221</v>
      </c>
      <c r="X18" s="137">
        <f>'1 Utsläpp (kvartal)'!W18/'7 Sysselsatta (kvartal)'!W18</f>
        <v>0.33333333333333331</v>
      </c>
      <c r="Y18" s="137">
        <f>'1 Utsläpp (kvartal)'!X18/'7 Sysselsatta (kvartal)'!X18</f>
        <v>0.3</v>
      </c>
      <c r="Z18" s="137">
        <f>'1 Utsläpp (kvartal)'!Y18/'7 Sysselsatta (kvartal)'!Y18</f>
        <v>0.28766233766233762</v>
      </c>
      <c r="AA18" s="137">
        <f>'1 Utsläpp (kvartal)'!Z18/'7 Sysselsatta (kvartal)'!Z18</f>
        <v>0.30965517241379314</v>
      </c>
      <c r="AB18" s="137">
        <f>'1 Utsläpp (kvartal)'!AA18/'7 Sysselsatta (kvartal)'!AA18</f>
        <v>0.31448275862068964</v>
      </c>
      <c r="AC18" s="137">
        <f>'1 Utsläpp (kvartal)'!AB18/'7 Sysselsatta (kvartal)'!AB18</f>
        <v>0.27880794701986755</v>
      </c>
      <c r="AD18" s="137">
        <f>'1 Utsläpp (kvartal)'!AC18/'7 Sysselsatta (kvartal)'!AC18</f>
        <v>0.26387096774193547</v>
      </c>
      <c r="AE18" s="137">
        <f>'1 Utsläpp (kvartal)'!AD18/'7 Sysselsatta (kvartal)'!AD18</f>
        <v>0.29241379310344828</v>
      </c>
      <c r="AF18" s="137">
        <f>'1 Utsläpp (kvartal)'!AE18/'7 Sysselsatta (kvartal)'!AE18</f>
        <v>0.28859060402684561</v>
      </c>
      <c r="AG18" s="137">
        <f>'1 Utsläpp (kvartal)'!AF18/'7 Sysselsatta (kvartal)'!AF18</f>
        <v>0.26025641025641022</v>
      </c>
      <c r="AH18" s="137">
        <f>'1 Utsläpp (kvartal)'!AG18/'7 Sysselsatta (kvartal)'!AG18</f>
        <v>0.26455696202531642</v>
      </c>
      <c r="AI18" s="137">
        <f>'1 Utsläpp (kvartal)'!AH18/'7 Sysselsatta (kvartal)'!AH18</f>
        <v>0.27402597402597401</v>
      </c>
      <c r="AJ18" s="137">
        <f>'1 Utsläpp (kvartal)'!AI18/'7 Sysselsatta (kvartal)'!AI18</f>
        <v>0.28741721854304636</v>
      </c>
      <c r="AK18" s="137">
        <f>'1 Utsläpp (kvartal)'!AJ18/'7 Sysselsatta (kvartal)'!AJ18</f>
        <v>0.3813333333333333</v>
      </c>
      <c r="AL18" s="137">
        <f>'1 Utsläpp (kvartal)'!AK18/'7 Sysselsatta (kvartal)'!AK18</f>
        <v>0.28104575163398693</v>
      </c>
      <c r="AM18" s="137">
        <f>'1 Utsläpp (kvartal)'!AL18/'7 Sysselsatta (kvartal)'!AL18</f>
        <v>0.28851351351351345</v>
      </c>
      <c r="AN18" s="137">
        <f>'1 Utsläpp (kvartal)'!AM18/'7 Sysselsatta (kvartal)'!AM18</f>
        <v>0.33049645390070925</v>
      </c>
      <c r="AO18" s="137">
        <f>'1 Utsläpp (kvartal)'!AN18/'7 Sysselsatta (kvartal)'!AN18</f>
        <v>0.29423076923076924</v>
      </c>
      <c r="AP18" s="137">
        <f>'1 Utsläpp (kvartal)'!AO18/'7 Sysselsatta (kvartal)'!AO18</f>
        <v>0.25064102564102564</v>
      </c>
      <c r="AQ18" s="137">
        <f>'1 Utsläpp (kvartal)'!AP18/'7 Sysselsatta (kvartal)'!AP18</f>
        <v>0.24838709677419354</v>
      </c>
      <c r="AR18" s="137">
        <f>'1 Utsläpp (kvartal)'!AQ18/'7 Sysselsatta (kvartal)'!AQ18</f>
        <v>0.2651006711409396</v>
      </c>
      <c r="AS18" s="137">
        <f>'1 Utsläpp (kvartal)'!AR18/'7 Sysselsatta (kvartal)'!AR18</f>
        <v>0.25944055944055944</v>
      </c>
      <c r="AT18" s="137">
        <f>'1 Utsläpp (kvartal)'!AS18/'7 Sysselsatta (kvartal)'!AS18</f>
        <v>0.26027397260273971</v>
      </c>
      <c r="AU18" s="137">
        <f>'1 Utsläpp (kvartal)'!AT18/'7 Sysselsatta (kvartal)'!AT18</f>
        <v>0.27241379310344827</v>
      </c>
      <c r="AV18" s="137">
        <f>'1 Utsläpp (kvartal)'!AU18/'7 Sysselsatta (kvartal)'!AU18</f>
        <v>0.27943262411347519</v>
      </c>
      <c r="AW18" s="137">
        <f>'1 Utsläpp (kvartal)'!AV18/'7 Sysselsatta (kvartal)'!AV18</f>
        <v>0.27132867132867133</v>
      </c>
      <c r="AX18" s="137">
        <f>'1 Utsläpp (kvartal)'!AW18/'7 Sysselsatta (kvartal)'!AW18</f>
        <v>0.26081081081081081</v>
      </c>
      <c r="AY18" s="137">
        <f>'1 Utsläpp (kvartal)'!AX18/'7 Sysselsatta (kvartal)'!AX18</f>
        <v>0.27315436241610741</v>
      </c>
      <c r="AZ18" s="137">
        <f>'1 Utsläpp (kvartal)'!AY18/'7 Sysselsatta (kvartal)'!AY18</f>
        <v>0.27229729729729729</v>
      </c>
      <c r="BA18" s="137">
        <f>'1 Utsläpp (kvartal)'!AZ18/'7 Sysselsatta (kvartal)'!AZ18</f>
        <v>0.31960784313725488</v>
      </c>
      <c r="BB18" s="137">
        <f>'1 Utsläpp (kvartal)'!BA18/'7 Sysselsatta (kvartal)'!BA18</f>
        <v>0.28896103896103897</v>
      </c>
      <c r="BC18" s="137">
        <f>'1 Utsläpp (kvartal)'!BB18/'7 Sysselsatta (kvartal)'!BB18</f>
        <v>0.33464052287581697</v>
      </c>
      <c r="BD18" s="137">
        <f>'1 Utsläpp (kvartal)'!BC18/'7 Sysselsatta (kvartal)'!BC18</f>
        <v>0.34473684210526317</v>
      </c>
      <c r="BE18" s="137">
        <f>'1 Utsläpp (kvartal)'!BD18/'7 Sysselsatta (kvartal)'!BD18</f>
        <v>0.19407894736842107</v>
      </c>
      <c r="BF18" s="137">
        <f>'1 Utsläpp (kvartal)'!BE18/'7 Sysselsatta (kvartal)'!BE18</f>
        <v>0.21307189542483657</v>
      </c>
      <c r="BG18" s="137">
        <f>'1 Utsläpp (kvartal)'!BF18/'7 Sysselsatta (kvartal)'!BF18</f>
        <v>0.21538461538461537</v>
      </c>
      <c r="BH18" s="137">
        <f>'1 Utsläpp (kvartal)'!BG18/'7 Sysselsatta (kvartal)'!BG18</f>
        <v>0.20645161290322581</v>
      </c>
      <c r="BI18" s="137">
        <f>'1 Utsläpp (kvartal)'!BH18/'7 Sysselsatta (kvartal)'!BH18</f>
        <v>0.16858974358974357</v>
      </c>
      <c r="BJ18" s="137">
        <f>'1 Utsläpp (kvartal)'!BI18/'7 Sysselsatta (kvartal)'!BI18</f>
        <v>0.16582278481012658</v>
      </c>
      <c r="BK18" s="137">
        <f>'1 Utsläpp (kvartal)'!BJ18/'7 Sysselsatta (kvartal)'!BJ18</f>
        <v>0.16809815950920245</v>
      </c>
      <c r="BL18" s="137">
        <f>'1 Utsläpp (kvartal)'!BK18/'7 Sysselsatta (kvartal)'!BK18</f>
        <v>0.16913580246913582</v>
      </c>
      <c r="BM18" s="137">
        <f>'1 Utsläpp (kvartal)'!BL18/'7 Sysselsatta (kvartal)'!BL18</f>
        <v>0.13915662650602409</v>
      </c>
      <c r="BN18" s="137">
        <f>'1 Utsläpp (kvartal)'!BM18/'7 Sysselsatta (kvartal)'!BM18</f>
        <v>0.13705882352941176</v>
      </c>
      <c r="BO18" s="137">
        <f>'1 Utsläpp (kvartal)'!BN18/'7 Sysselsatta (kvartal)'!BN18</f>
        <v>0.13771428571428573</v>
      </c>
      <c r="BP18" s="137">
        <f>'1 Utsläpp (kvartal)'!BO18/'7 Sysselsatta (kvartal)'!BO18</f>
        <v>0.13693181818181818</v>
      </c>
      <c r="BQ18" s="137">
        <f>'1 Utsläpp (kvartal)'!BP18/'7 Sysselsatta (kvartal)'!BP18</f>
        <v>0.1601123595505618</v>
      </c>
      <c r="BR18" s="137">
        <f>'1 Utsläpp (kvartal)'!BQ18/'7 Sysselsatta (kvartal)'!BQ18</f>
        <v>0.15737704918032785</v>
      </c>
      <c r="BS18" s="137">
        <f>'1 Utsläpp (kvartal)'!BR18/'7 Sysselsatta (kvartal)'!BR18</f>
        <v>0.16117021276595744</v>
      </c>
      <c r="BT18" s="137">
        <f>'1 Utsläpp (kvartal)'!BS18/'7 Sysselsatta (kvartal)'!BS18</f>
        <v>0.15401069518716579</v>
      </c>
      <c r="BU18" s="137">
        <f>'1 Utsläpp (kvartal)'!BT18/'7 Sysselsatta (kvartal)'!BT18</f>
        <v>0.14444444444444446</v>
      </c>
      <c r="BV18" s="137">
        <f>'1 Utsläpp (kvartal)'!BU18/'7 Sysselsatta (kvartal)'!BU18</f>
        <v>0.14175257731958765</v>
      </c>
      <c r="BW18" s="137">
        <f>'1 Utsläpp (kvartal)'!BV18/'7 Sysselsatta (kvartal)'!BV18</f>
        <v>0.14399999999999999</v>
      </c>
      <c r="BX18" s="137">
        <f>'1 Utsläpp (kvartal)'!BW18/'7 Sysselsatta (kvartal)'!BW18</f>
        <v>0.13880597014925372</v>
      </c>
    </row>
    <row r="19" spans="1:76" s="16" customFormat="1" ht="15.75" customHeight="1" x14ac:dyDescent="0.3">
      <c r="A19"/>
      <c r="B19" s="128" t="str">
        <f>'1 Utsläpp (kvartal)'!B19</f>
        <v>C31-C33 furniture, other manufacturing and repair and installation of machinery and equipment</v>
      </c>
      <c r="C19" s="113" t="str">
        <f>'1 Utsläpp (kvartal)'!C19</f>
        <v>C31-C33 tillverkning av möbler; övrig tillverkning; reparation och installation av maskiner och apparater</v>
      </c>
      <c r="D19" s="137">
        <f>'1 Utsläpp (kvartal)'!D19/'7 Sysselsatta (kvartal)'!D19</f>
        <v>0.7210526315789475</v>
      </c>
      <c r="E19" s="137">
        <f>'1 Utsläpp (kvartal)'!E19/'7 Sysselsatta (kvartal)'!E19</f>
        <v>0.69217877094972069</v>
      </c>
      <c r="F19" s="137">
        <f>'1 Utsläpp (kvartal)'!F19/'7 Sysselsatta (kvartal)'!F19</f>
        <v>0.70953307392996112</v>
      </c>
      <c r="G19" s="137">
        <f>'1 Utsläpp (kvartal)'!G19/'7 Sysselsatta (kvartal)'!G19</f>
        <v>0.79143968871595327</v>
      </c>
      <c r="H19" s="137">
        <f>'1 Utsläpp (kvartal)'!G19/'7 Sysselsatta (kvartal)'!G19</f>
        <v>0.79143968871595327</v>
      </c>
      <c r="I19" s="137">
        <f>'1 Utsläpp (kvartal)'!H19/'7 Sysselsatta (kvartal)'!H19</f>
        <v>0.7282377919320594</v>
      </c>
      <c r="J19" s="137">
        <f>'1 Utsläpp (kvartal)'!I19/'7 Sysselsatta (kvartal)'!I19</f>
        <v>0.70580912863070544</v>
      </c>
      <c r="K19" s="137">
        <f>'1 Utsläpp (kvartal)'!J19/'7 Sysselsatta (kvartal)'!J19</f>
        <v>0.68672199170124482</v>
      </c>
      <c r="L19" s="137">
        <f>'1 Utsläpp (kvartal)'!K19/'7 Sysselsatta (kvartal)'!K19</f>
        <v>0.68149606299212595</v>
      </c>
      <c r="M19" s="137">
        <f>'1 Utsläpp (kvartal)'!L19/'7 Sysselsatta (kvartal)'!L19</f>
        <v>0.84219780219780216</v>
      </c>
      <c r="N19" s="137">
        <f>'1 Utsläpp (kvartal)'!M19/'7 Sysselsatta (kvartal)'!M19</f>
        <v>0.76168831168831164</v>
      </c>
      <c r="O19" s="137">
        <f>'1 Utsläpp (kvartal)'!N19/'7 Sysselsatta (kvartal)'!N19</f>
        <v>0.74273504273504276</v>
      </c>
      <c r="P19" s="137">
        <f>'1 Utsläpp (kvartal)'!O19/'7 Sysselsatta (kvartal)'!O19</f>
        <v>0.83130081300812997</v>
      </c>
      <c r="Q19" s="137">
        <f>'1 Utsläpp (kvartal)'!P19/'7 Sysselsatta (kvartal)'!P19</f>
        <v>0.81479915433403804</v>
      </c>
      <c r="R19" s="137">
        <f>'1 Utsläpp (kvartal)'!Q19/'7 Sysselsatta (kvartal)'!Q19</f>
        <v>0.7353556485355649</v>
      </c>
      <c r="S19" s="137">
        <f>'1 Utsläpp (kvartal)'!R19/'7 Sysselsatta (kvartal)'!R19</f>
        <v>0.72997946611909637</v>
      </c>
      <c r="T19" s="137">
        <f>'1 Utsläpp (kvartal)'!S19/'7 Sysselsatta (kvartal)'!S19</f>
        <v>0.74804123711340209</v>
      </c>
      <c r="U19" s="137">
        <f>'1 Utsläpp (kvartal)'!T19/'7 Sysselsatta (kvartal)'!T19</f>
        <v>0.76680672268907557</v>
      </c>
      <c r="V19" s="137">
        <f>'1 Utsläpp (kvartal)'!U19/'7 Sysselsatta (kvartal)'!U19</f>
        <v>0.72402464065708405</v>
      </c>
      <c r="W19" s="137">
        <f>'1 Utsläpp (kvartal)'!V19/'7 Sysselsatta (kvartal)'!V19</f>
        <v>0.74084210526315786</v>
      </c>
      <c r="X19" s="137">
        <f>'1 Utsläpp (kvartal)'!W19/'7 Sysselsatta (kvartal)'!W19</f>
        <v>0.7704545454545455</v>
      </c>
      <c r="Y19" s="137">
        <f>'1 Utsläpp (kvartal)'!X19/'7 Sysselsatta (kvartal)'!X19</f>
        <v>0.80412147505422993</v>
      </c>
      <c r="Z19" s="137">
        <f>'1 Utsläpp (kvartal)'!Y19/'7 Sysselsatta (kvartal)'!Y19</f>
        <v>0.80022421524663667</v>
      </c>
      <c r="AA19" s="137">
        <f>'1 Utsläpp (kvartal)'!Z19/'7 Sysselsatta (kvartal)'!Z19</f>
        <v>0.80633484162895919</v>
      </c>
      <c r="AB19" s="137">
        <f>'1 Utsläpp (kvartal)'!AA19/'7 Sysselsatta (kvartal)'!AA19</f>
        <v>0.77903930131004373</v>
      </c>
      <c r="AC19" s="137">
        <f>'1 Utsläpp (kvartal)'!AB19/'7 Sysselsatta (kvartal)'!AB19</f>
        <v>0.71866952789699567</v>
      </c>
      <c r="AD19" s="137">
        <f>'1 Utsläpp (kvartal)'!AC19/'7 Sysselsatta (kvartal)'!AC19</f>
        <v>0.72013422818791939</v>
      </c>
      <c r="AE19" s="137">
        <f>'1 Utsläpp (kvartal)'!AD19/'7 Sysselsatta (kvartal)'!AD19</f>
        <v>0.73868778280542979</v>
      </c>
      <c r="AF19" s="137">
        <f>'1 Utsläpp (kvartal)'!AE19/'7 Sysselsatta (kvartal)'!AE19</f>
        <v>0.76506849315068493</v>
      </c>
      <c r="AG19" s="137">
        <f>'1 Utsläpp (kvartal)'!AF19/'7 Sysselsatta (kvartal)'!AF19</f>
        <v>0.66600441501103758</v>
      </c>
      <c r="AH19" s="137">
        <f>'1 Utsläpp (kvartal)'!AG19/'7 Sysselsatta (kvartal)'!AG19</f>
        <v>0.70022779043280181</v>
      </c>
      <c r="AI19" s="137">
        <f>'1 Utsläpp (kvartal)'!AH19/'7 Sysselsatta (kvartal)'!AH19</f>
        <v>0.7020881670533643</v>
      </c>
      <c r="AJ19" s="137">
        <f>'1 Utsläpp (kvartal)'!AI19/'7 Sysselsatta (kvartal)'!AI19</f>
        <v>0.71159090909090905</v>
      </c>
      <c r="AK19" s="137">
        <f>'1 Utsläpp (kvartal)'!AJ19/'7 Sysselsatta (kvartal)'!AJ19</f>
        <v>0.69221698113207553</v>
      </c>
      <c r="AL19" s="137">
        <f>'1 Utsläpp (kvartal)'!AK19/'7 Sysselsatta (kvartal)'!AK19</f>
        <v>0.6878995433789955</v>
      </c>
      <c r="AM19" s="137">
        <f>'1 Utsläpp (kvartal)'!AL19/'7 Sysselsatta (kvartal)'!AL19</f>
        <v>0.6981566820276498</v>
      </c>
      <c r="AN19" s="137">
        <f>'1 Utsläpp (kvartal)'!AM19/'7 Sysselsatta (kvartal)'!AM19</f>
        <v>0.71747126436781616</v>
      </c>
      <c r="AO19" s="137">
        <f>'1 Utsläpp (kvartal)'!AN19/'7 Sysselsatta (kvartal)'!AN19</f>
        <v>0.65325581395348842</v>
      </c>
      <c r="AP19" s="137">
        <f>'1 Utsläpp (kvartal)'!AO19/'7 Sysselsatta (kvartal)'!AO19</f>
        <v>0.66009174311926611</v>
      </c>
      <c r="AQ19" s="137">
        <f>'1 Utsläpp (kvartal)'!AP19/'7 Sysselsatta (kvartal)'!AP19</f>
        <v>0.67199074074074072</v>
      </c>
      <c r="AR19" s="137">
        <f>'1 Utsläpp (kvartal)'!AQ19/'7 Sysselsatta (kvartal)'!AQ19</f>
        <v>0.69285714285714284</v>
      </c>
      <c r="AS19" s="137">
        <f>'1 Utsläpp (kvartal)'!AR19/'7 Sysselsatta (kvartal)'!AR19</f>
        <v>0.61615925058548005</v>
      </c>
      <c r="AT19" s="137">
        <f>'1 Utsläpp (kvartal)'!AS19/'7 Sysselsatta (kvartal)'!AS19</f>
        <v>0.61950113378684801</v>
      </c>
      <c r="AU19" s="137">
        <f>'1 Utsläpp (kvartal)'!AT19/'7 Sysselsatta (kvartal)'!AT19</f>
        <v>0.63363844393592672</v>
      </c>
      <c r="AV19" s="137">
        <f>'1 Utsläpp (kvartal)'!AU19/'7 Sysselsatta (kvartal)'!AU19</f>
        <v>0.65924170616113742</v>
      </c>
      <c r="AW19" s="137">
        <f>'1 Utsläpp (kvartal)'!AV19/'7 Sysselsatta (kvartal)'!AV19</f>
        <v>0.6132387706855793</v>
      </c>
      <c r="AX19" s="137">
        <f>'1 Utsläpp (kvartal)'!AW19/'7 Sysselsatta (kvartal)'!AW19</f>
        <v>0.64473067915690863</v>
      </c>
      <c r="AY19" s="137">
        <f>'1 Utsläpp (kvartal)'!AX19/'7 Sysselsatta (kvartal)'!AX19</f>
        <v>0.63863636363636367</v>
      </c>
      <c r="AZ19" s="137">
        <f>'1 Utsläpp (kvartal)'!AY19/'7 Sysselsatta (kvartal)'!AY19</f>
        <v>0.64238875878220136</v>
      </c>
      <c r="BA19" s="137">
        <f>'1 Utsläpp (kvartal)'!AZ19/'7 Sysselsatta (kvartal)'!AZ19</f>
        <v>0.62136150234741783</v>
      </c>
      <c r="BB19" s="137">
        <f>'1 Utsläpp (kvartal)'!BA19/'7 Sysselsatta (kvartal)'!BA19</f>
        <v>0.60352112676056335</v>
      </c>
      <c r="BC19" s="137">
        <f>'1 Utsläpp (kvartal)'!BB19/'7 Sysselsatta (kvartal)'!BB19</f>
        <v>0.63450704225352117</v>
      </c>
      <c r="BD19" s="137">
        <f>'1 Utsläpp (kvartal)'!BC19/'7 Sysselsatta (kvartal)'!BC19</f>
        <v>0.66777251184834119</v>
      </c>
      <c r="BE19" s="137">
        <f>'1 Utsläpp (kvartal)'!BD19/'7 Sysselsatta (kvartal)'!BD19</f>
        <v>0.64367541766109782</v>
      </c>
      <c r="BF19" s="137">
        <f>'1 Utsläpp (kvartal)'!BE19/'7 Sysselsatta (kvartal)'!BE19</f>
        <v>0.68098591549295773</v>
      </c>
      <c r="BG19" s="137">
        <f>'1 Utsläpp (kvartal)'!BF19/'7 Sysselsatta (kvartal)'!BF19</f>
        <v>0.67958236658932714</v>
      </c>
      <c r="BH19" s="137">
        <f>'1 Utsläpp (kvartal)'!BG19/'7 Sysselsatta (kvartal)'!BG19</f>
        <v>0.66232558139534881</v>
      </c>
      <c r="BI19" s="137">
        <f>'1 Utsläpp (kvartal)'!BH19/'7 Sysselsatta (kvartal)'!BH19</f>
        <v>0.58752886836027718</v>
      </c>
      <c r="BJ19" s="137">
        <f>'1 Utsläpp (kvartal)'!BI19/'7 Sysselsatta (kvartal)'!BI19</f>
        <v>0.57295454545454549</v>
      </c>
      <c r="BK19" s="137">
        <f>'1 Utsläpp (kvartal)'!BJ19/'7 Sysselsatta (kvartal)'!BJ19</f>
        <v>0.57847533632286996</v>
      </c>
      <c r="BL19" s="137">
        <f>'1 Utsläpp (kvartal)'!BK19/'7 Sysselsatta (kvartal)'!BK19</f>
        <v>0.60204545454545455</v>
      </c>
      <c r="BM19" s="137">
        <f>'1 Utsläpp (kvartal)'!BL19/'7 Sysselsatta (kvartal)'!BL19</f>
        <v>0.60341685649202736</v>
      </c>
      <c r="BN19" s="137">
        <f>'1 Utsläpp (kvartal)'!BM19/'7 Sysselsatta (kvartal)'!BM19</f>
        <v>0.54954751131221713</v>
      </c>
      <c r="BO19" s="137">
        <f>'1 Utsläpp (kvartal)'!BN19/'7 Sysselsatta (kvartal)'!BN19</f>
        <v>0.56457399103139017</v>
      </c>
      <c r="BP19" s="137">
        <f>'1 Utsläpp (kvartal)'!BO19/'7 Sysselsatta (kvartal)'!BO19</f>
        <v>0.58499999999999996</v>
      </c>
      <c r="BQ19" s="137">
        <f>'1 Utsläpp (kvartal)'!BP19/'7 Sysselsatta (kvartal)'!BP19</f>
        <v>0.67268518518518516</v>
      </c>
      <c r="BR19" s="137">
        <f>'1 Utsläpp (kvartal)'!BQ19/'7 Sysselsatta (kvartal)'!BQ19</f>
        <v>0.70183908045977017</v>
      </c>
      <c r="BS19" s="137">
        <f>'1 Utsläpp (kvartal)'!BR19/'7 Sysselsatta (kvartal)'!BR19</f>
        <v>0.7350000000000001</v>
      </c>
      <c r="BT19" s="137">
        <f>'1 Utsläpp (kvartal)'!BS19/'7 Sysselsatta (kvartal)'!BS19</f>
        <v>0.66558891454965363</v>
      </c>
      <c r="BU19" s="137">
        <f>'1 Utsläpp (kvartal)'!BT19/'7 Sysselsatta (kvartal)'!BT19</f>
        <v>0.67191780821917813</v>
      </c>
      <c r="BV19" s="137">
        <f>'1 Utsläpp (kvartal)'!BU19/'7 Sysselsatta (kvartal)'!BU19</f>
        <v>0.64099099099099099</v>
      </c>
      <c r="BW19" s="137">
        <f>'1 Utsläpp (kvartal)'!BV19/'7 Sysselsatta (kvartal)'!BV19</f>
        <v>0.63400000000000001</v>
      </c>
      <c r="BX19" s="137">
        <f>'1 Utsläpp (kvartal)'!BW19/'7 Sysselsatta (kvartal)'!BW19</f>
        <v>0.62257336343115122</v>
      </c>
    </row>
    <row r="20" spans="1:76" s="16" customFormat="1" ht="15.75" customHeight="1" x14ac:dyDescent="0.3">
      <c r="A20"/>
      <c r="B20" s="128" t="str">
        <f>'1 Utsläpp (kvartal)'!B20</f>
        <v>D35-E39 electricity, gas, steam and air conditioning, water supply, waste</v>
      </c>
      <c r="C20" s="113" t="str">
        <f>'1 Utsläpp (kvartal)'!C20</f>
        <v>D35-E39 försörjning av el, gas, värme och kyla samt vattenförsörjning, avloppsrening, avfallshantering och sanering</v>
      </c>
      <c r="D20" s="137">
        <f>'1 Utsläpp (kvartal)'!D20/'7 Sysselsatta (kvartal)'!D20</f>
        <v>66.506734693877547</v>
      </c>
      <c r="E20" s="137">
        <f>'1 Utsläpp (kvartal)'!E20/'7 Sysselsatta (kvartal)'!E20</f>
        <v>42.031702544031312</v>
      </c>
      <c r="F20" s="137">
        <f>'1 Utsläpp (kvartal)'!F20/'7 Sysselsatta (kvartal)'!F20</f>
        <v>37.381873727087573</v>
      </c>
      <c r="G20" s="137">
        <f>'1 Utsläpp (kvartal)'!G20/'7 Sysselsatta (kvartal)'!G20</f>
        <v>66.240677966101686</v>
      </c>
      <c r="H20" s="137">
        <f>'1 Utsläpp (kvartal)'!G20/'7 Sysselsatta (kvartal)'!G20</f>
        <v>66.240677966101686</v>
      </c>
      <c r="I20" s="137">
        <f>'1 Utsläpp (kvartal)'!H20/'7 Sysselsatta (kvartal)'!H20</f>
        <v>70.998406374501982</v>
      </c>
      <c r="J20" s="137">
        <f>'1 Utsläpp (kvartal)'!I20/'7 Sysselsatta (kvartal)'!I20</f>
        <v>38.763177570093454</v>
      </c>
      <c r="K20" s="137">
        <f>'1 Utsläpp (kvartal)'!J20/'7 Sysselsatta (kvartal)'!J20</f>
        <v>30.803592814371257</v>
      </c>
      <c r="L20" s="137">
        <f>'1 Utsläpp (kvartal)'!K20/'7 Sysselsatta (kvartal)'!K20</f>
        <v>72.760297239915076</v>
      </c>
      <c r="M20" s="137">
        <f>'1 Utsläpp (kvartal)'!L20/'7 Sysselsatta (kvartal)'!L20</f>
        <v>97.192261904761907</v>
      </c>
      <c r="N20" s="137">
        <f>'1 Utsläpp (kvartal)'!M20/'7 Sysselsatta (kvartal)'!M20</f>
        <v>47.532251908396951</v>
      </c>
      <c r="O20" s="137">
        <f>'1 Utsläpp (kvartal)'!N20/'7 Sysselsatta (kvartal)'!N20</f>
        <v>32.223232323232324</v>
      </c>
      <c r="P20" s="137">
        <f>'1 Utsläpp (kvartal)'!O20/'7 Sysselsatta (kvartal)'!O20</f>
        <v>86.597664543524417</v>
      </c>
      <c r="Q20" s="137">
        <f>'1 Utsläpp (kvartal)'!P20/'7 Sysselsatta (kvartal)'!P20</f>
        <v>82.850386100386103</v>
      </c>
      <c r="R20" s="137">
        <f>'1 Utsläpp (kvartal)'!Q20/'7 Sysselsatta (kvartal)'!Q20</f>
        <v>41.453977272727272</v>
      </c>
      <c r="S20" s="137">
        <f>'1 Utsläpp (kvartal)'!R20/'7 Sysselsatta (kvartal)'!R20</f>
        <v>30.674404761904764</v>
      </c>
      <c r="T20" s="137">
        <f>'1 Utsläpp (kvartal)'!S20/'7 Sysselsatta (kvartal)'!S20</f>
        <v>58.231656184486368</v>
      </c>
      <c r="U20" s="137">
        <f>'1 Utsläpp (kvartal)'!T20/'7 Sysselsatta (kvartal)'!T20</f>
        <v>70.397709923664124</v>
      </c>
      <c r="V20" s="137">
        <f>'1 Utsläpp (kvartal)'!U20/'7 Sysselsatta (kvartal)'!U20</f>
        <v>37.929981024667931</v>
      </c>
      <c r="W20" s="137">
        <f>'1 Utsläpp (kvartal)'!V20/'7 Sysselsatta (kvartal)'!V20</f>
        <v>28.420889748549321</v>
      </c>
      <c r="X20" s="137">
        <f>'1 Utsläpp (kvartal)'!W20/'7 Sysselsatta (kvartal)'!W20</f>
        <v>59.973155737704921</v>
      </c>
      <c r="Y20" s="137">
        <f>'1 Utsläpp (kvartal)'!X20/'7 Sysselsatta (kvartal)'!X20</f>
        <v>69.033395522388062</v>
      </c>
      <c r="Z20" s="137">
        <f>'1 Utsläpp (kvartal)'!Y20/'7 Sysselsatta (kvartal)'!Y20</f>
        <v>35.813419117647058</v>
      </c>
      <c r="AA20" s="137">
        <f>'1 Utsläpp (kvartal)'!Z20/'7 Sysselsatta (kvartal)'!Z20</f>
        <v>28.278531073446324</v>
      </c>
      <c r="AB20" s="137">
        <f>'1 Utsläpp (kvartal)'!AA20/'7 Sysselsatta (kvartal)'!AA20</f>
        <v>49.254527162977858</v>
      </c>
      <c r="AC20" s="137">
        <f>'1 Utsläpp (kvartal)'!AB20/'7 Sysselsatta (kvartal)'!AB20</f>
        <v>51.854428044280446</v>
      </c>
      <c r="AD20" s="137">
        <f>'1 Utsläpp (kvartal)'!AC20/'7 Sysselsatta (kvartal)'!AC20</f>
        <v>34.099816513761468</v>
      </c>
      <c r="AE20" s="137">
        <f>'1 Utsläpp (kvartal)'!AD20/'7 Sysselsatta (kvartal)'!AD20</f>
        <v>25.511710037174723</v>
      </c>
      <c r="AF20" s="137">
        <f>'1 Utsläpp (kvartal)'!AE20/'7 Sysselsatta (kvartal)'!AE20</f>
        <v>47.993933463796473</v>
      </c>
      <c r="AG20" s="137">
        <f>'1 Utsläpp (kvartal)'!AF20/'7 Sysselsatta (kvartal)'!AF20</f>
        <v>54.305360443622924</v>
      </c>
      <c r="AH20" s="137">
        <f>'1 Utsläpp (kvartal)'!AG20/'7 Sysselsatta (kvartal)'!AG20</f>
        <v>31.14655493482309</v>
      </c>
      <c r="AI20" s="137">
        <f>'1 Utsläpp (kvartal)'!AH20/'7 Sysselsatta (kvartal)'!AH20</f>
        <v>22.152833638025594</v>
      </c>
      <c r="AJ20" s="137">
        <f>'1 Utsläpp (kvartal)'!AI20/'7 Sysselsatta (kvartal)'!AI20</f>
        <v>45.587213740458019</v>
      </c>
      <c r="AK20" s="137">
        <f>'1 Utsläpp (kvartal)'!AJ20/'7 Sysselsatta (kvartal)'!AJ20</f>
        <v>58.483520599250937</v>
      </c>
      <c r="AL20" s="137">
        <f>'1 Utsläpp (kvartal)'!AK20/'7 Sysselsatta (kvartal)'!AK20</f>
        <v>32.840959409594092</v>
      </c>
      <c r="AM20" s="137">
        <f>'1 Utsläpp (kvartal)'!AL20/'7 Sysselsatta (kvartal)'!AL20</f>
        <v>25.059963099630995</v>
      </c>
      <c r="AN20" s="137">
        <f>'1 Utsläpp (kvartal)'!AM20/'7 Sysselsatta (kvartal)'!AM20</f>
        <v>45.445910780669145</v>
      </c>
      <c r="AO20" s="137">
        <f>'1 Utsläpp (kvartal)'!AN20/'7 Sysselsatta (kvartal)'!AN20</f>
        <v>47.525812274368228</v>
      </c>
      <c r="AP20" s="137">
        <f>'1 Utsläpp (kvartal)'!AO20/'7 Sysselsatta (kvartal)'!AO20</f>
        <v>32.493014705882352</v>
      </c>
      <c r="AQ20" s="137">
        <f>'1 Utsläpp (kvartal)'!AP20/'7 Sysselsatta (kvartal)'!AP20</f>
        <v>27.470683453237406</v>
      </c>
      <c r="AR20" s="137">
        <f>'1 Utsläpp (kvartal)'!AQ20/'7 Sysselsatta (kvartal)'!AQ20</f>
        <v>42.696892138939667</v>
      </c>
      <c r="AS20" s="137">
        <f>'1 Utsläpp (kvartal)'!AR20/'7 Sysselsatta (kvartal)'!AR20</f>
        <v>51.405150976909418</v>
      </c>
      <c r="AT20" s="137">
        <f>'1 Utsläpp (kvartal)'!AS20/'7 Sysselsatta (kvartal)'!AS20</f>
        <v>29.600179533213645</v>
      </c>
      <c r="AU20" s="137">
        <f>'1 Utsläpp (kvartal)'!AT20/'7 Sysselsatta (kvartal)'!AT20</f>
        <v>24.982300884955752</v>
      </c>
      <c r="AV20" s="137">
        <f>'1 Utsläpp (kvartal)'!AU20/'7 Sysselsatta (kvartal)'!AU20</f>
        <v>43.714700544464606</v>
      </c>
      <c r="AW20" s="137">
        <f>'1 Utsläpp (kvartal)'!AV20/'7 Sysselsatta (kvartal)'!AV20</f>
        <v>47.224290780141843</v>
      </c>
      <c r="AX20" s="137">
        <f>'1 Utsläpp (kvartal)'!AW20/'7 Sysselsatta (kvartal)'!AW20</f>
        <v>23.970106761565834</v>
      </c>
      <c r="AY20" s="137">
        <f>'1 Utsläpp (kvartal)'!AX20/'7 Sysselsatta (kvartal)'!AX20</f>
        <v>21.989446366782008</v>
      </c>
      <c r="AZ20" s="137">
        <f>'1 Utsläpp (kvartal)'!AY20/'7 Sysselsatta (kvartal)'!AY20</f>
        <v>33.432924693520135</v>
      </c>
      <c r="BA20" s="137">
        <f>'1 Utsläpp (kvartal)'!AZ20/'7 Sysselsatta (kvartal)'!AZ20</f>
        <v>34.161525129982664</v>
      </c>
      <c r="BB20" s="137">
        <f>'1 Utsläpp (kvartal)'!BA20/'7 Sysselsatta (kvartal)'!BA20</f>
        <v>26.360720411663809</v>
      </c>
      <c r="BC20" s="137">
        <f>'1 Utsläpp (kvartal)'!BB20/'7 Sysselsatta (kvartal)'!BB20</f>
        <v>22.633222591362124</v>
      </c>
      <c r="BD20" s="137">
        <f>'1 Utsläpp (kvartal)'!BC20/'7 Sysselsatta (kvartal)'!BC20</f>
        <v>32.048122866894197</v>
      </c>
      <c r="BE20" s="137">
        <f>'1 Utsläpp (kvartal)'!BD20/'7 Sysselsatta (kvartal)'!BD20</f>
        <v>37.470256410256411</v>
      </c>
      <c r="BF20" s="137">
        <f>'1 Utsläpp (kvartal)'!BE20/'7 Sysselsatta (kvartal)'!BE20</f>
        <v>27.912121212121214</v>
      </c>
      <c r="BG20" s="137">
        <f>'1 Utsläpp (kvartal)'!BF20/'7 Sysselsatta (kvartal)'!BF20</f>
        <v>22.401302931596092</v>
      </c>
      <c r="BH20" s="137">
        <f>'1 Utsläpp (kvartal)'!BG20/'7 Sysselsatta (kvartal)'!BG20</f>
        <v>36.209698996655526</v>
      </c>
      <c r="BI20" s="137">
        <f>'1 Utsläpp (kvartal)'!BH20/'7 Sysselsatta (kvartal)'!BH20</f>
        <v>33.812794612794612</v>
      </c>
      <c r="BJ20" s="137">
        <f>'1 Utsläpp (kvartal)'!BI20/'7 Sysselsatta (kvartal)'!BI20</f>
        <v>27.501839464882941</v>
      </c>
      <c r="BK20" s="137">
        <f>'1 Utsläpp (kvartal)'!BJ20/'7 Sysselsatta (kvartal)'!BJ20</f>
        <v>21.419999999999998</v>
      </c>
      <c r="BL20" s="137">
        <f>'1 Utsläpp (kvartal)'!BK20/'7 Sysselsatta (kvartal)'!BK20</f>
        <v>34.041625207296853</v>
      </c>
      <c r="BM20" s="137">
        <f>'1 Utsläpp (kvartal)'!BL20/'7 Sysselsatta (kvartal)'!BL20</f>
        <v>31.428782894736841</v>
      </c>
      <c r="BN20" s="137">
        <f>'1 Utsläpp (kvartal)'!BM20/'7 Sysselsatta (kvartal)'!BM20</f>
        <v>24.351290322580645</v>
      </c>
      <c r="BO20" s="137">
        <f>'1 Utsläpp (kvartal)'!BN20/'7 Sysselsatta (kvartal)'!BN20</f>
        <v>19.844806201550387</v>
      </c>
      <c r="BP20" s="137">
        <f>'1 Utsläpp (kvartal)'!BO20/'7 Sysselsatta (kvartal)'!BO20</f>
        <v>29.614622641509435</v>
      </c>
      <c r="BQ20" s="137">
        <f>'1 Utsläpp (kvartal)'!BP20/'7 Sysselsatta (kvartal)'!BP20</f>
        <v>32.951170046801877</v>
      </c>
      <c r="BR20" s="137">
        <f>'1 Utsläpp (kvartal)'!BQ20/'7 Sysselsatta (kvartal)'!BQ20</f>
        <v>24.417177914110429</v>
      </c>
      <c r="BS20" s="137">
        <f>'1 Utsläpp (kvartal)'!BR20/'7 Sysselsatta (kvartal)'!BR20</f>
        <v>16.934866468842731</v>
      </c>
      <c r="BT20" s="137">
        <f>'1 Utsläpp (kvartal)'!BS20/'7 Sysselsatta (kvartal)'!BS20</f>
        <v>25.257680722891564</v>
      </c>
      <c r="BU20" s="137">
        <f>'1 Utsläpp (kvartal)'!BT20/'7 Sysselsatta (kvartal)'!BT20</f>
        <v>29.439242424242423</v>
      </c>
      <c r="BV20" s="137">
        <f>'1 Utsläpp (kvartal)'!BU20/'7 Sysselsatta (kvartal)'!BU20</f>
        <v>22.945238095238096</v>
      </c>
      <c r="BW20" s="137">
        <f>'1 Utsläpp (kvartal)'!BV20/'7 Sysselsatta (kvartal)'!BV20</f>
        <v>17.140836940836941</v>
      </c>
      <c r="BX20" s="137">
        <f>'1 Utsläpp (kvartal)'!BW20/'7 Sysselsatta (kvartal)'!BW20</f>
        <v>27.522566371681418</v>
      </c>
    </row>
    <row r="21" spans="1:76" s="16" customFormat="1" ht="15.75" customHeight="1" x14ac:dyDescent="0.3">
      <c r="A21"/>
      <c r="B21" s="128" t="str">
        <f>'1 Utsläpp (kvartal)'!B21</f>
        <v>F41-F43 construction</v>
      </c>
      <c r="C21" s="113" t="str">
        <f>'1 Utsläpp (kvartal)'!C21</f>
        <v>F41-F43 byggverksamhet</v>
      </c>
      <c r="D21" s="137">
        <f>'1 Utsläpp (kvartal)'!D21/'7 Sysselsatta (kvartal)'!D21</f>
        <v>1.4558247593760372</v>
      </c>
      <c r="E21" s="137">
        <f>'1 Utsläpp (kvartal)'!E21/'7 Sysselsatta (kvartal)'!E21</f>
        <v>1.5869976359338061</v>
      </c>
      <c r="F21" s="137">
        <f>'1 Utsläpp (kvartal)'!F21/'7 Sysselsatta (kvartal)'!F21</f>
        <v>1.5771291208791209</v>
      </c>
      <c r="G21" s="137">
        <f>'1 Utsläpp (kvartal)'!G21/'7 Sysselsatta (kvartal)'!G21</f>
        <v>1.6914134275618375</v>
      </c>
      <c r="H21" s="137">
        <f>'1 Utsläpp (kvartal)'!G21/'7 Sysselsatta (kvartal)'!G21</f>
        <v>1.6914134275618375</v>
      </c>
      <c r="I21" s="137">
        <f>'1 Utsläpp (kvartal)'!H21/'7 Sysselsatta (kvartal)'!H21</f>
        <v>1.4682565789473685</v>
      </c>
      <c r="J21" s="137">
        <f>'1 Utsläpp (kvartal)'!I21/'7 Sysselsatta (kvartal)'!I21</f>
        <v>1.5559515803631474</v>
      </c>
      <c r="K21" s="137">
        <f>'1 Utsläpp (kvartal)'!J21/'7 Sysselsatta (kvartal)'!J21</f>
        <v>1.5963963963963963</v>
      </c>
      <c r="L21" s="137">
        <f>'1 Utsläpp (kvartal)'!K21/'7 Sysselsatta (kvartal)'!K21</f>
        <v>1.6793201133144477</v>
      </c>
      <c r="M21" s="137">
        <f>'1 Utsläpp (kvartal)'!L21/'7 Sysselsatta (kvartal)'!L21</f>
        <v>1.5386584575502267</v>
      </c>
      <c r="N21" s="137">
        <f>'1 Utsläpp (kvartal)'!M21/'7 Sysselsatta (kvartal)'!M21</f>
        <v>1.5856521739130436</v>
      </c>
      <c r="O21" s="137">
        <f>'1 Utsläpp (kvartal)'!N21/'7 Sysselsatta (kvartal)'!N21</f>
        <v>1.6347472005429251</v>
      </c>
      <c r="P21" s="137">
        <f>'1 Utsläpp (kvartal)'!O21/'7 Sysselsatta (kvartal)'!O21</f>
        <v>1.8222529371112648</v>
      </c>
      <c r="Q21" s="137">
        <f>'1 Utsläpp (kvartal)'!P21/'7 Sysselsatta (kvartal)'!P21</f>
        <v>1.4739541984732825</v>
      </c>
      <c r="R21" s="137">
        <f>'1 Utsläpp (kvartal)'!Q21/'7 Sysselsatta (kvartal)'!Q21</f>
        <v>1.6293198828506346</v>
      </c>
      <c r="S21" s="137">
        <f>'1 Utsläpp (kvartal)'!R21/'7 Sysselsatta (kvartal)'!R21</f>
        <v>1.621112929623568</v>
      </c>
      <c r="T21" s="137">
        <f>'1 Utsläpp (kvartal)'!S21/'7 Sysselsatta (kvartal)'!S21</f>
        <v>1.629054273643159</v>
      </c>
      <c r="U21" s="137">
        <f>'1 Utsläpp (kvartal)'!T21/'7 Sysselsatta (kvartal)'!T21</f>
        <v>1.4679804460739383</v>
      </c>
      <c r="V21" s="137">
        <f>'1 Utsläpp (kvartal)'!U21/'7 Sysselsatta (kvartal)'!U21</f>
        <v>1.4583773702207026</v>
      </c>
      <c r="W21" s="137">
        <f>'1 Utsläpp (kvartal)'!V21/'7 Sysselsatta (kvartal)'!V21</f>
        <v>1.511494616846105</v>
      </c>
      <c r="X21" s="137">
        <f>'1 Utsläpp (kvartal)'!W21/'7 Sysselsatta (kvartal)'!W21</f>
        <v>1.6274140211640213</v>
      </c>
      <c r="Y21" s="137">
        <f>'1 Utsläpp (kvartal)'!X21/'7 Sysselsatta (kvartal)'!X21</f>
        <v>1.4857464607464606</v>
      </c>
      <c r="Z21" s="137">
        <f>'1 Utsläpp (kvartal)'!Y21/'7 Sysselsatta (kvartal)'!Y21</f>
        <v>1.4640210006176653</v>
      </c>
      <c r="AA21" s="137">
        <f>'1 Utsläpp (kvartal)'!Z21/'7 Sysselsatta (kvartal)'!Z21</f>
        <v>1.4813217499224325</v>
      </c>
      <c r="AB21" s="137">
        <f>'1 Utsläpp (kvartal)'!AA21/'7 Sysselsatta (kvartal)'!AA21</f>
        <v>1.4978616352201257</v>
      </c>
      <c r="AC21" s="137">
        <f>'1 Utsläpp (kvartal)'!AB21/'7 Sysselsatta (kvartal)'!AB21</f>
        <v>1.3917506297229219</v>
      </c>
      <c r="AD21" s="137">
        <f>'1 Utsläpp (kvartal)'!AC21/'7 Sysselsatta (kvartal)'!AC21</f>
        <v>1.3648845686512758</v>
      </c>
      <c r="AE21" s="137">
        <f>'1 Utsläpp (kvartal)'!AD21/'7 Sysselsatta (kvartal)'!AD21</f>
        <v>1.407748851454824</v>
      </c>
      <c r="AF21" s="137">
        <f>'1 Utsläpp (kvartal)'!AE21/'7 Sysselsatta (kvartal)'!AE21</f>
        <v>1.4354352506920947</v>
      </c>
      <c r="AG21" s="137">
        <f>'1 Utsläpp (kvartal)'!AF21/'7 Sysselsatta (kvartal)'!AF21</f>
        <v>1.3730027548209367</v>
      </c>
      <c r="AH21" s="137">
        <f>'1 Utsläpp (kvartal)'!AG21/'7 Sysselsatta (kvartal)'!AG21</f>
        <v>1.4067385444743936</v>
      </c>
      <c r="AI21" s="137">
        <f>'1 Utsläpp (kvartal)'!AH21/'7 Sysselsatta (kvartal)'!AH21</f>
        <v>1.3987079326923078</v>
      </c>
      <c r="AJ21" s="137">
        <f>'1 Utsläpp (kvartal)'!AI21/'7 Sysselsatta (kvartal)'!AI21</f>
        <v>1.4303137951450562</v>
      </c>
      <c r="AK21" s="137">
        <f>'1 Utsläpp (kvartal)'!AJ21/'7 Sysselsatta (kvartal)'!AJ21</f>
        <v>1.3370189370800245</v>
      </c>
      <c r="AL21" s="137">
        <f>'1 Utsläpp (kvartal)'!AK21/'7 Sysselsatta (kvartal)'!AK21</f>
        <v>1.3634841363102232</v>
      </c>
      <c r="AM21" s="137">
        <f>'1 Utsläpp (kvartal)'!AL21/'7 Sysselsatta (kvartal)'!AL21</f>
        <v>1.3848067915690865</v>
      </c>
      <c r="AN21" s="137">
        <f>'1 Utsläpp (kvartal)'!AM21/'7 Sysselsatta (kvartal)'!AM21</f>
        <v>1.4349257209437809</v>
      </c>
      <c r="AO21" s="137">
        <f>'1 Utsläpp (kvartal)'!AN21/'7 Sysselsatta (kvartal)'!AN21</f>
        <v>1.1767316935255867</v>
      </c>
      <c r="AP21" s="137">
        <f>'1 Utsläpp (kvartal)'!AO21/'7 Sysselsatta (kvartal)'!AO21</f>
        <v>1.2538249102457883</v>
      </c>
      <c r="AQ21" s="137">
        <f>'1 Utsläpp (kvartal)'!AP21/'7 Sysselsatta (kvartal)'!AP21</f>
        <v>1.2270350404312669</v>
      </c>
      <c r="AR21" s="137">
        <f>'1 Utsläpp (kvartal)'!AQ21/'7 Sysselsatta (kvartal)'!AQ21</f>
        <v>1.2209429824561402</v>
      </c>
      <c r="AS21" s="137">
        <f>'1 Utsläpp (kvartal)'!AR21/'7 Sysselsatta (kvartal)'!AR21</f>
        <v>1.1073707370737074</v>
      </c>
      <c r="AT21" s="137">
        <f>'1 Utsläpp (kvartal)'!AS21/'7 Sysselsatta (kvartal)'!AS21</f>
        <v>1.1979910124240021</v>
      </c>
      <c r="AU21" s="137">
        <f>'1 Utsläpp (kvartal)'!AT21/'7 Sysselsatta (kvartal)'!AT21</f>
        <v>1.2011563731931669</v>
      </c>
      <c r="AV21" s="137">
        <f>'1 Utsläpp (kvartal)'!AU21/'7 Sysselsatta (kvartal)'!AU21</f>
        <v>1.1551359915500397</v>
      </c>
      <c r="AW21" s="137">
        <f>'1 Utsläpp (kvartal)'!AV21/'7 Sysselsatta (kvartal)'!AV21</f>
        <v>1.1400926683019899</v>
      </c>
      <c r="AX21" s="137">
        <f>'1 Utsläpp (kvartal)'!AW21/'7 Sysselsatta (kvartal)'!AW21</f>
        <v>1.2454665609304785</v>
      </c>
      <c r="AY21" s="137">
        <f>'1 Utsläpp (kvartal)'!AX21/'7 Sysselsatta (kvartal)'!AX21</f>
        <v>1.2492635455023673</v>
      </c>
      <c r="AZ21" s="137">
        <f>'1 Utsläpp (kvartal)'!AY21/'7 Sysselsatta (kvartal)'!AY21</f>
        <v>1.2017182130584192</v>
      </c>
      <c r="BA21" s="137">
        <f>'1 Utsläpp (kvartal)'!AZ21/'7 Sysselsatta (kvartal)'!AZ21</f>
        <v>1.203526517222526</v>
      </c>
      <c r="BB21" s="137">
        <f>'1 Utsläpp (kvartal)'!BA21/'7 Sysselsatta (kvartal)'!BA21</f>
        <v>1.1765729585006692</v>
      </c>
      <c r="BC21" s="137">
        <f>'1 Utsläpp (kvartal)'!BB21/'7 Sysselsatta (kvartal)'!BB21</f>
        <v>1.2327704485488127</v>
      </c>
      <c r="BD21" s="137">
        <f>'1 Utsläpp (kvartal)'!BC21/'7 Sysselsatta (kvartal)'!BC21</f>
        <v>1.2538522848034006</v>
      </c>
      <c r="BE21" s="137">
        <f>'1 Utsläpp (kvartal)'!BD21/'7 Sysselsatta (kvartal)'!BD21</f>
        <v>1.1841533025278608</v>
      </c>
      <c r="BF21" s="137">
        <f>'1 Utsläpp (kvartal)'!BE21/'7 Sysselsatta (kvartal)'!BE21</f>
        <v>1.3232379438261792</v>
      </c>
      <c r="BG21" s="137">
        <f>'1 Utsläpp (kvartal)'!BF21/'7 Sysselsatta (kvartal)'!BF21</f>
        <v>1.2660498586481623</v>
      </c>
      <c r="BH21" s="137">
        <f>'1 Utsläpp (kvartal)'!BG21/'7 Sysselsatta (kvartal)'!BG21</f>
        <v>1.2082072326237496</v>
      </c>
      <c r="BI21" s="137">
        <f>'1 Utsläpp (kvartal)'!BH21/'7 Sysselsatta (kvartal)'!BH21</f>
        <v>1.1033978044955568</v>
      </c>
      <c r="BJ21" s="137">
        <f>'1 Utsläpp (kvartal)'!BI21/'7 Sysselsatta (kvartal)'!BI21</f>
        <v>1.0828863346104725</v>
      </c>
      <c r="BK21" s="137">
        <f>'1 Utsläpp (kvartal)'!BJ21/'7 Sysselsatta (kvartal)'!BJ21</f>
        <v>1.0641791044776119</v>
      </c>
      <c r="BL21" s="137">
        <f>'1 Utsläpp (kvartal)'!BK21/'7 Sysselsatta (kvartal)'!BK21</f>
        <v>1.0787064676616915</v>
      </c>
      <c r="BM21" s="137">
        <f>'1 Utsläpp (kvartal)'!BL21/'7 Sysselsatta (kvartal)'!BL21</f>
        <v>1.0091070974306793</v>
      </c>
      <c r="BN21" s="137">
        <f>'1 Utsläpp (kvartal)'!BM21/'7 Sysselsatta (kvartal)'!BM21</f>
        <v>1.0431645569620254</v>
      </c>
      <c r="BO21" s="137">
        <f>'1 Utsläpp (kvartal)'!BN21/'7 Sysselsatta (kvartal)'!BN21</f>
        <v>1.0229344016024036</v>
      </c>
      <c r="BP21" s="137">
        <f>'1 Utsläpp (kvartal)'!BO21/'7 Sysselsatta (kvartal)'!BO21</f>
        <v>1.0501401988274279</v>
      </c>
      <c r="BQ21" s="137">
        <f>'1 Utsläpp (kvartal)'!BP21/'7 Sysselsatta (kvartal)'!BP21</f>
        <v>1.4131900212314226</v>
      </c>
      <c r="BR21" s="137">
        <f>'1 Utsläpp (kvartal)'!BQ21/'7 Sysselsatta (kvartal)'!BQ21</f>
        <v>1.4872577647995753</v>
      </c>
      <c r="BS21" s="137">
        <f>'1 Utsläpp (kvartal)'!BR21/'7 Sysselsatta (kvartal)'!BR21</f>
        <v>1.486227701993704</v>
      </c>
      <c r="BT21" s="137">
        <f>'1 Utsläpp (kvartal)'!BS21/'7 Sysselsatta (kvartal)'!BS21</f>
        <v>1.4011680382267058</v>
      </c>
      <c r="BU21" s="137">
        <f>'1 Utsläpp (kvartal)'!BT21/'7 Sysselsatta (kvartal)'!BT21</f>
        <v>1.3719792236194641</v>
      </c>
      <c r="BV21" s="137">
        <f>'1 Utsläpp (kvartal)'!BU21/'7 Sysselsatta (kvartal)'!BU21</f>
        <v>1.4333423618634888</v>
      </c>
      <c r="BW21" s="137">
        <f>'1 Utsläpp (kvartal)'!BV21/'7 Sysselsatta (kvartal)'!BV21</f>
        <v>1.4033758639021798</v>
      </c>
      <c r="BX21" s="137">
        <f>'1 Utsläpp (kvartal)'!BW21/'7 Sysselsatta (kvartal)'!BW21</f>
        <v>1.3439680426098537</v>
      </c>
    </row>
    <row r="22" spans="1:76" s="16" customFormat="1" ht="15.75" customHeight="1" x14ac:dyDescent="0.3">
      <c r="A22"/>
      <c r="B22" s="128" t="str">
        <f>'1 Utsläpp (kvartal)'!B22</f>
        <v>G45-G47 wholesale and retail trade</v>
      </c>
      <c r="C22" s="113" t="str">
        <f>'1 Utsläpp (kvartal)'!C22</f>
        <v>G45-G47 handel</v>
      </c>
      <c r="D22" s="137">
        <f>'1 Utsläpp (kvartal)'!D22/'7 Sysselsatta (kvartal)'!D22</f>
        <v>0.91550276835149147</v>
      </c>
      <c r="E22" s="137">
        <f>'1 Utsläpp (kvartal)'!E22/'7 Sysselsatta (kvartal)'!E22</f>
        <v>0.97078334509527175</v>
      </c>
      <c r="F22" s="137">
        <f>'1 Utsläpp (kvartal)'!F22/'7 Sysselsatta (kvartal)'!F22</f>
        <v>0.94816578483245151</v>
      </c>
      <c r="G22" s="137">
        <f>'1 Utsläpp (kvartal)'!G22/'7 Sysselsatta (kvartal)'!G22</f>
        <v>0.97558096643305048</v>
      </c>
      <c r="H22" s="137">
        <f>'1 Utsläpp (kvartal)'!G22/'7 Sysselsatta (kvartal)'!G22</f>
        <v>0.97558096643305048</v>
      </c>
      <c r="I22" s="137">
        <f>'1 Utsläpp (kvartal)'!H22/'7 Sysselsatta (kvartal)'!H22</f>
        <v>0.79769593297259556</v>
      </c>
      <c r="J22" s="137">
        <f>'1 Utsläpp (kvartal)'!I22/'7 Sysselsatta (kvartal)'!I22</f>
        <v>0.86915212409659792</v>
      </c>
      <c r="K22" s="137">
        <f>'1 Utsläpp (kvartal)'!J22/'7 Sysselsatta (kvartal)'!J22</f>
        <v>0.87622501326729174</v>
      </c>
      <c r="L22" s="137">
        <f>'1 Utsläpp (kvartal)'!K22/'7 Sysselsatta (kvartal)'!K22</f>
        <v>0.89711626209162254</v>
      </c>
      <c r="M22" s="137">
        <f>'1 Utsläpp (kvartal)'!L22/'7 Sysselsatta (kvartal)'!L22</f>
        <v>0.84563652326602279</v>
      </c>
      <c r="N22" s="137">
        <f>'1 Utsläpp (kvartal)'!M22/'7 Sysselsatta (kvartal)'!M22</f>
        <v>0.87940407736539472</v>
      </c>
      <c r="O22" s="137">
        <f>'1 Utsläpp (kvartal)'!N22/'7 Sysselsatta (kvartal)'!N22</f>
        <v>0.88460869565217393</v>
      </c>
      <c r="P22" s="137">
        <f>'1 Utsläpp (kvartal)'!O22/'7 Sysselsatta (kvartal)'!O22</f>
        <v>0.93126008245205227</v>
      </c>
      <c r="Q22" s="137">
        <f>'1 Utsläpp (kvartal)'!P22/'7 Sysselsatta (kvartal)'!P22</f>
        <v>0.87414120490246849</v>
      </c>
      <c r="R22" s="137">
        <f>'1 Utsläpp (kvartal)'!Q22/'7 Sysselsatta (kvartal)'!Q22</f>
        <v>0.9053367433930094</v>
      </c>
      <c r="S22" s="137">
        <f>'1 Utsläpp (kvartal)'!R22/'7 Sysselsatta (kvartal)'!R22</f>
        <v>0.90068610634648372</v>
      </c>
      <c r="T22" s="137">
        <f>'1 Utsläpp (kvartal)'!S22/'7 Sysselsatta (kvartal)'!S22</f>
        <v>0.9135024840312278</v>
      </c>
      <c r="U22" s="137">
        <f>'1 Utsläpp (kvartal)'!T22/'7 Sysselsatta (kvartal)'!T22</f>
        <v>0.80273972602739718</v>
      </c>
      <c r="V22" s="137">
        <f>'1 Utsläpp (kvartal)'!U22/'7 Sysselsatta (kvartal)'!U22</f>
        <v>0.80670762928827444</v>
      </c>
      <c r="W22" s="137">
        <f>'1 Utsläpp (kvartal)'!V22/'7 Sysselsatta (kvartal)'!V22</f>
        <v>0.80679213002566297</v>
      </c>
      <c r="X22" s="137">
        <f>'1 Utsläpp (kvartal)'!W22/'7 Sysselsatta (kvartal)'!W22</f>
        <v>0.84593301435406709</v>
      </c>
      <c r="Y22" s="137">
        <f>'1 Utsläpp (kvartal)'!X22/'7 Sysselsatta (kvartal)'!X22</f>
        <v>0.79460262008733629</v>
      </c>
      <c r="Z22" s="137">
        <f>'1 Utsläpp (kvartal)'!Y22/'7 Sysselsatta (kvartal)'!Y22</f>
        <v>0.81691542288557217</v>
      </c>
      <c r="AA22" s="137">
        <f>'1 Utsläpp (kvartal)'!Z22/'7 Sysselsatta (kvartal)'!Z22</f>
        <v>0.80211291413116959</v>
      </c>
      <c r="AB22" s="137">
        <f>'1 Utsläpp (kvartal)'!AA22/'7 Sysselsatta (kvartal)'!AA22</f>
        <v>0.81021120614417885</v>
      </c>
      <c r="AC22" s="137">
        <f>'1 Utsläpp (kvartal)'!AB22/'7 Sysselsatta (kvartal)'!AB22</f>
        <v>0.7287680780623802</v>
      </c>
      <c r="AD22" s="137">
        <f>'1 Utsläpp (kvartal)'!AC22/'7 Sysselsatta (kvartal)'!AC22</f>
        <v>0.73975540291506114</v>
      </c>
      <c r="AE22" s="137">
        <f>'1 Utsläpp (kvartal)'!AD22/'7 Sysselsatta (kvartal)'!AD22</f>
        <v>0.72821192052980133</v>
      </c>
      <c r="AF22" s="137">
        <f>'1 Utsläpp (kvartal)'!AE22/'7 Sysselsatta (kvartal)'!AE22</f>
        <v>0.7513327601031814</v>
      </c>
      <c r="AG22" s="137">
        <f>'1 Utsläpp (kvartal)'!AF22/'7 Sysselsatta (kvartal)'!AF22</f>
        <v>0.69529818496110629</v>
      </c>
      <c r="AH22" s="137">
        <f>'1 Utsläpp (kvartal)'!AG22/'7 Sysselsatta (kvartal)'!AG22</f>
        <v>0.71253761283851547</v>
      </c>
      <c r="AI22" s="137">
        <f>'1 Utsläpp (kvartal)'!AH22/'7 Sysselsatta (kvartal)'!AH22</f>
        <v>0.70540585220697638</v>
      </c>
      <c r="AJ22" s="137">
        <f>'1 Utsläpp (kvartal)'!AI22/'7 Sysselsatta (kvartal)'!AI22</f>
        <v>0.72681246771138275</v>
      </c>
      <c r="AK22" s="137">
        <f>'1 Utsläpp (kvartal)'!AJ22/'7 Sysselsatta (kvartal)'!AJ22</f>
        <v>0.66121385339609962</v>
      </c>
      <c r="AL22" s="137">
        <f>'1 Utsläpp (kvartal)'!AK22/'7 Sysselsatta (kvartal)'!AK22</f>
        <v>0.70633484162895932</v>
      </c>
      <c r="AM22" s="137">
        <f>'1 Utsläpp (kvartal)'!AL22/'7 Sysselsatta (kvartal)'!AL22</f>
        <v>0.71784996651038169</v>
      </c>
      <c r="AN22" s="137">
        <f>'1 Utsläpp (kvartal)'!AM22/'7 Sysselsatta (kvartal)'!AM22</f>
        <v>0.72956850610280211</v>
      </c>
      <c r="AO22" s="137">
        <f>'1 Utsläpp (kvartal)'!AN22/'7 Sysselsatta (kvartal)'!AN22</f>
        <v>0.64568125516102393</v>
      </c>
      <c r="AP22" s="137">
        <f>'1 Utsläpp (kvartal)'!AO22/'7 Sysselsatta (kvartal)'!AO22</f>
        <v>0.69125186042665776</v>
      </c>
      <c r="AQ22" s="137">
        <f>'1 Utsläpp (kvartal)'!AP22/'7 Sysselsatta (kvartal)'!AP22</f>
        <v>0.6822247519921939</v>
      </c>
      <c r="AR22" s="137">
        <f>'1 Utsläpp (kvartal)'!AQ22/'7 Sysselsatta (kvartal)'!AQ22</f>
        <v>0.69197488971835774</v>
      </c>
      <c r="AS22" s="137">
        <f>'1 Utsläpp (kvartal)'!AR22/'7 Sysselsatta (kvartal)'!AR22</f>
        <v>0.62474938373048483</v>
      </c>
      <c r="AT22" s="137">
        <f>'1 Utsläpp (kvartal)'!AS22/'7 Sysselsatta (kvartal)'!AS22</f>
        <v>0.67340356564019455</v>
      </c>
      <c r="AU22" s="137">
        <f>'1 Utsläpp (kvartal)'!AT22/'7 Sysselsatta (kvartal)'!AT22</f>
        <v>0.67686123170927803</v>
      </c>
      <c r="AV22" s="137">
        <f>'1 Utsläpp (kvartal)'!AU22/'7 Sysselsatta (kvartal)'!AU22</f>
        <v>0.66598808341608728</v>
      </c>
      <c r="AW22" s="137">
        <f>'1 Utsläpp (kvartal)'!AV22/'7 Sysselsatta (kvartal)'!AV22</f>
        <v>0.62870056497175142</v>
      </c>
      <c r="AX22" s="137">
        <f>'1 Utsläpp (kvartal)'!AW22/'7 Sysselsatta (kvartal)'!AW22</f>
        <v>0.69304106910039109</v>
      </c>
      <c r="AY22" s="137">
        <f>'1 Utsläpp (kvartal)'!AX22/'7 Sysselsatta (kvartal)'!AX22</f>
        <v>0.68983837413986238</v>
      </c>
      <c r="AZ22" s="137">
        <f>'1 Utsläpp (kvartal)'!AY22/'7 Sysselsatta (kvartal)'!AY22</f>
        <v>0.68853034609597052</v>
      </c>
      <c r="BA22" s="137">
        <f>'1 Utsläpp (kvartal)'!AZ22/'7 Sysselsatta (kvartal)'!AZ22</f>
        <v>0.60954530257438977</v>
      </c>
      <c r="BB22" s="137">
        <f>'1 Utsläpp (kvartal)'!BA22/'7 Sysselsatta (kvartal)'!BA22</f>
        <v>0.61201947288903802</v>
      </c>
      <c r="BC22" s="137">
        <f>'1 Utsläpp (kvartal)'!BB22/'7 Sysselsatta (kvartal)'!BB22</f>
        <v>0.62744366996271683</v>
      </c>
      <c r="BD22" s="137">
        <f>'1 Utsläpp (kvartal)'!BC22/'7 Sysselsatta (kvartal)'!BC22</f>
        <v>0.63330531271015467</v>
      </c>
      <c r="BE22" s="137">
        <f>'1 Utsläpp (kvartal)'!BD22/'7 Sysselsatta (kvartal)'!BD22</f>
        <v>0.57812712440516656</v>
      </c>
      <c r="BF22" s="137">
        <f>'1 Utsläpp (kvartal)'!BE22/'7 Sysselsatta (kvartal)'!BE22</f>
        <v>0.62948803191489355</v>
      </c>
      <c r="BG22" s="137">
        <f>'1 Utsläpp (kvartal)'!BF22/'7 Sysselsatta (kvartal)'!BF22</f>
        <v>0.60179132620993092</v>
      </c>
      <c r="BH22" s="137">
        <f>'1 Utsläpp (kvartal)'!BG22/'7 Sysselsatta (kvartal)'!BG22</f>
        <v>0.59240610136132521</v>
      </c>
      <c r="BI22" s="137">
        <f>'1 Utsläpp (kvartal)'!BH22/'7 Sysselsatta (kvartal)'!BH22</f>
        <v>0.5424616905585764</v>
      </c>
      <c r="BJ22" s="137">
        <f>'1 Utsläpp (kvartal)'!BI22/'7 Sysselsatta (kvartal)'!BI22</f>
        <v>0.54295388584327631</v>
      </c>
      <c r="BK22" s="137">
        <f>'1 Utsläpp (kvartal)'!BJ22/'7 Sysselsatta (kvartal)'!BJ22</f>
        <v>0.52436034931821662</v>
      </c>
      <c r="BL22" s="137">
        <f>'1 Utsläpp (kvartal)'!BK22/'7 Sysselsatta (kvartal)'!BK22</f>
        <v>0.54614887776521881</v>
      </c>
      <c r="BM22" s="137">
        <f>'1 Utsläpp (kvartal)'!BL22/'7 Sysselsatta (kvartal)'!BL22</f>
        <v>0.54133594643148786</v>
      </c>
      <c r="BN22" s="137">
        <f>'1 Utsläpp (kvartal)'!BM22/'7 Sysselsatta (kvartal)'!BM22</f>
        <v>0.55922345738682133</v>
      </c>
      <c r="BO22" s="137">
        <f>'1 Utsläpp (kvartal)'!BN22/'7 Sysselsatta (kvartal)'!BN22</f>
        <v>0.53024039197672634</v>
      </c>
      <c r="BP22" s="137">
        <f>'1 Utsläpp (kvartal)'!BO22/'7 Sysselsatta (kvartal)'!BO22</f>
        <v>0.54997572422722119</v>
      </c>
      <c r="BQ22" s="137">
        <f>'1 Utsläpp (kvartal)'!BP22/'7 Sysselsatta (kvartal)'!BP22</f>
        <v>0.61750000000000005</v>
      </c>
      <c r="BR22" s="137">
        <f>'1 Utsläpp (kvartal)'!BQ22/'7 Sysselsatta (kvartal)'!BQ22</f>
        <v>0.64058441558441559</v>
      </c>
      <c r="BS22" s="137">
        <f>'1 Utsläpp (kvartal)'!BR22/'7 Sysselsatta (kvartal)'!BR22</f>
        <v>0.62252475247524752</v>
      </c>
      <c r="BT22" s="137">
        <f>'1 Utsläpp (kvartal)'!BS22/'7 Sysselsatta (kvartal)'!BS22</f>
        <v>0.60771746239372137</v>
      </c>
      <c r="BU22" s="137">
        <f>'1 Utsläpp (kvartal)'!BT22/'7 Sysselsatta (kvartal)'!BT22</f>
        <v>0.59567171633094718</v>
      </c>
      <c r="BV22" s="137">
        <f>'1 Utsläpp (kvartal)'!BU22/'7 Sysselsatta (kvartal)'!BU22</f>
        <v>0.61213703099510608</v>
      </c>
      <c r="BW22" s="137">
        <f>'1 Utsläpp (kvartal)'!BV22/'7 Sysselsatta (kvartal)'!BV22</f>
        <v>0.58900108746310387</v>
      </c>
      <c r="BX22" s="137">
        <f>'1 Utsläpp (kvartal)'!BW22/'7 Sysselsatta (kvartal)'!BW22</f>
        <v>0.59051766639276904</v>
      </c>
    </row>
    <row r="23" spans="1:76" s="16" customFormat="1" ht="15.75" customHeight="1" x14ac:dyDescent="0.3">
      <c r="A23"/>
      <c r="B23" s="128" t="str">
        <f>'1 Utsläpp (kvartal)'!B23</f>
        <v>H49-H53 transport and storage</v>
      </c>
      <c r="C23" s="113" t="str">
        <f>'1 Utsläpp (kvartal)'!C23</f>
        <v>H49-H53 transport och magasinering</v>
      </c>
      <c r="D23" s="137">
        <f>'1 Utsläpp (kvartal)'!D23/'7 Sysselsatta (kvartal)'!D23</f>
        <v>11.702762923351157</v>
      </c>
      <c r="E23" s="137">
        <f>'1 Utsläpp (kvartal)'!E23/'7 Sysselsatta (kvartal)'!E23</f>
        <v>11.702698215026981</v>
      </c>
      <c r="F23" s="137">
        <f>'1 Utsläpp (kvartal)'!F23/'7 Sysselsatta (kvartal)'!F23</f>
        <v>10.734440969507427</v>
      </c>
      <c r="G23" s="137">
        <f>'1 Utsläpp (kvartal)'!G23/'7 Sysselsatta (kvartal)'!G23</f>
        <v>11.811478843736909</v>
      </c>
      <c r="H23" s="137">
        <f>'1 Utsläpp (kvartal)'!G23/'7 Sysselsatta (kvartal)'!G23</f>
        <v>11.811478843736909</v>
      </c>
      <c r="I23" s="137">
        <f>'1 Utsläpp (kvartal)'!H23/'7 Sysselsatta (kvartal)'!H23</f>
        <v>10.736767399267398</v>
      </c>
      <c r="J23" s="137">
        <f>'1 Utsläpp (kvartal)'!I23/'7 Sysselsatta (kvartal)'!I23</f>
        <v>10.829789065863109</v>
      </c>
      <c r="K23" s="137">
        <f>'1 Utsläpp (kvartal)'!J23/'7 Sysselsatta (kvartal)'!J23</f>
        <v>10.085825163398694</v>
      </c>
      <c r="L23" s="137">
        <f>'1 Utsläpp (kvartal)'!K23/'7 Sysselsatta (kvartal)'!K23</f>
        <v>10.857919930374239</v>
      </c>
      <c r="M23" s="137">
        <f>'1 Utsläpp (kvartal)'!L23/'7 Sysselsatta (kvartal)'!L23</f>
        <v>11.279458963778085</v>
      </c>
      <c r="N23" s="137">
        <f>'1 Utsläpp (kvartal)'!M23/'7 Sysselsatta (kvartal)'!M23</f>
        <v>10.479650170648464</v>
      </c>
      <c r="O23" s="137">
        <f>'1 Utsläpp (kvartal)'!N23/'7 Sysselsatta (kvartal)'!N23</f>
        <v>10.177228127555193</v>
      </c>
      <c r="P23" s="137">
        <f>'1 Utsläpp (kvartal)'!O23/'7 Sysselsatta (kvartal)'!O23</f>
        <v>10.962510748065348</v>
      </c>
      <c r="Q23" s="137">
        <f>'1 Utsläpp (kvartal)'!P23/'7 Sysselsatta (kvartal)'!P23</f>
        <v>9.6961091234347059</v>
      </c>
      <c r="R23" s="137">
        <f>'1 Utsläpp (kvartal)'!Q23/'7 Sysselsatta (kvartal)'!Q23</f>
        <v>9.4469576164498523</v>
      </c>
      <c r="S23" s="137">
        <f>'1 Utsläpp (kvartal)'!R23/'7 Sysselsatta (kvartal)'!R23</f>
        <v>8.9082013804303699</v>
      </c>
      <c r="T23" s="137">
        <f>'1 Utsläpp (kvartal)'!S23/'7 Sysselsatta (kvartal)'!S23</f>
        <v>8.8067825349724451</v>
      </c>
      <c r="U23" s="137">
        <f>'1 Utsläpp (kvartal)'!T23/'7 Sysselsatta (kvartal)'!T23</f>
        <v>8.0567506750675069</v>
      </c>
      <c r="V23" s="137">
        <f>'1 Utsläpp (kvartal)'!U23/'7 Sysselsatta (kvartal)'!U23</f>
        <v>8.0450469684030743</v>
      </c>
      <c r="W23" s="137">
        <f>'1 Utsläpp (kvartal)'!V23/'7 Sysselsatta (kvartal)'!V23</f>
        <v>7.9222129783693838</v>
      </c>
      <c r="X23" s="137">
        <f>'1 Utsläpp (kvartal)'!W23/'7 Sysselsatta (kvartal)'!W23</f>
        <v>8.4756266205704414</v>
      </c>
      <c r="Y23" s="137">
        <f>'1 Utsläpp (kvartal)'!X23/'7 Sysselsatta (kvartal)'!X23</f>
        <v>8.4316143497757849</v>
      </c>
      <c r="Z23" s="137">
        <f>'1 Utsläpp (kvartal)'!Y23/'7 Sysselsatta (kvartal)'!Y23</f>
        <v>8.838062283737024</v>
      </c>
      <c r="AA23" s="137">
        <f>'1 Utsläpp (kvartal)'!Z23/'7 Sysselsatta (kvartal)'!Z23</f>
        <v>7.7694985495234148</v>
      </c>
      <c r="AB23" s="137">
        <f>'1 Utsläpp (kvartal)'!AA23/'7 Sysselsatta (kvartal)'!AA23</f>
        <v>8.0118358531317497</v>
      </c>
      <c r="AC23" s="137">
        <f>'1 Utsläpp (kvartal)'!AB23/'7 Sysselsatta (kvartal)'!AB23</f>
        <v>7.8300857013982865</v>
      </c>
      <c r="AD23" s="137">
        <f>'1 Utsläpp (kvartal)'!AC23/'7 Sysselsatta (kvartal)'!AC23</f>
        <v>8.5118838028169019</v>
      </c>
      <c r="AE23" s="137">
        <f>'1 Utsläpp (kvartal)'!AD23/'7 Sysselsatta (kvartal)'!AD23</f>
        <v>8.8766196013289029</v>
      </c>
      <c r="AF23" s="137">
        <f>'1 Utsläpp (kvartal)'!AE23/'7 Sysselsatta (kvartal)'!AE23</f>
        <v>8.3602409638554214</v>
      </c>
      <c r="AG23" s="137">
        <f>'1 Utsläpp (kvartal)'!AF23/'7 Sysselsatta (kvartal)'!AF23</f>
        <v>9.6691116173120726</v>
      </c>
      <c r="AH23" s="137">
        <f>'1 Utsläpp (kvartal)'!AG23/'7 Sysselsatta (kvartal)'!AG23</f>
        <v>9.0842850818946435</v>
      </c>
      <c r="AI23" s="137">
        <f>'1 Utsläpp (kvartal)'!AH23/'7 Sysselsatta (kvartal)'!AH23</f>
        <v>9.1748821260180016</v>
      </c>
      <c r="AJ23" s="137">
        <f>'1 Utsläpp (kvartal)'!AI23/'7 Sysselsatta (kvartal)'!AI23</f>
        <v>9.169531953195321</v>
      </c>
      <c r="AK23" s="137">
        <f>'1 Utsläpp (kvartal)'!AJ23/'7 Sysselsatta (kvartal)'!AJ23</f>
        <v>9.5932534398579676</v>
      </c>
      <c r="AL23" s="137">
        <f>'1 Utsläpp (kvartal)'!AK23/'7 Sysselsatta (kvartal)'!AK23</f>
        <v>9.1958261617900181</v>
      </c>
      <c r="AM23" s="137">
        <f>'1 Utsläpp (kvartal)'!AL23/'7 Sysselsatta (kvartal)'!AL23</f>
        <v>10.249020461471485</v>
      </c>
      <c r="AN23" s="137">
        <f>'1 Utsläpp (kvartal)'!AM23/'7 Sysselsatta (kvartal)'!AM23</f>
        <v>10.190496948561464</v>
      </c>
      <c r="AO23" s="137">
        <f>'1 Utsläpp (kvartal)'!AN23/'7 Sysselsatta (kvartal)'!AN23</f>
        <v>8.9410644742535705</v>
      </c>
      <c r="AP23" s="137">
        <f>'1 Utsläpp (kvartal)'!AO23/'7 Sysselsatta (kvartal)'!AO23</f>
        <v>8.9158072696534241</v>
      </c>
      <c r="AQ23" s="137">
        <f>'1 Utsläpp (kvartal)'!AP23/'7 Sysselsatta (kvartal)'!AP23</f>
        <v>9.1947502116850135</v>
      </c>
      <c r="AR23" s="137">
        <f>'1 Utsläpp (kvartal)'!AQ23/'7 Sysselsatta (kvartal)'!AQ23</f>
        <v>9.1676975945017176</v>
      </c>
      <c r="AS23" s="137">
        <f>'1 Utsläpp (kvartal)'!AR23/'7 Sysselsatta (kvartal)'!AR23</f>
        <v>8.2889363519863313</v>
      </c>
      <c r="AT23" s="137">
        <f>'1 Utsläpp (kvartal)'!AS23/'7 Sysselsatta (kvartal)'!AS23</f>
        <v>8.8023217922606918</v>
      </c>
      <c r="AU23" s="137">
        <f>'1 Utsläpp (kvartal)'!AT23/'7 Sysselsatta (kvartal)'!AT23</f>
        <v>9.1399835458658991</v>
      </c>
      <c r="AV23" s="137">
        <f>'1 Utsläpp (kvartal)'!AU23/'7 Sysselsatta (kvartal)'!AU23</f>
        <v>8.7652392947103284</v>
      </c>
      <c r="AW23" s="137">
        <f>'1 Utsläpp (kvartal)'!AV23/'7 Sysselsatta (kvartal)'!AV23</f>
        <v>8.0371800251783458</v>
      </c>
      <c r="AX23" s="137">
        <f>'1 Utsläpp (kvartal)'!AW23/'7 Sysselsatta (kvartal)'!AW23</f>
        <v>8.5799274486094319</v>
      </c>
      <c r="AY23" s="137">
        <f>'1 Utsläpp (kvartal)'!AX23/'7 Sysselsatta (kvartal)'!AX23</f>
        <v>8.889733225545676</v>
      </c>
      <c r="AZ23" s="137">
        <f>'1 Utsläpp (kvartal)'!AY23/'7 Sysselsatta (kvartal)'!AY23</f>
        <v>8.4177031509121054</v>
      </c>
      <c r="BA23" s="137">
        <f>'1 Utsläpp (kvartal)'!AZ23/'7 Sysselsatta (kvartal)'!AZ23</f>
        <v>7.5879882402351955</v>
      </c>
      <c r="BB23" s="137">
        <f>'1 Utsläpp (kvartal)'!BA23/'7 Sysselsatta (kvartal)'!BA23</f>
        <v>5.6636753971661653</v>
      </c>
      <c r="BC23" s="137">
        <f>'1 Utsläpp (kvartal)'!BB23/'7 Sysselsatta (kvartal)'!BB23</f>
        <v>6.3228376651043892</v>
      </c>
      <c r="BD23" s="137">
        <f>'1 Utsläpp (kvartal)'!BC23/'7 Sysselsatta (kvartal)'!BC23</f>
        <v>6.2386353759235114</v>
      </c>
      <c r="BE23" s="137">
        <f>'1 Utsläpp (kvartal)'!BD23/'7 Sysselsatta (kvartal)'!BD23</f>
        <v>6.3291083916083908</v>
      </c>
      <c r="BF23" s="137">
        <f>'1 Utsläpp (kvartal)'!BE23/'7 Sysselsatta (kvartal)'!BE23</f>
        <v>6.8857266435986162</v>
      </c>
      <c r="BG23" s="137">
        <f>'1 Utsläpp (kvartal)'!BF23/'7 Sysselsatta (kvartal)'!BF23</f>
        <v>6.7620559966569163</v>
      </c>
      <c r="BH23" s="137">
        <f>'1 Utsläpp (kvartal)'!BG23/'7 Sysselsatta (kvartal)'!BG23</f>
        <v>7.1198145025295112</v>
      </c>
      <c r="BI23" s="137">
        <f>'1 Utsläpp (kvartal)'!BH23/'7 Sysselsatta (kvartal)'!BH23</f>
        <v>7.1036317567567568</v>
      </c>
      <c r="BJ23" s="137">
        <f>'1 Utsläpp (kvartal)'!BI23/'7 Sysselsatta (kvartal)'!BI23</f>
        <v>7.4874055415617136</v>
      </c>
      <c r="BK23" s="137">
        <f>'1 Utsläpp (kvartal)'!BJ23/'7 Sysselsatta (kvartal)'!BJ23</f>
        <v>7.9968124233755624</v>
      </c>
      <c r="BL23" s="137">
        <f>'1 Utsläpp (kvartal)'!BK23/'7 Sysselsatta (kvartal)'!BK23</f>
        <v>8.7896609460025115</v>
      </c>
      <c r="BM23" s="137">
        <f>'1 Utsläpp (kvartal)'!BL23/'7 Sysselsatta (kvartal)'!BL23</f>
        <v>7.5715851602023614</v>
      </c>
      <c r="BN23" s="137">
        <f>'1 Utsläpp (kvartal)'!BM23/'7 Sysselsatta (kvartal)'!BM23</f>
        <v>8.546234309623431</v>
      </c>
      <c r="BO23" s="137">
        <f>'1 Utsläpp (kvartal)'!BN23/'7 Sysselsatta (kvartal)'!BN23</f>
        <v>8.6512653061224487</v>
      </c>
      <c r="BP23" s="137">
        <f>'1 Utsläpp (kvartal)'!BO23/'7 Sysselsatta (kvartal)'!BO23</f>
        <v>7.8971032745591936</v>
      </c>
      <c r="BQ23" s="137">
        <f>'1 Utsläpp (kvartal)'!BP23/'7 Sysselsatta (kvartal)'!BP23</f>
        <v>8.2371440713982143</v>
      </c>
      <c r="BR23" s="137">
        <f>'1 Utsläpp (kvartal)'!BQ23/'7 Sysselsatta (kvartal)'!BQ23</f>
        <v>9.4129738837405217</v>
      </c>
      <c r="BS23" s="137">
        <f>'1 Utsläpp (kvartal)'!BR23/'7 Sysselsatta (kvartal)'!BR23</f>
        <v>9.5352772073921983</v>
      </c>
      <c r="BT23" s="137">
        <f>'1 Utsläpp (kvartal)'!BS23/'7 Sysselsatta (kvartal)'!BS23</f>
        <v>8.6202521008403359</v>
      </c>
      <c r="BU23" s="137">
        <f>'1 Utsläpp (kvartal)'!BT23/'7 Sysselsatta (kvartal)'!BT23</f>
        <v>8.186751054852321</v>
      </c>
      <c r="BV23" s="137">
        <f>'1 Utsläpp (kvartal)'!BU23/'7 Sysselsatta (kvartal)'!BU23</f>
        <v>9.1361319966583121</v>
      </c>
      <c r="BW23" s="137">
        <f>'1 Utsläpp (kvartal)'!BV23/'7 Sysselsatta (kvartal)'!BV23</f>
        <v>9.3692746536267304</v>
      </c>
      <c r="BX23" s="137">
        <f>'1 Utsläpp (kvartal)'!BW23/'7 Sysselsatta (kvartal)'!BW23</f>
        <v>8.4924457429048417</v>
      </c>
    </row>
    <row r="24" spans="1:76" s="16" customFormat="1" ht="15.75" customHeight="1" x14ac:dyDescent="0.3">
      <c r="A24"/>
      <c r="B24" s="128" t="str">
        <f>'1 Utsläpp (kvartal)'!B24</f>
        <v>I55-I56 hotels and restaurants</v>
      </c>
      <c r="C24" s="113" t="str">
        <f>'1 Utsläpp (kvartal)'!C24</f>
        <v>I55-I56 hotell- och restaurang</v>
      </c>
      <c r="D24" s="137">
        <f>'1 Utsläpp (kvartal)'!D24/'7 Sysselsatta (kvartal)'!D24</f>
        <v>0.18456998313659362</v>
      </c>
      <c r="E24" s="137">
        <f>'1 Utsläpp (kvartal)'!E24/'7 Sysselsatta (kvartal)'!E24</f>
        <v>0.16603636363636362</v>
      </c>
      <c r="F24" s="137">
        <f>'1 Utsläpp (kvartal)'!F24/'7 Sysselsatta (kvartal)'!F24</f>
        <v>0.15783132530120483</v>
      </c>
      <c r="G24" s="137">
        <f>'1 Utsläpp (kvartal)'!G24/'7 Sysselsatta (kvartal)'!G24</f>
        <v>0.16014705882352942</v>
      </c>
      <c r="H24" s="137">
        <f>'1 Utsläpp (kvartal)'!G24/'7 Sysselsatta (kvartal)'!G24</f>
        <v>0.16014705882352942</v>
      </c>
      <c r="I24" s="137">
        <f>'1 Utsläpp (kvartal)'!H24/'7 Sysselsatta (kvartal)'!H24</f>
        <v>0.17871077184054282</v>
      </c>
      <c r="J24" s="137">
        <f>'1 Utsläpp (kvartal)'!I24/'7 Sysselsatta (kvartal)'!I24</f>
        <v>0.16323422770123278</v>
      </c>
      <c r="K24" s="137">
        <f>'1 Utsläpp (kvartal)'!J24/'7 Sysselsatta (kvartal)'!J24</f>
        <v>0.15524331734064425</v>
      </c>
      <c r="L24" s="137">
        <f>'1 Utsläpp (kvartal)'!K24/'7 Sysselsatta (kvartal)'!K24</f>
        <v>0.15669183253260124</v>
      </c>
      <c r="M24" s="137">
        <f>'1 Utsläpp (kvartal)'!L24/'7 Sysselsatta (kvartal)'!L24</f>
        <v>0.18998357963875206</v>
      </c>
      <c r="N24" s="137">
        <f>'1 Utsläpp (kvartal)'!M24/'7 Sysselsatta (kvartal)'!M24</f>
        <v>0.16085136078157711</v>
      </c>
      <c r="O24" s="137">
        <f>'1 Utsläpp (kvartal)'!N24/'7 Sysselsatta (kvartal)'!N24</f>
        <v>0.15042235217673813</v>
      </c>
      <c r="P24" s="137">
        <f>'1 Utsläpp (kvartal)'!O24/'7 Sysselsatta (kvartal)'!O24</f>
        <v>0.16641586867305061</v>
      </c>
      <c r="Q24" s="137">
        <f>'1 Utsläpp (kvartal)'!P24/'7 Sysselsatta (kvartal)'!P24</f>
        <v>0.1667172100075815</v>
      </c>
      <c r="R24" s="137">
        <f>'1 Utsläpp (kvartal)'!Q24/'7 Sysselsatta (kvartal)'!Q24</f>
        <v>0.15106241699867198</v>
      </c>
      <c r="S24" s="137">
        <f>'1 Utsläpp (kvartal)'!R24/'7 Sysselsatta (kvartal)'!R24</f>
        <v>0.14273885350318471</v>
      </c>
      <c r="T24" s="137">
        <f>'1 Utsläpp (kvartal)'!S24/'7 Sysselsatta (kvartal)'!S24</f>
        <v>0.14537533512064346</v>
      </c>
      <c r="U24" s="137">
        <f>'1 Utsläpp (kvartal)'!T24/'7 Sysselsatta (kvartal)'!T24</f>
        <v>0.14307909604519775</v>
      </c>
      <c r="V24" s="137">
        <f>'1 Utsläpp (kvartal)'!U24/'7 Sysselsatta (kvartal)'!U24</f>
        <v>0.13200000000000001</v>
      </c>
      <c r="W24" s="137">
        <f>'1 Utsläpp (kvartal)'!V24/'7 Sysselsatta (kvartal)'!V24</f>
        <v>0.13016169154228854</v>
      </c>
      <c r="X24" s="137">
        <f>'1 Utsläpp (kvartal)'!W24/'7 Sysselsatta (kvartal)'!W24</f>
        <v>0.13307888040712471</v>
      </c>
      <c r="Y24" s="137">
        <f>'1 Utsläpp (kvartal)'!X24/'7 Sysselsatta (kvartal)'!X24</f>
        <v>0.1314657980456026</v>
      </c>
      <c r="Z24" s="137">
        <f>'1 Utsläpp (kvartal)'!Y24/'7 Sysselsatta (kvartal)'!Y24</f>
        <v>0.12928615009151923</v>
      </c>
      <c r="AA24" s="137">
        <f>'1 Utsläpp (kvartal)'!Z24/'7 Sysselsatta (kvartal)'!Z24</f>
        <v>0.12373177842565597</v>
      </c>
      <c r="AB24" s="137">
        <f>'1 Utsläpp (kvartal)'!AA24/'7 Sysselsatta (kvartal)'!AA24</f>
        <v>0.12308157099697886</v>
      </c>
      <c r="AC24" s="137">
        <f>'1 Utsläpp (kvartal)'!AB24/'7 Sysselsatta (kvartal)'!AB24</f>
        <v>0.1191031941031941</v>
      </c>
      <c r="AD24" s="137">
        <f>'1 Utsläpp (kvartal)'!AC24/'7 Sysselsatta (kvartal)'!AC24</f>
        <v>0.12026869158878506</v>
      </c>
      <c r="AE24" s="137">
        <f>'1 Utsläpp (kvartal)'!AD24/'7 Sysselsatta (kvartal)'!AD24</f>
        <v>0.11607644744238335</v>
      </c>
      <c r="AF24" s="137">
        <f>'1 Utsläpp (kvartal)'!AE24/'7 Sysselsatta (kvartal)'!AE24</f>
        <v>0.12013142174432496</v>
      </c>
      <c r="AG24" s="137">
        <f>'1 Utsläpp (kvartal)'!AF24/'7 Sysselsatta (kvartal)'!AF24</f>
        <v>0.11363088057901084</v>
      </c>
      <c r="AH24" s="137">
        <f>'1 Utsläpp (kvartal)'!AG24/'7 Sysselsatta (kvartal)'!AG24</f>
        <v>0.11730103806228373</v>
      </c>
      <c r="AI24" s="137">
        <f>'1 Utsläpp (kvartal)'!AH24/'7 Sysselsatta (kvartal)'!AH24</f>
        <v>0.11010047593865679</v>
      </c>
      <c r="AJ24" s="137">
        <f>'1 Utsläpp (kvartal)'!AI24/'7 Sysselsatta (kvartal)'!AI24</f>
        <v>0.1123608017817372</v>
      </c>
      <c r="AK24" s="137">
        <f>'1 Utsläpp (kvartal)'!AJ24/'7 Sysselsatta (kvartal)'!AJ24</f>
        <v>0.10244444444444445</v>
      </c>
      <c r="AL24" s="137">
        <f>'1 Utsläpp (kvartal)'!AK24/'7 Sysselsatta (kvartal)'!AK24</f>
        <v>0.1021025641025641</v>
      </c>
      <c r="AM24" s="137">
        <f>'1 Utsläpp (kvartal)'!AL24/'7 Sysselsatta (kvartal)'!AL24</f>
        <v>0.10198511166253102</v>
      </c>
      <c r="AN24" s="137">
        <f>'1 Utsläpp (kvartal)'!AM24/'7 Sysselsatta (kvartal)'!AM24</f>
        <v>0.10916072408118485</v>
      </c>
      <c r="AO24" s="137">
        <f>'1 Utsläpp (kvartal)'!AN24/'7 Sysselsatta (kvartal)'!AN24</f>
        <v>0.10587899543378997</v>
      </c>
      <c r="AP24" s="137">
        <f>'1 Utsläpp (kvartal)'!AO24/'7 Sysselsatta (kvartal)'!AO24</f>
        <v>0.10050125313283208</v>
      </c>
      <c r="AQ24" s="137">
        <f>'1 Utsläpp (kvartal)'!AP24/'7 Sysselsatta (kvartal)'!AP24</f>
        <v>9.8646034816247563E-2</v>
      </c>
      <c r="AR24" s="137">
        <f>'1 Utsläpp (kvartal)'!AQ24/'7 Sysselsatta (kvartal)'!AQ24</f>
        <v>0.10257082896117524</v>
      </c>
      <c r="AS24" s="137">
        <f>'1 Utsläpp (kvartal)'!AR24/'7 Sysselsatta (kvartal)'!AR24</f>
        <v>9.2982456140350875E-2</v>
      </c>
      <c r="AT24" s="137">
        <f>'1 Utsläpp (kvartal)'!AS24/'7 Sysselsatta (kvartal)'!AS24</f>
        <v>0.10036458333333333</v>
      </c>
      <c r="AU24" s="137">
        <f>'1 Utsläpp (kvartal)'!AT24/'7 Sysselsatta (kvartal)'!AT24</f>
        <v>9.8072170044488371E-2</v>
      </c>
      <c r="AV24" s="137">
        <f>'1 Utsläpp (kvartal)'!AU24/'7 Sysselsatta (kvartal)'!AU24</f>
        <v>9.6999482669425763E-2</v>
      </c>
      <c r="AW24" s="137">
        <f>'1 Utsläpp (kvartal)'!AV24/'7 Sysselsatta (kvartal)'!AV24</f>
        <v>9.2201327433628327E-2</v>
      </c>
      <c r="AX24" s="137">
        <f>'1 Utsläpp (kvartal)'!AW24/'7 Sysselsatta (kvartal)'!AW24</f>
        <v>9.6619864794591767E-2</v>
      </c>
      <c r="AY24" s="137">
        <f>'1 Utsläpp (kvartal)'!AX24/'7 Sysselsatta (kvartal)'!AX24</f>
        <v>9.3808353808353812E-2</v>
      </c>
      <c r="AZ24" s="137">
        <f>'1 Utsläpp (kvartal)'!AY24/'7 Sysselsatta (kvartal)'!AY24</f>
        <v>9.3005181347150259E-2</v>
      </c>
      <c r="BA24" s="137">
        <f>'1 Utsläpp (kvartal)'!AZ24/'7 Sysselsatta (kvartal)'!AZ24</f>
        <v>8.8539944903581275E-2</v>
      </c>
      <c r="BB24" s="137">
        <f>'1 Utsläpp (kvartal)'!BA24/'7 Sysselsatta (kvartal)'!BA24</f>
        <v>0.10209258084971466</v>
      </c>
      <c r="BC24" s="137">
        <f>'1 Utsläpp (kvartal)'!BB24/'7 Sysselsatta (kvartal)'!BB24</f>
        <v>0.10221574344023324</v>
      </c>
      <c r="BD24" s="137">
        <f>'1 Utsläpp (kvartal)'!BC24/'7 Sysselsatta (kvartal)'!BC24</f>
        <v>0.10648442466624285</v>
      </c>
      <c r="BE24" s="137">
        <f>'1 Utsläpp (kvartal)'!BD24/'7 Sysselsatta (kvartal)'!BD24</f>
        <v>0.11355555555555556</v>
      </c>
      <c r="BF24" s="137">
        <f>'1 Utsläpp (kvartal)'!BE24/'7 Sysselsatta (kvartal)'!BE24</f>
        <v>0.11896668932698845</v>
      </c>
      <c r="BG24" s="137">
        <f>'1 Utsläpp (kvartal)'!BF24/'7 Sysselsatta (kvartal)'!BF24</f>
        <v>9.661472326706072E-2</v>
      </c>
      <c r="BH24" s="137">
        <f>'1 Utsläpp (kvartal)'!BG24/'7 Sysselsatta (kvartal)'!BG24</f>
        <v>9.2945128779395314E-2</v>
      </c>
      <c r="BI24" s="137">
        <f>'1 Utsläpp (kvartal)'!BH24/'7 Sysselsatta (kvartal)'!BH24</f>
        <v>8.506151142355009E-2</v>
      </c>
      <c r="BJ24" s="137">
        <f>'1 Utsläpp (kvartal)'!BI24/'7 Sysselsatta (kvartal)'!BI24</f>
        <v>7.7628865979381442E-2</v>
      </c>
      <c r="BK24" s="137">
        <f>'1 Utsläpp (kvartal)'!BJ24/'7 Sysselsatta (kvartal)'!BJ24</f>
        <v>6.9864864864864859E-2</v>
      </c>
      <c r="BL24" s="137">
        <f>'1 Utsläpp (kvartal)'!BK24/'7 Sysselsatta (kvartal)'!BK24</f>
        <v>7.6891823260538339E-2</v>
      </c>
      <c r="BM24" s="137">
        <f>'1 Utsläpp (kvartal)'!BL24/'7 Sysselsatta (kvartal)'!BL24</f>
        <v>7.5066595631326588E-2</v>
      </c>
      <c r="BN24" s="137">
        <f>'1 Utsläpp (kvartal)'!BM24/'7 Sysselsatta (kvartal)'!BM24</f>
        <v>7.4666006927263731E-2</v>
      </c>
      <c r="BO24" s="137">
        <f>'1 Utsläpp (kvartal)'!BN24/'7 Sysselsatta (kvartal)'!BN24</f>
        <v>6.6710816777041937E-2</v>
      </c>
      <c r="BP24" s="137">
        <f>'1 Utsläpp (kvartal)'!BO24/'7 Sysselsatta (kvartal)'!BO24</f>
        <v>7.3477604428787119E-2</v>
      </c>
      <c r="BQ24" s="137">
        <f>'1 Utsläpp (kvartal)'!BP24/'7 Sysselsatta (kvartal)'!BP24</f>
        <v>9.241047568145376E-2</v>
      </c>
      <c r="BR24" s="137">
        <f>'1 Utsläpp (kvartal)'!BQ24/'7 Sysselsatta (kvartal)'!BQ24</f>
        <v>9.1986062717770031E-2</v>
      </c>
      <c r="BS24" s="137">
        <f>'1 Utsläpp (kvartal)'!BR24/'7 Sysselsatta (kvartal)'!BR24</f>
        <v>8.4701159678858162E-2</v>
      </c>
      <c r="BT24" s="137">
        <f>'1 Utsläpp (kvartal)'!BS24/'7 Sysselsatta (kvartal)'!BS24</f>
        <v>8.7075519513431315E-2</v>
      </c>
      <c r="BU24" s="137">
        <f>'1 Utsläpp (kvartal)'!BT24/'7 Sysselsatta (kvartal)'!BT24</f>
        <v>8.7791932059447977E-2</v>
      </c>
      <c r="BV24" s="137">
        <f>'1 Utsläpp (kvartal)'!BU24/'7 Sysselsatta (kvartal)'!BU24</f>
        <v>8.6719134284308899E-2</v>
      </c>
      <c r="BW24" s="137">
        <f>'1 Utsläpp (kvartal)'!BV24/'7 Sysselsatta (kvartal)'!BV24</f>
        <v>7.9056437389770723E-2</v>
      </c>
      <c r="BX24" s="137">
        <f>'1 Utsläpp (kvartal)'!BW24/'7 Sysselsatta (kvartal)'!BW24</f>
        <v>8.334995014955135E-2</v>
      </c>
    </row>
    <row r="25" spans="1:76" s="16" customFormat="1" ht="15.75" customHeight="1" x14ac:dyDescent="0.3">
      <c r="A25"/>
      <c r="B25" s="128" t="str">
        <f>'1 Utsläpp (kvartal)'!B25</f>
        <v>J58-J60 publishing, motion picture, video, television and broadcasting</v>
      </c>
      <c r="C25" s="113" t="str">
        <f>'1 Utsläpp (kvartal)'!C25</f>
        <v>J58-J60 förlagsverksamhet, film, video, TV, ljudinspelning, fonogramutgivning, planering och sändning av program</v>
      </c>
      <c r="D25" s="137">
        <f>'1 Utsläpp (kvartal)'!D25/'7 Sysselsatta (kvartal)'!D25</f>
        <v>0.19285714285714284</v>
      </c>
      <c r="E25" s="137">
        <f>'1 Utsläpp (kvartal)'!E25/'7 Sysselsatta (kvartal)'!E25</f>
        <v>0.25700934579439255</v>
      </c>
      <c r="F25" s="137">
        <f>'1 Utsläpp (kvartal)'!F25/'7 Sysselsatta (kvartal)'!F25</f>
        <v>0.24150110375275938</v>
      </c>
      <c r="G25" s="137">
        <f>'1 Utsläpp (kvartal)'!G25/'7 Sysselsatta (kvartal)'!G25</f>
        <v>0.22109704641350211</v>
      </c>
      <c r="H25" s="137">
        <f>'1 Utsläpp (kvartal)'!G25/'7 Sysselsatta (kvartal)'!G25</f>
        <v>0.22109704641350211</v>
      </c>
      <c r="I25" s="137">
        <f>'1 Utsläpp (kvartal)'!H25/'7 Sysselsatta (kvartal)'!H25</f>
        <v>0.18207547169811322</v>
      </c>
      <c r="J25" s="137">
        <f>'1 Utsläpp (kvartal)'!I25/'7 Sysselsatta (kvartal)'!I25</f>
        <v>0.24302325581395348</v>
      </c>
      <c r="K25" s="137">
        <f>'1 Utsläpp (kvartal)'!J25/'7 Sysselsatta (kvartal)'!J25</f>
        <v>0.23569844789356986</v>
      </c>
      <c r="L25" s="137">
        <f>'1 Utsläpp (kvartal)'!K25/'7 Sysselsatta (kvartal)'!K25</f>
        <v>0.22181425485961123</v>
      </c>
      <c r="M25" s="137">
        <f>'1 Utsläpp (kvartal)'!L25/'7 Sysselsatta (kvartal)'!L25</f>
        <v>0.1968565815324165</v>
      </c>
      <c r="N25" s="137">
        <f>'1 Utsläpp (kvartal)'!M25/'7 Sysselsatta (kvartal)'!M25</f>
        <v>0.2536945812807882</v>
      </c>
      <c r="O25" s="137">
        <f>'1 Utsläpp (kvartal)'!N25/'7 Sysselsatta (kvartal)'!N25</f>
        <v>0.23922902494331066</v>
      </c>
      <c r="P25" s="137">
        <f>'1 Utsläpp (kvartal)'!O25/'7 Sysselsatta (kvartal)'!O25</f>
        <v>0.23487858719646801</v>
      </c>
      <c r="Q25" s="137">
        <f>'1 Utsläpp (kvartal)'!P25/'7 Sysselsatta (kvartal)'!P25</f>
        <v>0.18932806324110671</v>
      </c>
      <c r="R25" s="137">
        <f>'1 Utsläpp (kvartal)'!Q25/'7 Sysselsatta (kvartal)'!Q25</f>
        <v>0.25160493827160491</v>
      </c>
      <c r="S25" s="137">
        <f>'1 Utsläpp (kvartal)'!R25/'7 Sysselsatta (kvartal)'!R25</f>
        <v>0.23318077803203657</v>
      </c>
      <c r="T25" s="137">
        <f>'1 Utsläpp (kvartal)'!S25/'7 Sysselsatta (kvartal)'!S25</f>
        <v>0.21904761904761905</v>
      </c>
      <c r="U25" s="137">
        <f>'1 Utsläpp (kvartal)'!T25/'7 Sysselsatta (kvartal)'!T25</f>
        <v>0.1738095238095238</v>
      </c>
      <c r="V25" s="137">
        <f>'1 Utsläpp (kvartal)'!U25/'7 Sysselsatta (kvartal)'!U25</f>
        <v>0.22358722358722355</v>
      </c>
      <c r="W25" s="137">
        <f>'1 Utsläpp (kvartal)'!V25/'7 Sysselsatta (kvartal)'!V25</f>
        <v>0.21022727272727273</v>
      </c>
      <c r="X25" s="137">
        <f>'1 Utsläpp (kvartal)'!W25/'7 Sysselsatta (kvartal)'!W25</f>
        <v>0.20521541950113378</v>
      </c>
      <c r="Y25" s="137">
        <f>'1 Utsläpp (kvartal)'!X25/'7 Sysselsatta (kvartal)'!X25</f>
        <v>0.16350806451612901</v>
      </c>
      <c r="Z25" s="137">
        <f>'1 Utsläpp (kvartal)'!Y25/'7 Sysselsatta (kvartal)'!Y25</f>
        <v>0.20714285714285713</v>
      </c>
      <c r="AA25" s="137">
        <f>'1 Utsläpp (kvartal)'!Z25/'7 Sysselsatta (kvartal)'!Z25</f>
        <v>0.19362637362637364</v>
      </c>
      <c r="AB25" s="137">
        <f>'1 Utsläpp (kvartal)'!AA25/'7 Sysselsatta (kvartal)'!AA25</f>
        <v>0.1848552338530067</v>
      </c>
      <c r="AC25" s="137">
        <f>'1 Utsläpp (kvartal)'!AB25/'7 Sysselsatta (kvartal)'!AB25</f>
        <v>0.15685071574642126</v>
      </c>
      <c r="AD25" s="137">
        <f>'1 Utsläpp (kvartal)'!AC25/'7 Sysselsatta (kvartal)'!AC25</f>
        <v>0.19009216589861752</v>
      </c>
      <c r="AE25" s="137">
        <f>'1 Utsläpp (kvartal)'!AD25/'7 Sysselsatta (kvartal)'!AD25</f>
        <v>0.18936651583710404</v>
      </c>
      <c r="AF25" s="137">
        <f>'1 Utsläpp (kvartal)'!AE25/'7 Sysselsatta (kvartal)'!AE25</f>
        <v>0.17827050997782704</v>
      </c>
      <c r="AG25" s="137">
        <f>'1 Utsläpp (kvartal)'!AF25/'7 Sysselsatta (kvartal)'!AF25</f>
        <v>0.12964426877470356</v>
      </c>
      <c r="AH25" s="137">
        <f>'1 Utsläpp (kvartal)'!AG25/'7 Sysselsatta (kvartal)'!AG25</f>
        <v>0.16439909297052155</v>
      </c>
      <c r="AI25" s="137">
        <f>'1 Utsläpp (kvartal)'!AH25/'7 Sysselsatta (kvartal)'!AH25</f>
        <v>0.16233480176211454</v>
      </c>
      <c r="AJ25" s="137">
        <f>'1 Utsläpp (kvartal)'!AI25/'7 Sysselsatta (kvartal)'!AI25</f>
        <v>0.14936170212765956</v>
      </c>
      <c r="AK25" s="137">
        <f>'1 Utsläpp (kvartal)'!AJ25/'7 Sysselsatta (kvartal)'!AJ25</f>
        <v>0.12394067796610168</v>
      </c>
      <c r="AL25" s="137">
        <f>'1 Utsläpp (kvartal)'!AK25/'7 Sysselsatta (kvartal)'!AK25</f>
        <v>0.14557522123893804</v>
      </c>
      <c r="AM25" s="137">
        <f>'1 Utsläpp (kvartal)'!AL25/'7 Sysselsatta (kvartal)'!AL25</f>
        <v>0.15247747747747747</v>
      </c>
      <c r="AN25" s="137">
        <f>'1 Utsläpp (kvartal)'!AM25/'7 Sysselsatta (kvartal)'!AM25</f>
        <v>0.13640256959314775</v>
      </c>
      <c r="AO25" s="137">
        <f>'1 Utsläpp (kvartal)'!AN25/'7 Sysselsatta (kvartal)'!AN25</f>
        <v>0.11670146137787056</v>
      </c>
      <c r="AP25" s="137">
        <f>'1 Utsläpp (kvartal)'!AO25/'7 Sysselsatta (kvartal)'!AO25</f>
        <v>0.13482905982905982</v>
      </c>
      <c r="AQ25" s="137">
        <f>'1 Utsläpp (kvartal)'!AP25/'7 Sysselsatta (kvartal)'!AP25</f>
        <v>0.13438155136268343</v>
      </c>
      <c r="AR25" s="137">
        <f>'1 Utsläpp (kvartal)'!AQ25/'7 Sysselsatta (kvartal)'!AQ25</f>
        <v>0.12238193018480492</v>
      </c>
      <c r="AS25" s="137">
        <f>'1 Utsläpp (kvartal)'!AR25/'7 Sysselsatta (kvartal)'!AR25</f>
        <v>0.11206896551724138</v>
      </c>
      <c r="AT25" s="137">
        <f>'1 Utsläpp (kvartal)'!AS25/'7 Sysselsatta (kvartal)'!AS25</f>
        <v>0.12971800433839481</v>
      </c>
      <c r="AU25" s="137">
        <f>'1 Utsläpp (kvartal)'!AT25/'7 Sysselsatta (kvartal)'!AT25</f>
        <v>0.13176972281449892</v>
      </c>
      <c r="AV25" s="137">
        <f>'1 Utsläpp (kvartal)'!AU25/'7 Sysselsatta (kvartal)'!AU25</f>
        <v>0.11551020408163265</v>
      </c>
      <c r="AW25" s="137">
        <f>'1 Utsläpp (kvartal)'!AV25/'7 Sysselsatta (kvartal)'!AV25</f>
        <v>0.10421940928270043</v>
      </c>
      <c r="AX25" s="137">
        <f>'1 Utsläpp (kvartal)'!AW25/'7 Sysselsatta (kvartal)'!AW25</f>
        <v>0.11639344262295082</v>
      </c>
      <c r="AY25" s="137">
        <f>'1 Utsläpp (kvartal)'!AX25/'7 Sysselsatta (kvartal)'!AX25</f>
        <v>0.11810865191146881</v>
      </c>
      <c r="AZ25" s="137">
        <f>'1 Utsläpp (kvartal)'!AY25/'7 Sysselsatta (kvartal)'!AY25</f>
        <v>0.10612648221343873</v>
      </c>
      <c r="BA25" s="137">
        <f>'1 Utsläpp (kvartal)'!AZ25/'7 Sysselsatta (kvartal)'!AZ25</f>
        <v>9.8785425101214575E-2</v>
      </c>
      <c r="BB25" s="137">
        <f>'1 Utsläpp (kvartal)'!BA25/'7 Sysselsatta (kvartal)'!BA25</f>
        <v>0.10161943319838056</v>
      </c>
      <c r="BC25" s="137">
        <f>'1 Utsläpp (kvartal)'!BB25/'7 Sysselsatta (kvartal)'!BB25</f>
        <v>0.11285714285714286</v>
      </c>
      <c r="BD25" s="137">
        <f>'1 Utsläpp (kvartal)'!BC25/'7 Sysselsatta (kvartal)'!BC25</f>
        <v>9.9999999999999992E-2</v>
      </c>
      <c r="BE25" s="137">
        <f>'1 Utsläpp (kvartal)'!BD25/'7 Sysselsatta (kvartal)'!BD25</f>
        <v>8.8599999999999998E-2</v>
      </c>
      <c r="BF25" s="137">
        <f>'1 Utsläpp (kvartal)'!BE25/'7 Sysselsatta (kvartal)'!BE25</f>
        <v>0.10214424951267058</v>
      </c>
      <c r="BG25" s="137">
        <f>'1 Utsläpp (kvartal)'!BF25/'7 Sysselsatta (kvartal)'!BF25</f>
        <v>0.10399239543726235</v>
      </c>
      <c r="BH25" s="137">
        <f>'1 Utsläpp (kvartal)'!BG25/'7 Sysselsatta (kvartal)'!BG25</f>
        <v>9.0520446096654286E-2</v>
      </c>
      <c r="BI25" s="137">
        <f>'1 Utsläpp (kvartal)'!BH25/'7 Sysselsatta (kvartal)'!BH25</f>
        <v>7.939508506616258E-2</v>
      </c>
      <c r="BJ25" s="137">
        <f>'1 Utsläpp (kvartal)'!BI25/'7 Sysselsatta (kvartal)'!BI25</f>
        <v>8.3763837638376373E-2</v>
      </c>
      <c r="BK25" s="137">
        <f>'1 Utsläpp (kvartal)'!BJ25/'7 Sysselsatta (kvartal)'!BJ25</f>
        <v>8.5480943738656986E-2</v>
      </c>
      <c r="BL25" s="137">
        <f>'1 Utsläpp (kvartal)'!BK25/'7 Sysselsatta (kvartal)'!BK25</f>
        <v>7.9606440071556359E-2</v>
      </c>
      <c r="BM25" s="137">
        <f>'1 Utsläpp (kvartal)'!BL25/'7 Sysselsatta (kvartal)'!BL25</f>
        <v>8.1588447653429597E-2</v>
      </c>
      <c r="BN25" s="137">
        <f>'1 Utsläpp (kvartal)'!BM25/'7 Sysselsatta (kvartal)'!BM25</f>
        <v>8.8014311270125226E-2</v>
      </c>
      <c r="BO25" s="137">
        <f>'1 Utsläpp (kvartal)'!BN25/'7 Sysselsatta (kvartal)'!BN25</f>
        <v>8.7900355871886118E-2</v>
      </c>
      <c r="BP25" s="137">
        <f>'1 Utsläpp (kvartal)'!BO25/'7 Sysselsatta (kvartal)'!BO25</f>
        <v>8.3750000000000005E-2</v>
      </c>
      <c r="BQ25" s="137">
        <f>'1 Utsläpp (kvartal)'!BP25/'7 Sysselsatta (kvartal)'!BP25</f>
        <v>8.5794392523364488E-2</v>
      </c>
      <c r="BR25" s="137">
        <f>'1 Utsläpp (kvartal)'!BQ25/'7 Sysselsatta (kvartal)'!BQ25</f>
        <v>9.2393320964749545E-2</v>
      </c>
      <c r="BS25" s="137">
        <f>'1 Utsläpp (kvartal)'!BR25/'7 Sysselsatta (kvartal)'!BR25</f>
        <v>9.6455223880597005E-2</v>
      </c>
      <c r="BT25" s="137">
        <f>'1 Utsläpp (kvartal)'!BS25/'7 Sysselsatta (kvartal)'!BS25</f>
        <v>8.5102420856610808E-2</v>
      </c>
      <c r="BU25" s="137">
        <f>'1 Utsläpp (kvartal)'!BT25/'7 Sysselsatta (kvartal)'!BT25</f>
        <v>8.3427495291902062E-2</v>
      </c>
      <c r="BV25" s="137">
        <f>'1 Utsläpp (kvartal)'!BU25/'7 Sysselsatta (kvartal)'!BU25</f>
        <v>8.9013035381750469E-2</v>
      </c>
      <c r="BW25" s="137">
        <f>'1 Utsläpp (kvartal)'!BV25/'7 Sysselsatta (kvartal)'!BV25</f>
        <v>9.1449814126394052E-2</v>
      </c>
      <c r="BX25" s="137">
        <f>'1 Utsläpp (kvartal)'!BW25/'7 Sysselsatta (kvartal)'!BW25</f>
        <v>8.3487940630797772E-2</v>
      </c>
    </row>
    <row r="26" spans="1:76" s="16" customFormat="1" ht="15.75" customHeight="1" x14ac:dyDescent="0.3">
      <c r="A26"/>
      <c r="B26" s="128" t="str">
        <f>'1 Utsläpp (kvartal)'!B26</f>
        <v>J61 telecommunications</v>
      </c>
      <c r="C26" s="113" t="str">
        <f>'1 Utsläpp (kvartal)'!C26</f>
        <v>J61 telekommunikation</v>
      </c>
      <c r="D26" s="137">
        <f>'1 Utsläpp (kvartal)'!D26/'7 Sysselsatta (kvartal)'!D26</f>
        <v>0.47142857142857142</v>
      </c>
      <c r="E26" s="137">
        <f>'1 Utsläpp (kvartal)'!E26/'7 Sysselsatta (kvartal)'!E26</f>
        <v>0.37789473684210523</v>
      </c>
      <c r="F26" s="137">
        <f>'1 Utsläpp (kvartal)'!F26/'7 Sysselsatta (kvartal)'!F26</f>
        <v>0.36813186813186816</v>
      </c>
      <c r="G26" s="137">
        <f>'1 Utsläpp (kvartal)'!G26/'7 Sysselsatta (kvartal)'!G26</f>
        <v>0.41934156378600818</v>
      </c>
      <c r="H26" s="137">
        <f>'1 Utsläpp (kvartal)'!G26/'7 Sysselsatta (kvartal)'!G26</f>
        <v>0.41934156378600818</v>
      </c>
      <c r="I26" s="137">
        <f>'1 Utsläpp (kvartal)'!H26/'7 Sysselsatta (kvartal)'!H26</f>
        <v>0.35531914893617017</v>
      </c>
      <c r="J26" s="137">
        <f>'1 Utsläpp (kvartal)'!I26/'7 Sysselsatta (kvartal)'!I26</f>
        <v>0.30567375886524822</v>
      </c>
      <c r="K26" s="137">
        <f>'1 Utsläpp (kvartal)'!J26/'7 Sysselsatta (kvartal)'!J26</f>
        <v>0.3161048689138577</v>
      </c>
      <c r="L26" s="137">
        <f>'1 Utsläpp (kvartal)'!K26/'7 Sysselsatta (kvartal)'!K26</f>
        <v>0.39873417721518983</v>
      </c>
      <c r="M26" s="137">
        <f>'1 Utsläpp (kvartal)'!L26/'7 Sysselsatta (kvartal)'!L26</f>
        <v>0.41474654377880188</v>
      </c>
      <c r="N26" s="137">
        <f>'1 Utsläpp (kvartal)'!M26/'7 Sysselsatta (kvartal)'!M26</f>
        <v>0.31603053435114503</v>
      </c>
      <c r="O26" s="137">
        <f>'1 Utsläpp (kvartal)'!N26/'7 Sysselsatta (kvartal)'!N26</f>
        <v>0.32416666666666666</v>
      </c>
      <c r="P26" s="137">
        <f>'1 Utsläpp (kvartal)'!O26/'7 Sysselsatta (kvartal)'!O26</f>
        <v>0.41719457013574662</v>
      </c>
      <c r="Q26" s="137">
        <f>'1 Utsläpp (kvartal)'!P26/'7 Sysselsatta (kvartal)'!P26</f>
        <v>0.46813725490196084</v>
      </c>
      <c r="R26" s="137">
        <f>'1 Utsläpp (kvartal)'!Q26/'7 Sysselsatta (kvartal)'!Q26</f>
        <v>0.3557377049180328</v>
      </c>
      <c r="S26" s="137">
        <f>'1 Utsläpp (kvartal)'!R26/'7 Sysselsatta (kvartal)'!R26</f>
        <v>0.34628820960698692</v>
      </c>
      <c r="T26" s="137">
        <f>'1 Utsläpp (kvartal)'!S26/'7 Sysselsatta (kvartal)'!S26</f>
        <v>0.40772946859903381</v>
      </c>
      <c r="U26" s="137">
        <f>'1 Utsläpp (kvartal)'!T26/'7 Sysselsatta (kvartal)'!T26</f>
        <v>0.33348837209302323</v>
      </c>
      <c r="V26" s="137">
        <f>'1 Utsläpp (kvartal)'!U26/'7 Sysselsatta (kvartal)'!U26</f>
        <v>0.2815450643776824</v>
      </c>
      <c r="W26" s="137">
        <f>'1 Utsläpp (kvartal)'!V26/'7 Sysselsatta (kvartal)'!V26</f>
        <v>0.26538461538461539</v>
      </c>
      <c r="X26" s="137">
        <f>'1 Utsläpp (kvartal)'!W26/'7 Sysselsatta (kvartal)'!W26</f>
        <v>0.34741784037558687</v>
      </c>
      <c r="Y26" s="137">
        <f>'1 Utsläpp (kvartal)'!X26/'7 Sysselsatta (kvartal)'!X26</f>
        <v>0.32648401826484025</v>
      </c>
      <c r="Z26" s="137">
        <f>'1 Utsläpp (kvartal)'!Y26/'7 Sysselsatta (kvartal)'!Y26</f>
        <v>0.27844827586206899</v>
      </c>
      <c r="AA26" s="137">
        <f>'1 Utsläpp (kvartal)'!Z26/'7 Sysselsatta (kvartal)'!Z26</f>
        <v>0.253781512605042</v>
      </c>
      <c r="AB26" s="137">
        <f>'1 Utsläpp (kvartal)'!AA26/'7 Sysselsatta (kvartal)'!AA26</f>
        <v>0.30604651162790697</v>
      </c>
      <c r="AC26" s="137">
        <f>'1 Utsläpp (kvartal)'!AB26/'7 Sysselsatta (kvartal)'!AB26</f>
        <v>0.30730593607305939</v>
      </c>
      <c r="AD26" s="137">
        <f>'1 Utsläpp (kvartal)'!AC26/'7 Sysselsatta (kvartal)'!AC26</f>
        <v>0.26083333333333331</v>
      </c>
      <c r="AE26" s="137">
        <f>'1 Utsläpp (kvartal)'!AD26/'7 Sysselsatta (kvartal)'!AD26</f>
        <v>0.24853556485355652</v>
      </c>
      <c r="AF26" s="137">
        <f>'1 Utsläpp (kvartal)'!AE26/'7 Sysselsatta (kvartal)'!AE26</f>
        <v>0.29266055045871558</v>
      </c>
      <c r="AG26" s="137">
        <f>'1 Utsläpp (kvartal)'!AF26/'7 Sysselsatta (kvartal)'!AF26</f>
        <v>0.15924369747899159</v>
      </c>
      <c r="AH26" s="137">
        <f>'1 Utsläpp (kvartal)'!AG26/'7 Sysselsatta (kvartal)'!AG26</f>
        <v>0.16079999999999997</v>
      </c>
      <c r="AI26" s="137">
        <f>'1 Utsläpp (kvartal)'!AH26/'7 Sysselsatta (kvartal)'!AH26</f>
        <v>0.16446280991735537</v>
      </c>
      <c r="AJ26" s="137">
        <f>'1 Utsläpp (kvartal)'!AI26/'7 Sysselsatta (kvartal)'!AI26</f>
        <v>0.174025974025974</v>
      </c>
      <c r="AK26" s="137">
        <f>'1 Utsläpp (kvartal)'!AJ26/'7 Sysselsatta (kvartal)'!AJ26</f>
        <v>0.14599156118143461</v>
      </c>
      <c r="AL26" s="137">
        <f>'1 Utsläpp (kvartal)'!AK26/'7 Sysselsatta (kvartal)'!AK26</f>
        <v>0.15573770491803279</v>
      </c>
      <c r="AM26" s="137">
        <f>'1 Utsläpp (kvartal)'!AL26/'7 Sysselsatta (kvartal)'!AL26</f>
        <v>0.15901639344262294</v>
      </c>
      <c r="AN26" s="137">
        <f>'1 Utsläpp (kvartal)'!AM26/'7 Sysselsatta (kvartal)'!AM26</f>
        <v>0.17092511013215858</v>
      </c>
      <c r="AO26" s="137">
        <f>'1 Utsläpp (kvartal)'!AN26/'7 Sysselsatta (kvartal)'!AN26</f>
        <v>0.1346613545816733</v>
      </c>
      <c r="AP26" s="137">
        <f>'1 Utsläpp (kvartal)'!AO26/'7 Sysselsatta (kvartal)'!AO26</f>
        <v>0.15247933884297521</v>
      </c>
      <c r="AQ26" s="137">
        <f>'1 Utsläpp (kvartal)'!AP26/'7 Sysselsatta (kvartal)'!AP26</f>
        <v>0.15311203319502073</v>
      </c>
      <c r="AR26" s="137">
        <f>'1 Utsläpp (kvartal)'!AQ26/'7 Sysselsatta (kvartal)'!AQ26</f>
        <v>0.17109004739336492</v>
      </c>
      <c r="AS26" s="137">
        <f>'1 Utsläpp (kvartal)'!AR26/'7 Sysselsatta (kvartal)'!AR26</f>
        <v>0.13744680851063829</v>
      </c>
      <c r="AT26" s="137">
        <f>'1 Utsläpp (kvartal)'!AS26/'7 Sysselsatta (kvartal)'!AS26</f>
        <v>0.1506172839506173</v>
      </c>
      <c r="AU26" s="137">
        <f>'1 Utsläpp (kvartal)'!AT26/'7 Sysselsatta (kvartal)'!AT26</f>
        <v>0.15726495726495729</v>
      </c>
      <c r="AV26" s="137">
        <f>'1 Utsläpp (kvartal)'!AU26/'7 Sysselsatta (kvartal)'!AU26</f>
        <v>0.16175115207373272</v>
      </c>
      <c r="AW26" s="137">
        <f>'1 Utsläpp (kvartal)'!AV26/'7 Sysselsatta (kvartal)'!AV26</f>
        <v>0.13173913043478261</v>
      </c>
      <c r="AX26" s="137">
        <f>'1 Utsläpp (kvartal)'!AW26/'7 Sysselsatta (kvartal)'!AW26</f>
        <v>0.14978165938864629</v>
      </c>
      <c r="AY26" s="137">
        <f>'1 Utsläpp (kvartal)'!AX26/'7 Sysselsatta (kvartal)'!AX26</f>
        <v>0.15242290748898679</v>
      </c>
      <c r="AZ26" s="137">
        <f>'1 Utsläpp (kvartal)'!AY26/'7 Sysselsatta (kvartal)'!AY26</f>
        <v>0.15970873786407766</v>
      </c>
      <c r="BA26" s="137">
        <f>'1 Utsläpp (kvartal)'!AZ26/'7 Sysselsatta (kvartal)'!AZ26</f>
        <v>0.14099099099099099</v>
      </c>
      <c r="BB26" s="137">
        <f>'1 Utsläpp (kvartal)'!BA26/'7 Sysselsatta (kvartal)'!BA26</f>
        <v>0.1425339366515837</v>
      </c>
      <c r="BC26" s="137">
        <f>'1 Utsläpp (kvartal)'!BB26/'7 Sysselsatta (kvartal)'!BB26</f>
        <v>0.1531818181818182</v>
      </c>
      <c r="BD26" s="137">
        <f>'1 Utsläpp (kvartal)'!BC26/'7 Sysselsatta (kvartal)'!BC26</f>
        <v>0.15345622119815669</v>
      </c>
      <c r="BE26" s="137">
        <f>'1 Utsläpp (kvartal)'!BD26/'7 Sysselsatta (kvartal)'!BD26</f>
        <v>0.14814814814814814</v>
      </c>
      <c r="BF26" s="137">
        <f>'1 Utsläpp (kvartal)'!BE26/'7 Sysselsatta (kvartal)'!BE26</f>
        <v>0.16744186046511628</v>
      </c>
      <c r="BG26" s="137">
        <f>'1 Utsläpp (kvartal)'!BF26/'7 Sysselsatta (kvartal)'!BF26</f>
        <v>0.1675925925925926</v>
      </c>
      <c r="BH26" s="137">
        <f>'1 Utsläpp (kvartal)'!BG26/'7 Sysselsatta (kvartal)'!BG26</f>
        <v>0.16150234741784036</v>
      </c>
      <c r="BI26" s="137">
        <f>'1 Utsläpp (kvartal)'!BH26/'7 Sysselsatta (kvartal)'!BH26</f>
        <v>0.14028436018957344</v>
      </c>
      <c r="BJ26" s="137">
        <f>'1 Utsläpp (kvartal)'!BI26/'7 Sysselsatta (kvartal)'!BI26</f>
        <v>0.14103773584905663</v>
      </c>
      <c r="BK26" s="137">
        <f>'1 Utsläpp (kvartal)'!BJ26/'7 Sysselsatta (kvartal)'!BJ26</f>
        <v>0.14319248826291078</v>
      </c>
      <c r="BL26" s="137">
        <f>'1 Utsläpp (kvartal)'!BK26/'7 Sysselsatta (kvartal)'!BK26</f>
        <v>0.14386792452830188</v>
      </c>
      <c r="BM26" s="137">
        <f>'1 Utsläpp (kvartal)'!BL26/'7 Sysselsatta (kvartal)'!BL26</f>
        <v>0.1164319248826291</v>
      </c>
      <c r="BN26" s="137">
        <f>'1 Utsläpp (kvartal)'!BM26/'7 Sysselsatta (kvartal)'!BM26</f>
        <v>0.12083333333333332</v>
      </c>
      <c r="BO26" s="137">
        <f>'1 Utsläpp (kvartal)'!BN26/'7 Sysselsatta (kvartal)'!BN26</f>
        <v>0.12037037037037036</v>
      </c>
      <c r="BP26" s="137">
        <f>'1 Utsläpp (kvartal)'!BO26/'7 Sysselsatta (kvartal)'!BO26</f>
        <v>0.11953488372093023</v>
      </c>
      <c r="BQ26" s="137">
        <f>'1 Utsläpp (kvartal)'!BP26/'7 Sysselsatta (kvartal)'!BP26</f>
        <v>0.15023474178403756</v>
      </c>
      <c r="BR26" s="137">
        <f>'1 Utsläpp (kvartal)'!BQ26/'7 Sysselsatta (kvartal)'!BQ26</f>
        <v>0.15821596244131456</v>
      </c>
      <c r="BS26" s="137">
        <f>'1 Utsläpp (kvartal)'!BR26/'7 Sysselsatta (kvartal)'!BR26</f>
        <v>0.15953488372093025</v>
      </c>
      <c r="BT26" s="137">
        <f>'1 Utsläpp (kvartal)'!BS26/'7 Sysselsatta (kvartal)'!BS26</f>
        <v>0.14744186046511629</v>
      </c>
      <c r="BU26" s="137">
        <f>'1 Utsläpp (kvartal)'!BT26/'7 Sysselsatta (kvartal)'!BT26</f>
        <v>0.14225352112676054</v>
      </c>
      <c r="BV26" s="137">
        <f>'1 Utsläpp (kvartal)'!BU26/'7 Sysselsatta (kvartal)'!BU26</f>
        <v>0.15165876777251186</v>
      </c>
      <c r="BW26" s="137">
        <f>'1 Utsläpp (kvartal)'!BV26/'7 Sysselsatta (kvartal)'!BV26</f>
        <v>0.1535885167464115</v>
      </c>
      <c r="BX26" s="137">
        <f>'1 Utsläpp (kvartal)'!BW26/'7 Sysselsatta (kvartal)'!BW26</f>
        <v>0.14805825242718446</v>
      </c>
    </row>
    <row r="27" spans="1:76" s="16" customFormat="1" ht="15.75" customHeight="1" x14ac:dyDescent="0.3">
      <c r="A27"/>
      <c r="B27" s="128" t="str">
        <f>'1 Utsläpp (kvartal)'!B27</f>
        <v>J62-J63 computer programming, consultancy and related activities and information services</v>
      </c>
      <c r="C27" s="113" t="str">
        <f>'1 Utsläpp (kvartal)'!C27</f>
        <v>J62-J63 dataprogrammering, datakonsulter och informationstjänster</v>
      </c>
      <c r="D27" s="137">
        <f>'1 Utsläpp (kvartal)'!D27/'7 Sysselsatta (kvartal)'!D27</f>
        <v>0.19202834366696189</v>
      </c>
      <c r="E27" s="137">
        <f>'1 Utsläpp (kvartal)'!E27/'7 Sysselsatta (kvartal)'!E27</f>
        <v>0.2065309584393554</v>
      </c>
      <c r="F27" s="137">
        <f>'1 Utsläpp (kvartal)'!F27/'7 Sysselsatta (kvartal)'!F27</f>
        <v>0.20702199661590523</v>
      </c>
      <c r="G27" s="137">
        <f>'1 Utsläpp (kvartal)'!G27/'7 Sysselsatta (kvartal)'!G27</f>
        <v>0.21468926553672316</v>
      </c>
      <c r="H27" s="137">
        <f>'1 Utsläpp (kvartal)'!G27/'7 Sysselsatta (kvartal)'!G27</f>
        <v>0.21468926553672316</v>
      </c>
      <c r="I27" s="137">
        <f>'1 Utsläpp (kvartal)'!H27/'7 Sysselsatta (kvartal)'!H27</f>
        <v>0.19486948694869485</v>
      </c>
      <c r="J27" s="137">
        <f>'1 Utsläpp (kvartal)'!I27/'7 Sysselsatta (kvartal)'!I27</f>
        <v>0.21246753246753247</v>
      </c>
      <c r="K27" s="137">
        <f>'1 Utsläpp (kvartal)'!J27/'7 Sysselsatta (kvartal)'!J27</f>
        <v>0.22432915921288013</v>
      </c>
      <c r="L27" s="137">
        <f>'1 Utsläpp (kvartal)'!K27/'7 Sysselsatta (kvartal)'!K27</f>
        <v>0.23</v>
      </c>
      <c r="M27" s="137">
        <f>'1 Utsläpp (kvartal)'!L27/'7 Sysselsatta (kvartal)'!L27</f>
        <v>0.1789041095890411</v>
      </c>
      <c r="N27" s="137">
        <f>'1 Utsläpp (kvartal)'!M27/'7 Sysselsatta (kvartal)'!M27</f>
        <v>0.19135802469135801</v>
      </c>
      <c r="O27" s="137">
        <f>'1 Utsläpp (kvartal)'!N27/'7 Sysselsatta (kvartal)'!N27</f>
        <v>0.19832155477031801</v>
      </c>
      <c r="P27" s="137">
        <f>'1 Utsläpp (kvartal)'!O27/'7 Sysselsatta (kvartal)'!O27</f>
        <v>0.20762463343108503</v>
      </c>
      <c r="Q27" s="137">
        <f>'1 Utsläpp (kvartal)'!P27/'7 Sysselsatta (kvartal)'!P27</f>
        <v>0.18864042933810377</v>
      </c>
      <c r="R27" s="137">
        <f>'1 Utsläpp (kvartal)'!Q27/'7 Sysselsatta (kvartal)'!Q27</f>
        <v>0.20540540540540539</v>
      </c>
      <c r="S27" s="137">
        <f>'1 Utsläpp (kvartal)'!R27/'7 Sysselsatta (kvartal)'!R27</f>
        <v>0.19974789915966387</v>
      </c>
      <c r="T27" s="137">
        <f>'1 Utsläpp (kvartal)'!S27/'7 Sysselsatta (kvartal)'!S27</f>
        <v>0.20492565055762083</v>
      </c>
      <c r="U27" s="137">
        <f>'1 Utsläpp (kvartal)'!T27/'7 Sysselsatta (kvartal)'!T27</f>
        <v>0.16835334476843911</v>
      </c>
      <c r="V27" s="137">
        <f>'1 Utsläpp (kvartal)'!U27/'7 Sysselsatta (kvartal)'!U27</f>
        <v>0.17624262847514743</v>
      </c>
      <c r="W27" s="137">
        <f>'1 Utsläpp (kvartal)'!V27/'7 Sysselsatta (kvartal)'!V27</f>
        <v>0.17516501650165017</v>
      </c>
      <c r="X27" s="137">
        <f>'1 Utsläpp (kvartal)'!W27/'7 Sysselsatta (kvartal)'!W27</f>
        <v>0.1842440801457195</v>
      </c>
      <c r="Y27" s="137">
        <f>'1 Utsläpp (kvartal)'!X27/'7 Sysselsatta (kvartal)'!X27</f>
        <v>0.1571186440677966</v>
      </c>
      <c r="Z27" s="137">
        <f>'1 Utsläpp (kvartal)'!Y27/'7 Sysselsatta (kvartal)'!Y27</f>
        <v>0.16797706797706799</v>
      </c>
      <c r="AA27" s="137">
        <f>'1 Utsläpp (kvartal)'!Z27/'7 Sysselsatta (kvartal)'!Z27</f>
        <v>0.17896995708154509</v>
      </c>
      <c r="AB27" s="137">
        <f>'1 Utsläpp (kvartal)'!AA27/'7 Sysselsatta (kvartal)'!AA27</f>
        <v>0.17495495495495497</v>
      </c>
      <c r="AC27" s="137">
        <f>'1 Utsläpp (kvartal)'!AB27/'7 Sysselsatta (kvartal)'!AB27</f>
        <v>0.14527027027027026</v>
      </c>
      <c r="AD27" s="137">
        <f>'1 Utsläpp (kvartal)'!AC27/'7 Sysselsatta (kvartal)'!AC27</f>
        <v>0.15347721822541965</v>
      </c>
      <c r="AE27" s="137">
        <f>'1 Utsläpp (kvartal)'!AD27/'7 Sysselsatta (kvartal)'!AD27</f>
        <v>0.15490822027134876</v>
      </c>
      <c r="AF27" s="137">
        <f>'1 Utsläpp (kvartal)'!AE27/'7 Sysselsatta (kvartal)'!AE27</f>
        <v>0.1641025641025641</v>
      </c>
      <c r="AG27" s="137">
        <f>'1 Utsläpp (kvartal)'!AF27/'7 Sysselsatta (kvartal)'!AF27</f>
        <v>0.13651050080775443</v>
      </c>
      <c r="AH27" s="137">
        <f>'1 Utsläpp (kvartal)'!AG27/'7 Sysselsatta (kvartal)'!AG27</f>
        <v>0.14360960495739736</v>
      </c>
      <c r="AI27" s="137">
        <f>'1 Utsläpp (kvartal)'!AH27/'7 Sysselsatta (kvartal)'!AH27</f>
        <v>0.14845849802371541</v>
      </c>
      <c r="AJ27" s="137">
        <f>'1 Utsläpp (kvartal)'!AI27/'7 Sysselsatta (kvartal)'!AI27</f>
        <v>0.15104427736006681</v>
      </c>
      <c r="AK27" s="137">
        <f>'1 Utsläpp (kvartal)'!AJ27/'7 Sysselsatta (kvartal)'!AJ27</f>
        <v>0.12454183266932271</v>
      </c>
      <c r="AL27" s="137">
        <f>'1 Utsläpp (kvartal)'!AK27/'7 Sysselsatta (kvartal)'!AK27</f>
        <v>0.13526682134570764</v>
      </c>
      <c r="AM27" s="137">
        <f>'1 Utsläpp (kvartal)'!AL27/'7 Sysselsatta (kvartal)'!AL27</f>
        <v>0.1411302982731554</v>
      </c>
      <c r="AN27" s="137">
        <f>'1 Utsläpp (kvartal)'!AM27/'7 Sysselsatta (kvartal)'!AM27</f>
        <v>0.14796888504753675</v>
      </c>
      <c r="AO27" s="137">
        <f>'1 Utsläpp (kvartal)'!AN27/'7 Sysselsatta (kvartal)'!AN27</f>
        <v>0.12094647013188517</v>
      </c>
      <c r="AP27" s="137">
        <f>'1 Utsläpp (kvartal)'!AO27/'7 Sysselsatta (kvartal)'!AO27</f>
        <v>0.13120780195048759</v>
      </c>
      <c r="AQ27" s="137">
        <f>'1 Utsläpp (kvartal)'!AP27/'7 Sysselsatta (kvartal)'!AP27</f>
        <v>0.13228699551569506</v>
      </c>
      <c r="AR27" s="137">
        <f>'1 Utsläpp (kvartal)'!AQ27/'7 Sysselsatta (kvartal)'!AQ27</f>
        <v>0.12969602494154325</v>
      </c>
      <c r="AS27" s="137">
        <f>'1 Utsläpp (kvartal)'!AR27/'7 Sysselsatta (kvartal)'!AR27</f>
        <v>0.10753623188405798</v>
      </c>
      <c r="AT27" s="137">
        <f>'1 Utsläpp (kvartal)'!AS27/'7 Sysselsatta (kvartal)'!AS27</f>
        <v>0.11942496493688641</v>
      </c>
      <c r="AU27" s="137">
        <f>'1 Utsläpp (kvartal)'!AT27/'7 Sysselsatta (kvartal)'!AT27</f>
        <v>0.1291297935103245</v>
      </c>
      <c r="AV27" s="137">
        <f>'1 Utsläpp (kvartal)'!AU27/'7 Sysselsatta (kvartal)'!AU27</f>
        <v>0.12062780269058296</v>
      </c>
      <c r="AW27" s="137">
        <f>'1 Utsläpp (kvartal)'!AV27/'7 Sysselsatta (kvartal)'!AV27</f>
        <v>9.9011997177134797E-2</v>
      </c>
      <c r="AX27" s="137">
        <f>'1 Utsläpp (kvartal)'!AW27/'7 Sysselsatta (kvartal)'!AW27</f>
        <v>0.11264849755415794</v>
      </c>
      <c r="AY27" s="137">
        <f>'1 Utsläpp (kvartal)'!AX27/'7 Sysselsatta (kvartal)'!AX27</f>
        <v>0.11762208067940552</v>
      </c>
      <c r="AZ27" s="137">
        <f>'1 Utsläpp (kvartal)'!AY27/'7 Sysselsatta (kvartal)'!AY27</f>
        <v>0.10466392318244169</v>
      </c>
      <c r="BA27" s="137">
        <f>'1 Utsläpp (kvartal)'!AZ27/'7 Sysselsatta (kvartal)'!AZ27</f>
        <v>8.9607708189951812E-2</v>
      </c>
      <c r="BB27" s="137">
        <f>'1 Utsläpp (kvartal)'!BA27/'7 Sysselsatta (kvartal)'!BA27</f>
        <v>9.1393442622950821E-2</v>
      </c>
      <c r="BC27" s="137">
        <f>'1 Utsläpp (kvartal)'!BB27/'7 Sysselsatta (kvartal)'!BB27</f>
        <v>0.10095890410958905</v>
      </c>
      <c r="BD27" s="137">
        <f>'1 Utsläpp (kvartal)'!BC27/'7 Sysselsatta (kvartal)'!BC27</f>
        <v>9.2470910335386722E-2</v>
      </c>
      <c r="BE27" s="137">
        <f>'1 Utsläpp (kvartal)'!BD27/'7 Sysselsatta (kvartal)'!BD27</f>
        <v>7.6119402985074622E-2</v>
      </c>
      <c r="BF27" s="137">
        <f>'1 Utsläpp (kvartal)'!BE27/'7 Sysselsatta (kvartal)'!BE27</f>
        <v>8.7358616101131076E-2</v>
      </c>
      <c r="BG27" s="137">
        <f>'1 Utsläpp (kvartal)'!BF27/'7 Sysselsatta (kvartal)'!BF27</f>
        <v>8.981723237597912E-2</v>
      </c>
      <c r="BH27" s="137">
        <f>'1 Utsläpp (kvartal)'!BG27/'7 Sysselsatta (kvartal)'!BG27</f>
        <v>7.8896728672225788E-2</v>
      </c>
      <c r="BI27" s="137">
        <f>'1 Utsläpp (kvartal)'!BH27/'7 Sysselsatta (kvartal)'!BH27</f>
        <v>6.183879093198992E-2</v>
      </c>
      <c r="BJ27" s="137">
        <f>'1 Utsläpp (kvartal)'!BI27/'7 Sysselsatta (kvartal)'!BI27</f>
        <v>6.5147783251231522E-2</v>
      </c>
      <c r="BK27" s="137">
        <f>'1 Utsläpp (kvartal)'!BJ27/'7 Sysselsatta (kvartal)'!BJ27</f>
        <v>6.6305003013863772E-2</v>
      </c>
      <c r="BL27" s="137">
        <f>'1 Utsläpp (kvartal)'!BK27/'7 Sysselsatta (kvartal)'!BK27</f>
        <v>6.1831153388822835E-2</v>
      </c>
      <c r="BM27" s="137">
        <f>'1 Utsläpp (kvartal)'!BL27/'7 Sysselsatta (kvartal)'!BL27</f>
        <v>5.2333136444181916E-2</v>
      </c>
      <c r="BN27" s="137">
        <f>'1 Utsläpp (kvartal)'!BM27/'7 Sysselsatta (kvartal)'!BM27</f>
        <v>5.6916764361078551E-2</v>
      </c>
      <c r="BO27" s="137">
        <f>'1 Utsläpp (kvartal)'!BN27/'7 Sysselsatta (kvartal)'!BN27</f>
        <v>5.7018054746651135E-2</v>
      </c>
      <c r="BP27" s="137">
        <f>'1 Utsläpp (kvartal)'!BO27/'7 Sysselsatta (kvartal)'!BO27</f>
        <v>5.3590192644483357E-2</v>
      </c>
      <c r="BQ27" s="137">
        <f>'1 Utsläpp (kvartal)'!BP27/'7 Sysselsatta (kvartal)'!BP27</f>
        <v>5.7429245283018869E-2</v>
      </c>
      <c r="BR27" s="137">
        <f>'1 Utsläpp (kvartal)'!BQ27/'7 Sysselsatta (kvartal)'!BQ27</f>
        <v>6.2411347517730503E-2</v>
      </c>
      <c r="BS27" s="137">
        <f>'1 Utsläpp (kvartal)'!BR27/'7 Sysselsatta (kvartal)'!BR27</f>
        <v>6.483451536643027E-2</v>
      </c>
      <c r="BT27" s="137">
        <f>'1 Utsläpp (kvartal)'!BS27/'7 Sysselsatta (kvartal)'!BS27</f>
        <v>5.7591933570581268E-2</v>
      </c>
      <c r="BU27" s="137">
        <f>'1 Utsläpp (kvartal)'!BT27/'7 Sysselsatta (kvartal)'!BT27</f>
        <v>5.5812574139976277E-2</v>
      </c>
      <c r="BV27" s="137">
        <f>'1 Utsläpp (kvartal)'!BU27/'7 Sysselsatta (kvartal)'!BU27</f>
        <v>6.0285374554102267E-2</v>
      </c>
      <c r="BW27" s="137">
        <f>'1 Utsläpp (kvartal)'!BV27/'7 Sysselsatta (kvartal)'!BV27</f>
        <v>6.2128418549346018E-2</v>
      </c>
      <c r="BX27" s="137">
        <f>'1 Utsläpp (kvartal)'!BW27/'7 Sysselsatta (kvartal)'!BW27</f>
        <v>5.6946929039952306E-2</v>
      </c>
    </row>
    <row r="28" spans="1:76" s="16" customFormat="1" ht="15.75" customHeight="1" x14ac:dyDescent="0.3">
      <c r="A28"/>
      <c r="B28" s="128" t="str">
        <f>'1 Utsläpp (kvartal)'!B28</f>
        <v>K64-K66 financial services and insurance activities</v>
      </c>
      <c r="C28" s="113" t="str">
        <f>'1 Utsläpp (kvartal)'!C28</f>
        <v>K64-K66 finans- och försäkringsverksamhet</v>
      </c>
      <c r="D28" s="137">
        <f>'1 Utsläpp (kvartal)'!D28/'7 Sysselsatta (kvartal)'!D28</f>
        <v>0.20099337748344373</v>
      </c>
      <c r="E28" s="137">
        <f>'1 Utsläpp (kvartal)'!E28/'7 Sysselsatta (kvartal)'!E28</f>
        <v>0.21792656587473003</v>
      </c>
      <c r="F28" s="137">
        <f>'1 Utsläpp (kvartal)'!F28/'7 Sysselsatta (kvartal)'!F28</f>
        <v>0.23001145475372278</v>
      </c>
      <c r="G28" s="137">
        <f>'1 Utsläpp (kvartal)'!G28/'7 Sysselsatta (kvartal)'!G28</f>
        <v>0.21886363636363637</v>
      </c>
      <c r="H28" s="137">
        <f>'1 Utsläpp (kvartal)'!G28/'7 Sysselsatta (kvartal)'!G28</f>
        <v>0.21886363636363637</v>
      </c>
      <c r="I28" s="137">
        <f>'1 Utsläpp (kvartal)'!H28/'7 Sysselsatta (kvartal)'!H28</f>
        <v>0.20894854586129752</v>
      </c>
      <c r="J28" s="137">
        <f>'1 Utsläpp (kvartal)'!I28/'7 Sysselsatta (kvartal)'!I28</f>
        <v>0.23507972665148066</v>
      </c>
      <c r="K28" s="137">
        <f>'1 Utsläpp (kvartal)'!J28/'7 Sysselsatta (kvartal)'!J28</f>
        <v>0.24716981132075475</v>
      </c>
      <c r="L28" s="137">
        <f>'1 Utsläpp (kvartal)'!K28/'7 Sysselsatta (kvartal)'!K28</f>
        <v>0.22681818181818184</v>
      </c>
      <c r="M28" s="137">
        <f>'1 Utsläpp (kvartal)'!L28/'7 Sysselsatta (kvartal)'!L28</f>
        <v>0.25439814814814815</v>
      </c>
      <c r="N28" s="137">
        <f>'1 Utsläpp (kvartal)'!M28/'7 Sysselsatta (kvartal)'!M28</f>
        <v>0.26395089285714285</v>
      </c>
      <c r="O28" s="137">
        <f>'1 Utsläpp (kvartal)'!N28/'7 Sysselsatta (kvartal)'!N28</f>
        <v>0.28378063010501747</v>
      </c>
      <c r="P28" s="137">
        <f>'1 Utsläpp (kvartal)'!O28/'7 Sysselsatta (kvartal)'!O28</f>
        <v>0.27462857142857144</v>
      </c>
      <c r="Q28" s="137">
        <f>'1 Utsläpp (kvartal)'!P28/'7 Sysselsatta (kvartal)'!P28</f>
        <v>0.22418812989921613</v>
      </c>
      <c r="R28" s="137">
        <f>'1 Utsläpp (kvartal)'!Q28/'7 Sysselsatta (kvartal)'!Q28</f>
        <v>0.24013230429988974</v>
      </c>
      <c r="S28" s="137">
        <f>'1 Utsläpp (kvartal)'!R28/'7 Sysselsatta (kvartal)'!R28</f>
        <v>0.24926052332195675</v>
      </c>
      <c r="T28" s="137">
        <f>'1 Utsläpp (kvartal)'!S28/'7 Sysselsatta (kvartal)'!S28</f>
        <v>0.24002280501710377</v>
      </c>
      <c r="U28" s="137">
        <f>'1 Utsläpp (kvartal)'!T28/'7 Sysselsatta (kvartal)'!T28</f>
        <v>0.25455594002306803</v>
      </c>
      <c r="V28" s="137">
        <f>'1 Utsläpp (kvartal)'!U28/'7 Sysselsatta (kvartal)'!U28</f>
        <v>0.2474137931034483</v>
      </c>
      <c r="W28" s="137">
        <f>'1 Utsläpp (kvartal)'!V28/'7 Sysselsatta (kvartal)'!V28</f>
        <v>0.25879059350503919</v>
      </c>
      <c r="X28" s="137">
        <f>'1 Utsläpp (kvartal)'!W28/'7 Sysselsatta (kvartal)'!W28</f>
        <v>0.25569196428571428</v>
      </c>
      <c r="Y28" s="137">
        <f>'1 Utsläpp (kvartal)'!X28/'7 Sysselsatta (kvartal)'!X28</f>
        <v>0.23679999999999998</v>
      </c>
      <c r="Z28" s="137">
        <f>'1 Utsläpp (kvartal)'!Y28/'7 Sysselsatta (kvartal)'!Y28</f>
        <v>0.24254859611231103</v>
      </c>
      <c r="AA28" s="137">
        <f>'1 Utsläpp (kvartal)'!Z28/'7 Sysselsatta (kvartal)'!Z28</f>
        <v>0.2522321428571429</v>
      </c>
      <c r="AB28" s="137">
        <f>'1 Utsläpp (kvartal)'!AA28/'7 Sysselsatta (kvartal)'!AA28</f>
        <v>0.24631936579841451</v>
      </c>
      <c r="AC28" s="137">
        <f>'1 Utsläpp (kvartal)'!AB28/'7 Sysselsatta (kvartal)'!AB28</f>
        <v>0.2222096956031567</v>
      </c>
      <c r="AD28" s="137">
        <f>'1 Utsläpp (kvartal)'!AC28/'7 Sysselsatta (kvartal)'!AC28</f>
        <v>0.23541666666666664</v>
      </c>
      <c r="AE28" s="137">
        <f>'1 Utsläpp (kvartal)'!AD28/'7 Sysselsatta (kvartal)'!AD28</f>
        <v>0.24008908685968819</v>
      </c>
      <c r="AF28" s="137">
        <f>'1 Utsläpp (kvartal)'!AE28/'7 Sysselsatta (kvartal)'!AE28</f>
        <v>0.23934977578475336</v>
      </c>
      <c r="AG28" s="137">
        <f>'1 Utsläpp (kvartal)'!AF28/'7 Sysselsatta (kvartal)'!AF28</f>
        <v>0.23382687927107063</v>
      </c>
      <c r="AH28" s="137">
        <f>'1 Utsläpp (kvartal)'!AG28/'7 Sysselsatta (kvartal)'!AG28</f>
        <v>0.2442350332594235</v>
      </c>
      <c r="AI28" s="137">
        <f>'1 Utsläpp (kvartal)'!AH28/'7 Sysselsatta (kvartal)'!AH28</f>
        <v>0.24729729729729732</v>
      </c>
      <c r="AJ28" s="137">
        <f>'1 Utsläpp (kvartal)'!AI28/'7 Sysselsatta (kvartal)'!AI28</f>
        <v>0.24756511891279728</v>
      </c>
      <c r="AK28" s="137">
        <f>'1 Utsläpp (kvartal)'!AJ28/'7 Sysselsatta (kvartal)'!AJ28</f>
        <v>0.22775842044134728</v>
      </c>
      <c r="AL28" s="137">
        <f>'1 Utsläpp (kvartal)'!AK28/'7 Sysselsatta (kvartal)'!AK28</f>
        <v>0.24464487034949264</v>
      </c>
      <c r="AM28" s="137">
        <f>'1 Utsläpp (kvartal)'!AL28/'7 Sysselsatta (kvartal)'!AL28</f>
        <v>0.25535097813578828</v>
      </c>
      <c r="AN28" s="137">
        <f>'1 Utsläpp (kvartal)'!AM28/'7 Sysselsatta (kvartal)'!AM28</f>
        <v>0.25097813578826234</v>
      </c>
      <c r="AO28" s="137">
        <f>'1 Utsläpp (kvartal)'!AN28/'7 Sysselsatta (kvartal)'!AN28</f>
        <v>0.24461538461538462</v>
      </c>
      <c r="AP28" s="137">
        <f>'1 Utsläpp (kvartal)'!AO28/'7 Sysselsatta (kvartal)'!AO28</f>
        <v>0.26359447004608294</v>
      </c>
      <c r="AQ28" s="137">
        <f>'1 Utsläpp (kvartal)'!AP28/'7 Sysselsatta (kvartal)'!AP28</f>
        <v>0.26920374707259948</v>
      </c>
      <c r="AR28" s="137">
        <f>'1 Utsläpp (kvartal)'!AQ28/'7 Sysselsatta (kvartal)'!AQ28</f>
        <v>0.2596470588235294</v>
      </c>
      <c r="AS28" s="137">
        <f>'1 Utsläpp (kvartal)'!AR28/'7 Sysselsatta (kvartal)'!AR28</f>
        <v>0.21774941995359628</v>
      </c>
      <c r="AT28" s="137">
        <f>'1 Utsläpp (kvartal)'!AS28/'7 Sysselsatta (kvartal)'!AS28</f>
        <v>0.2424517593643587</v>
      </c>
      <c r="AU28" s="137">
        <f>'1 Utsläpp (kvartal)'!AT28/'7 Sysselsatta (kvartal)'!AT28</f>
        <v>0.24760273972602742</v>
      </c>
      <c r="AV28" s="137">
        <f>'1 Utsläpp (kvartal)'!AU28/'7 Sysselsatta (kvartal)'!AU28</f>
        <v>0.2365429234338747</v>
      </c>
      <c r="AW28" s="137">
        <f>'1 Utsläpp (kvartal)'!AV28/'7 Sysselsatta (kvartal)'!AV28</f>
        <v>0.20885357548240635</v>
      </c>
      <c r="AX28" s="137">
        <f>'1 Utsläpp (kvartal)'!AW28/'7 Sysselsatta (kvartal)'!AW28</f>
        <v>0.22954048140043762</v>
      </c>
      <c r="AY28" s="137">
        <f>'1 Utsläpp (kvartal)'!AX28/'7 Sysselsatta (kvartal)'!AX28</f>
        <v>0.22734042553191491</v>
      </c>
      <c r="AZ28" s="137">
        <f>'1 Utsläpp (kvartal)'!AY28/'7 Sysselsatta (kvartal)'!AY28</f>
        <v>0.21704668838219326</v>
      </c>
      <c r="BA28" s="137">
        <f>'1 Utsläpp (kvartal)'!AZ28/'7 Sysselsatta (kvartal)'!AZ28</f>
        <v>0.18788501026694046</v>
      </c>
      <c r="BB28" s="137">
        <f>'1 Utsläpp (kvartal)'!BA28/'7 Sysselsatta (kvartal)'!BA28</f>
        <v>0.18954314720812185</v>
      </c>
      <c r="BC28" s="137">
        <f>'1 Utsläpp (kvartal)'!BB28/'7 Sysselsatta (kvartal)'!BB28</f>
        <v>0.20544904137235118</v>
      </c>
      <c r="BD28" s="137">
        <f>'1 Utsläpp (kvartal)'!BC28/'7 Sysselsatta (kvartal)'!BC28</f>
        <v>0.19411764705882353</v>
      </c>
      <c r="BE28" s="137">
        <f>'1 Utsläpp (kvartal)'!BD28/'7 Sysselsatta (kvartal)'!BD28</f>
        <v>0.22964824120603017</v>
      </c>
      <c r="BF28" s="137">
        <f>'1 Utsläpp (kvartal)'!BE28/'7 Sysselsatta (kvartal)'!BE28</f>
        <v>0.2651231527093596</v>
      </c>
      <c r="BG28" s="137">
        <f>'1 Utsläpp (kvartal)'!BF28/'7 Sysselsatta (kvartal)'!BF28</f>
        <v>0.27183235867446398</v>
      </c>
      <c r="BH28" s="137">
        <f>'1 Utsläpp (kvartal)'!BG28/'7 Sysselsatta (kvartal)'!BG28</f>
        <v>0.24530332681017611</v>
      </c>
      <c r="BI28" s="137">
        <f>'1 Utsläpp (kvartal)'!BH28/'7 Sysselsatta (kvartal)'!BH28</f>
        <v>0.21885880077369438</v>
      </c>
      <c r="BJ28" s="137">
        <f>'1 Utsläpp (kvartal)'!BI28/'7 Sysselsatta (kvartal)'!BI28</f>
        <v>0.23093661305581836</v>
      </c>
      <c r="BK28" s="137">
        <f>'1 Utsläpp (kvartal)'!BJ28/'7 Sysselsatta (kvartal)'!BJ28</f>
        <v>0.23701968134957824</v>
      </c>
      <c r="BL28" s="137">
        <f>'1 Utsläpp (kvartal)'!BK28/'7 Sysselsatta (kvartal)'!BK28</f>
        <v>0.22561205273069679</v>
      </c>
      <c r="BM28" s="137">
        <f>'1 Utsläpp (kvartal)'!BL28/'7 Sysselsatta (kvartal)'!BL28</f>
        <v>0.20149114631873255</v>
      </c>
      <c r="BN28" s="137">
        <f>'1 Utsläpp (kvartal)'!BM28/'7 Sysselsatta (kvartal)'!BM28</f>
        <v>0.21911357340720222</v>
      </c>
      <c r="BO28" s="137">
        <f>'1 Utsläpp (kvartal)'!BN28/'7 Sysselsatta (kvartal)'!BN28</f>
        <v>0.21844748858447491</v>
      </c>
      <c r="BP28" s="137">
        <f>'1 Utsläpp (kvartal)'!BO28/'7 Sysselsatta (kvartal)'!BO28</f>
        <v>0.20540293040293039</v>
      </c>
      <c r="BQ28" s="137">
        <f>'1 Utsläpp (kvartal)'!BP28/'7 Sysselsatta (kvartal)'!BP28</f>
        <v>0.20525838621940165</v>
      </c>
      <c r="BR28" s="137">
        <f>'1 Utsläpp (kvartal)'!BQ28/'7 Sysselsatta (kvartal)'!BQ28</f>
        <v>0.22064631956912026</v>
      </c>
      <c r="BS28" s="137">
        <f>'1 Utsläpp (kvartal)'!BR28/'7 Sysselsatta (kvartal)'!BR28</f>
        <v>0.22707034728406056</v>
      </c>
      <c r="BT28" s="137">
        <f>'1 Utsläpp (kvartal)'!BS28/'7 Sysselsatta (kvartal)'!BS28</f>
        <v>0.20214861235452103</v>
      </c>
      <c r="BU28" s="137">
        <f>'1 Utsläpp (kvartal)'!BT28/'7 Sysselsatta (kvartal)'!BT28</f>
        <v>0.19508928571428572</v>
      </c>
      <c r="BV28" s="137">
        <f>'1 Utsläpp (kvartal)'!BU28/'7 Sysselsatta (kvartal)'!BU28</f>
        <v>0.20922803904170362</v>
      </c>
      <c r="BW28" s="137">
        <f>'1 Utsläpp (kvartal)'!BV28/'7 Sysselsatta (kvartal)'!BV28</f>
        <v>0.21441202475685237</v>
      </c>
      <c r="BX28" s="137">
        <f>'1 Utsläpp (kvartal)'!BW28/'7 Sysselsatta (kvartal)'!BW28</f>
        <v>0.19777183600713014</v>
      </c>
    </row>
    <row r="29" spans="1:76" s="16" customFormat="1" ht="15.75" customHeight="1" x14ac:dyDescent="0.3">
      <c r="A29"/>
      <c r="B29" s="128" t="str">
        <f>'1 Utsläpp (kvartal)'!B29</f>
        <v>L68 real estate activities</v>
      </c>
      <c r="C29" s="113" t="str">
        <f>'1 Utsläpp (kvartal)'!C29</f>
        <v>L68 fastighetsbolag och fastighetsförvaltare</v>
      </c>
      <c r="D29" s="137">
        <f>'1 Utsläpp (kvartal)'!D29/'7 Sysselsatta (kvartal)'!D29</f>
        <v>1.312897822445561</v>
      </c>
      <c r="E29" s="137">
        <f>'1 Utsläpp (kvartal)'!E29/'7 Sysselsatta (kvartal)'!E29</f>
        <v>0.91072796934865907</v>
      </c>
      <c r="F29" s="137">
        <f>'1 Utsläpp (kvartal)'!F29/'7 Sysselsatta (kvartal)'!F29</f>
        <v>0.90161073825503357</v>
      </c>
      <c r="G29" s="137">
        <f>'1 Utsläpp (kvartal)'!G29/'7 Sysselsatta (kvartal)'!G29</f>
        <v>1.138785046728972</v>
      </c>
      <c r="H29" s="137">
        <f>'1 Utsläpp (kvartal)'!G29/'7 Sysselsatta (kvartal)'!G29</f>
        <v>1.138785046728972</v>
      </c>
      <c r="I29" s="137">
        <f>'1 Utsläpp (kvartal)'!H29/'7 Sysselsatta (kvartal)'!H29</f>
        <v>1.1960720130932896</v>
      </c>
      <c r="J29" s="137">
        <f>'1 Utsläpp (kvartal)'!I29/'7 Sysselsatta (kvartal)'!I29</f>
        <v>0.83445595854922283</v>
      </c>
      <c r="K29" s="137">
        <f>'1 Utsläpp (kvartal)'!J29/'7 Sysselsatta (kvartal)'!J29</f>
        <v>0.854043126684636</v>
      </c>
      <c r="L29" s="137">
        <f>'1 Utsläpp (kvartal)'!K29/'7 Sysselsatta (kvartal)'!K29</f>
        <v>1.1855855855855857</v>
      </c>
      <c r="M29" s="137">
        <f>'1 Utsläpp (kvartal)'!L29/'7 Sysselsatta (kvartal)'!L29</f>
        <v>1.476384364820847</v>
      </c>
      <c r="N29" s="137">
        <f>'1 Utsläpp (kvartal)'!M29/'7 Sysselsatta (kvartal)'!M29</f>
        <v>0.95120000000000005</v>
      </c>
      <c r="O29" s="137">
        <f>'1 Utsläpp (kvartal)'!N29/'7 Sysselsatta (kvartal)'!N29</f>
        <v>0.94546703296703294</v>
      </c>
      <c r="P29" s="137">
        <f>'1 Utsläpp (kvartal)'!O29/'7 Sysselsatta (kvartal)'!O29</f>
        <v>1.3650602409638553</v>
      </c>
      <c r="Q29" s="137">
        <f>'1 Utsläpp (kvartal)'!P29/'7 Sysselsatta (kvartal)'!P29</f>
        <v>1.1598765432098765</v>
      </c>
      <c r="R29" s="137">
        <f>'1 Utsläpp (kvartal)'!Q29/'7 Sysselsatta (kvartal)'!Q29</f>
        <v>0.8396129032258064</v>
      </c>
      <c r="S29" s="137">
        <f>'1 Utsläpp (kvartal)'!R29/'7 Sysselsatta (kvartal)'!R29</f>
        <v>0.83144399460188945</v>
      </c>
      <c r="T29" s="137">
        <f>'1 Utsläpp (kvartal)'!S29/'7 Sysselsatta (kvartal)'!S29</f>
        <v>0.94090909090909081</v>
      </c>
      <c r="U29" s="137">
        <f>'1 Utsläpp (kvartal)'!T29/'7 Sysselsatta (kvartal)'!T29</f>
        <v>0.97543035993740224</v>
      </c>
      <c r="V29" s="137">
        <f>'1 Utsläpp (kvartal)'!U29/'7 Sysselsatta (kvartal)'!U29</f>
        <v>0.72735602094240837</v>
      </c>
      <c r="W29" s="137">
        <f>'1 Utsläpp (kvartal)'!V29/'7 Sysselsatta (kvartal)'!V29</f>
        <v>0.72636484687083891</v>
      </c>
      <c r="X29" s="137">
        <f>'1 Utsläpp (kvartal)'!W29/'7 Sysselsatta (kvartal)'!W29</f>
        <v>0.90544692737430177</v>
      </c>
      <c r="Y29" s="137">
        <f>'1 Utsläpp (kvartal)'!X29/'7 Sysselsatta (kvartal)'!X29</f>
        <v>0.87060561299852279</v>
      </c>
      <c r="Z29" s="137">
        <f>'1 Utsläpp (kvartal)'!Y29/'7 Sysselsatta (kvartal)'!Y29</f>
        <v>0.66487179487179482</v>
      </c>
      <c r="AA29" s="137">
        <f>'1 Utsläpp (kvartal)'!Z29/'7 Sysselsatta (kvartal)'!Z29</f>
        <v>0.61727158948685856</v>
      </c>
      <c r="AB29" s="137">
        <f>'1 Utsläpp (kvartal)'!AA29/'7 Sysselsatta (kvartal)'!AA29</f>
        <v>0.74859943977591037</v>
      </c>
      <c r="AC29" s="137">
        <f>'1 Utsläpp (kvartal)'!AB29/'7 Sysselsatta (kvartal)'!AB29</f>
        <v>0.87979651162790706</v>
      </c>
      <c r="AD29" s="137">
        <f>'1 Utsläpp (kvartal)'!AC29/'7 Sysselsatta (kvartal)'!AC29</f>
        <v>0.67667087011349303</v>
      </c>
      <c r="AE29" s="137">
        <f>'1 Utsläpp (kvartal)'!AD29/'7 Sysselsatta (kvartal)'!AD29</f>
        <v>0.65142503097893434</v>
      </c>
      <c r="AF29" s="137">
        <f>'1 Utsläpp (kvartal)'!AE29/'7 Sysselsatta (kvartal)'!AE29</f>
        <v>0.72777053455019558</v>
      </c>
      <c r="AG29" s="137">
        <f>'1 Utsläpp (kvartal)'!AF29/'7 Sysselsatta (kvartal)'!AF29</f>
        <v>0.61255289139633284</v>
      </c>
      <c r="AH29" s="137">
        <f>'1 Utsläpp (kvartal)'!AG29/'7 Sysselsatta (kvartal)'!AG29</f>
        <v>0.54449999999999998</v>
      </c>
      <c r="AI29" s="137">
        <f>'1 Utsläpp (kvartal)'!AH29/'7 Sysselsatta (kvartal)'!AH29</f>
        <v>0.54695652173913045</v>
      </c>
      <c r="AJ29" s="137">
        <f>'1 Utsläpp (kvartal)'!AI29/'7 Sysselsatta (kvartal)'!AI29</f>
        <v>0.56086956521739129</v>
      </c>
      <c r="AK29" s="137">
        <f>'1 Utsläpp (kvartal)'!AJ29/'7 Sysselsatta (kvartal)'!AJ29</f>
        <v>0.61258366800535469</v>
      </c>
      <c r="AL29" s="137">
        <f>'1 Utsläpp (kvartal)'!AK29/'7 Sysselsatta (kvartal)'!AK29</f>
        <v>0.52011834319526629</v>
      </c>
      <c r="AM29" s="137">
        <f>'1 Utsläpp (kvartal)'!AL29/'7 Sysselsatta (kvartal)'!AL29</f>
        <v>0.55491905354919058</v>
      </c>
      <c r="AN29" s="137">
        <f>'1 Utsläpp (kvartal)'!AM29/'7 Sysselsatta (kvartal)'!AM29</f>
        <v>0.60062111801242235</v>
      </c>
      <c r="AO29" s="137">
        <f>'1 Utsläpp (kvartal)'!AN29/'7 Sysselsatta (kvartal)'!AN29</f>
        <v>0.51977186311787071</v>
      </c>
      <c r="AP29" s="137">
        <f>'1 Utsläpp (kvartal)'!AO29/'7 Sysselsatta (kvartal)'!AO29</f>
        <v>0.47219003476245658</v>
      </c>
      <c r="AQ29" s="137">
        <f>'1 Utsläpp (kvartal)'!AP29/'7 Sysselsatta (kvartal)'!AP29</f>
        <v>0.47763615295480882</v>
      </c>
      <c r="AR29" s="137">
        <f>'1 Utsläpp (kvartal)'!AQ29/'7 Sysselsatta (kvartal)'!AQ29</f>
        <v>0.46681564245810059</v>
      </c>
      <c r="AS29" s="137">
        <f>'1 Utsläpp (kvartal)'!AR29/'7 Sysselsatta (kvartal)'!AR29</f>
        <v>0.484718826405868</v>
      </c>
      <c r="AT29" s="137">
        <f>'1 Utsläpp (kvartal)'!AS29/'7 Sysselsatta (kvartal)'!AS29</f>
        <v>0.469185360094451</v>
      </c>
      <c r="AU29" s="137">
        <f>'1 Utsläpp (kvartal)'!AT29/'7 Sysselsatta (kvartal)'!AT29</f>
        <v>0.45704622322435173</v>
      </c>
      <c r="AV29" s="137">
        <f>'1 Utsläpp (kvartal)'!AU29/'7 Sysselsatta (kvartal)'!AU29</f>
        <v>0.45804274465691786</v>
      </c>
      <c r="AW29" s="137">
        <f>'1 Utsläpp (kvartal)'!AV29/'7 Sysselsatta (kvartal)'!AV29</f>
        <v>0.46290322580645166</v>
      </c>
      <c r="AX29" s="137">
        <f>'1 Utsläpp (kvartal)'!AW29/'7 Sysselsatta (kvartal)'!AW29</f>
        <v>0.44595842956120091</v>
      </c>
      <c r="AY29" s="137">
        <f>'1 Utsläpp (kvartal)'!AX29/'7 Sysselsatta (kvartal)'!AX29</f>
        <v>0.43212321232123213</v>
      </c>
      <c r="AZ29" s="137">
        <f>'1 Utsläpp (kvartal)'!AY29/'7 Sysselsatta (kvartal)'!AY29</f>
        <v>0.43258928571428573</v>
      </c>
      <c r="BA29" s="137">
        <f>'1 Utsläpp (kvartal)'!AZ29/'7 Sysselsatta (kvartal)'!AZ29</f>
        <v>0.56198547215496375</v>
      </c>
      <c r="BB29" s="137">
        <f>'1 Utsläpp (kvartal)'!BA29/'7 Sysselsatta (kvartal)'!BA29</f>
        <v>0.45858930602957904</v>
      </c>
      <c r="BC29" s="137">
        <f>'1 Utsläpp (kvartal)'!BB29/'7 Sysselsatta (kvartal)'!BB29</f>
        <v>0.46574585635359117</v>
      </c>
      <c r="BD29" s="137">
        <f>'1 Utsläpp (kvartal)'!BC29/'7 Sysselsatta (kvartal)'!BC29</f>
        <v>0.50111482720178369</v>
      </c>
      <c r="BE29" s="137">
        <f>'1 Utsläpp (kvartal)'!BD29/'7 Sysselsatta (kvartal)'!BD29</f>
        <v>0.51268115942028991</v>
      </c>
      <c r="BF29" s="137">
        <f>'1 Utsläpp (kvartal)'!BE29/'7 Sysselsatta (kvartal)'!BE29</f>
        <v>0.4627252252252253</v>
      </c>
      <c r="BG29" s="137">
        <f>'1 Utsläpp (kvartal)'!BF29/'7 Sysselsatta (kvartal)'!BF29</f>
        <v>0.4509350935093509</v>
      </c>
      <c r="BH29" s="137">
        <f>'1 Utsläpp (kvartal)'!BG29/'7 Sysselsatta (kvartal)'!BG29</f>
        <v>0.46711111111111109</v>
      </c>
      <c r="BI29" s="137">
        <f>'1 Utsläpp (kvartal)'!BH29/'7 Sysselsatta (kvartal)'!BH29</f>
        <v>0.46702127659574466</v>
      </c>
      <c r="BJ29" s="137">
        <f>'1 Utsläpp (kvartal)'!BI29/'7 Sysselsatta (kvartal)'!BI29</f>
        <v>0.38776185226019844</v>
      </c>
      <c r="BK29" s="137">
        <f>'1 Utsläpp (kvartal)'!BJ29/'7 Sysselsatta (kvartal)'!BJ29</f>
        <v>0.37965179542981498</v>
      </c>
      <c r="BL29" s="137">
        <f>'1 Utsläpp (kvartal)'!BK29/'7 Sysselsatta (kvartal)'!BK29</f>
        <v>0.41475770925110128</v>
      </c>
      <c r="BM29" s="137">
        <f>'1 Utsläpp (kvartal)'!BL29/'7 Sysselsatta (kvartal)'!BL29</f>
        <v>0.41883886255924169</v>
      </c>
      <c r="BN29" s="137">
        <f>'1 Utsläpp (kvartal)'!BM29/'7 Sysselsatta (kvartal)'!BM29</f>
        <v>0.36677777777777776</v>
      </c>
      <c r="BO29" s="137">
        <f>'1 Utsläpp (kvartal)'!BN29/'7 Sysselsatta (kvartal)'!BN29</f>
        <v>0.35711135611907385</v>
      </c>
      <c r="BP29" s="137">
        <f>'1 Utsläpp (kvartal)'!BO29/'7 Sysselsatta (kvartal)'!BO29</f>
        <v>0.37966666666666671</v>
      </c>
      <c r="BQ29" s="137">
        <f>'1 Utsläpp (kvartal)'!BP29/'7 Sysselsatta (kvartal)'!BP29</f>
        <v>0.49820574162679426</v>
      </c>
      <c r="BR29" s="137">
        <f>'1 Utsläpp (kvartal)'!BQ29/'7 Sysselsatta (kvartal)'!BQ29</f>
        <v>0.44379888268156426</v>
      </c>
      <c r="BS29" s="137">
        <f>'1 Utsläpp (kvartal)'!BR29/'7 Sysselsatta (kvartal)'!BR29</f>
        <v>0.44486607142857143</v>
      </c>
      <c r="BT29" s="137">
        <f>'1 Utsläpp (kvartal)'!BS29/'7 Sysselsatta (kvartal)'!BS29</f>
        <v>0.44240719910011245</v>
      </c>
      <c r="BU29" s="137">
        <f>'1 Utsläpp (kvartal)'!BT29/'7 Sysselsatta (kvartal)'!BT29</f>
        <v>0.48315282791817088</v>
      </c>
      <c r="BV29" s="137">
        <f>'1 Utsläpp (kvartal)'!BU29/'7 Sysselsatta (kvartal)'!BU29</f>
        <v>0.42452619843924189</v>
      </c>
      <c r="BW29" s="137">
        <f>'1 Utsläpp (kvartal)'!BV29/'7 Sysselsatta (kvartal)'!BV29</f>
        <v>0.42351623740201572</v>
      </c>
      <c r="BX29" s="137">
        <f>'1 Utsläpp (kvartal)'!BW29/'7 Sysselsatta (kvartal)'!BW29</f>
        <v>0.43190529875986472</v>
      </c>
    </row>
    <row r="30" spans="1:76" s="16" customFormat="1" ht="15.75" customHeight="1" x14ac:dyDescent="0.3">
      <c r="A30"/>
      <c r="B30" s="128" t="str">
        <f>'1 Utsläpp (kvartal)'!B30</f>
        <v>M69-M72 consultancy and scientific research and development</v>
      </c>
      <c r="C30" s="113" t="str">
        <f>'1 Utsläpp (kvartal)'!C30</f>
        <v>M69-M72 juridisk och ekonomisk konsultverksamhet; huvudkontors- och konsulttjänster till företag; arkitekt- och teknisk konsultverksamhet samt FoU</v>
      </c>
      <c r="D30" s="137">
        <f>'1 Utsläpp (kvartal)'!D30/'7 Sysselsatta (kvartal)'!D30</f>
        <v>0.63948717948717948</v>
      </c>
      <c r="E30" s="137">
        <f>'1 Utsläpp (kvartal)'!E30/'7 Sysselsatta (kvartal)'!E30</f>
        <v>0.66105377512221619</v>
      </c>
      <c r="F30" s="137">
        <f>'1 Utsläpp (kvartal)'!F30/'7 Sysselsatta (kvartal)'!F30</f>
        <v>0.65415300546448085</v>
      </c>
      <c r="G30" s="137">
        <f>'1 Utsläpp (kvartal)'!G30/'7 Sysselsatta (kvartal)'!G30</f>
        <v>0.60611814345991566</v>
      </c>
      <c r="H30" s="137">
        <f>'1 Utsläpp (kvartal)'!G30/'7 Sysselsatta (kvartal)'!G30</f>
        <v>0.60611814345991566</v>
      </c>
      <c r="I30" s="137">
        <f>'1 Utsläpp (kvartal)'!H30/'7 Sysselsatta (kvartal)'!H30</f>
        <v>0.57263273125342096</v>
      </c>
      <c r="J30" s="137">
        <f>'1 Utsläpp (kvartal)'!I30/'7 Sysselsatta (kvartal)'!I30</f>
        <v>0.6291235710397387</v>
      </c>
      <c r="K30" s="137">
        <f>'1 Utsläpp (kvartal)'!J30/'7 Sysselsatta (kvartal)'!J30</f>
        <v>0.64247252747252748</v>
      </c>
      <c r="L30" s="137">
        <f>'1 Utsläpp (kvartal)'!K30/'7 Sysselsatta (kvartal)'!K30</f>
        <v>0.598145204027557</v>
      </c>
      <c r="M30" s="137">
        <f>'1 Utsläpp (kvartal)'!L30/'7 Sysselsatta (kvartal)'!L30</f>
        <v>0.5724400871459695</v>
      </c>
      <c r="N30" s="137">
        <f>'1 Utsläpp (kvartal)'!M30/'7 Sysselsatta (kvartal)'!M30</f>
        <v>0.59416175682913774</v>
      </c>
      <c r="O30" s="137">
        <f>'1 Utsläpp (kvartal)'!N30/'7 Sysselsatta (kvartal)'!N30</f>
        <v>0.59100473435034195</v>
      </c>
      <c r="P30" s="137">
        <f>'1 Utsläpp (kvartal)'!O30/'7 Sysselsatta (kvartal)'!O30</f>
        <v>0.57973319651103128</v>
      </c>
      <c r="Q30" s="137">
        <f>'1 Utsläpp (kvartal)'!P30/'7 Sysselsatta (kvartal)'!P30</f>
        <v>0.57096944151738671</v>
      </c>
      <c r="R30" s="137">
        <f>'1 Utsläpp (kvartal)'!Q30/'7 Sysselsatta (kvartal)'!Q30</f>
        <v>0.58974884674525885</v>
      </c>
      <c r="S30" s="137">
        <f>'1 Utsläpp (kvartal)'!R30/'7 Sysselsatta (kvartal)'!R30</f>
        <v>0.57548028311425681</v>
      </c>
      <c r="T30" s="137">
        <f>'1 Utsläpp (kvartal)'!S30/'7 Sysselsatta (kvartal)'!S30</f>
        <v>0.53663075416258577</v>
      </c>
      <c r="U30" s="137">
        <f>'1 Utsläpp (kvartal)'!T30/'7 Sysselsatta (kvartal)'!T30</f>
        <v>0.50305305305305303</v>
      </c>
      <c r="V30" s="137">
        <f>'1 Utsläpp (kvartal)'!U30/'7 Sysselsatta (kvartal)'!U30</f>
        <v>0.51734795613160522</v>
      </c>
      <c r="W30" s="137">
        <f>'1 Utsläpp (kvartal)'!V30/'7 Sysselsatta (kvartal)'!V30</f>
        <v>0.49903984637542004</v>
      </c>
      <c r="X30" s="137">
        <f>'1 Utsläpp (kvartal)'!W30/'7 Sysselsatta (kvartal)'!W30</f>
        <v>0.48746478873239435</v>
      </c>
      <c r="Y30" s="137">
        <f>'1 Utsläpp (kvartal)'!X30/'7 Sysselsatta (kvartal)'!X30</f>
        <v>0.46971593644679832</v>
      </c>
      <c r="Z30" s="137">
        <f>'1 Utsläpp (kvartal)'!Y30/'7 Sysselsatta (kvartal)'!Y30</f>
        <v>0.49697696737044139</v>
      </c>
      <c r="AA30" s="137">
        <f>'1 Utsläpp (kvartal)'!Z30/'7 Sysselsatta (kvartal)'!Z30</f>
        <v>0.50091876208897479</v>
      </c>
      <c r="AB30" s="137">
        <f>'1 Utsläpp (kvartal)'!AA30/'7 Sysselsatta (kvartal)'!AA30</f>
        <v>0.46511411271541686</v>
      </c>
      <c r="AC30" s="137">
        <f>'1 Utsläpp (kvartal)'!AB30/'7 Sysselsatta (kvartal)'!AB30</f>
        <v>0.44057765151515155</v>
      </c>
      <c r="AD30" s="137">
        <f>'1 Utsläpp (kvartal)'!AC30/'7 Sysselsatta (kvartal)'!AC30</f>
        <v>0.47617913292043829</v>
      </c>
      <c r="AE30" s="137">
        <f>'1 Utsläpp (kvartal)'!AD30/'7 Sysselsatta (kvartal)'!AD30</f>
        <v>0.47049952874646567</v>
      </c>
      <c r="AF30" s="137">
        <f>'1 Utsläpp (kvartal)'!AE30/'7 Sysselsatta (kvartal)'!AE30</f>
        <v>0.44084380610412921</v>
      </c>
      <c r="AG30" s="137">
        <f>'1 Utsläpp (kvartal)'!AF30/'7 Sysselsatta (kvartal)'!AF30</f>
        <v>0.39986027014438752</v>
      </c>
      <c r="AH30" s="137">
        <f>'1 Utsläpp (kvartal)'!AG30/'7 Sysselsatta (kvartal)'!AG30</f>
        <v>0.44176554342667301</v>
      </c>
      <c r="AI30" s="137">
        <f>'1 Utsläpp (kvartal)'!AH30/'7 Sysselsatta (kvartal)'!AH30</f>
        <v>0.43003679852805882</v>
      </c>
      <c r="AJ30" s="137">
        <f>'1 Utsläpp (kvartal)'!AI30/'7 Sysselsatta (kvartal)'!AI30</f>
        <v>0.39397849462365592</v>
      </c>
      <c r="AK30" s="137">
        <f>'1 Utsläpp (kvartal)'!AJ30/'7 Sysselsatta (kvartal)'!AJ30</f>
        <v>0.36613805970149255</v>
      </c>
      <c r="AL30" s="137">
        <f>'1 Utsläpp (kvartal)'!AK30/'7 Sysselsatta (kvartal)'!AK30</f>
        <v>0.38119546247818503</v>
      </c>
      <c r="AM30" s="137">
        <f>'1 Utsläpp (kvartal)'!AL30/'7 Sysselsatta (kvartal)'!AL30</f>
        <v>0.40598096964204805</v>
      </c>
      <c r="AN30" s="137">
        <f>'1 Utsläpp (kvartal)'!AM30/'7 Sysselsatta (kvartal)'!AM30</f>
        <v>0.38144239226033416</v>
      </c>
      <c r="AO30" s="137">
        <f>'1 Utsläpp (kvartal)'!AN30/'7 Sysselsatta (kvartal)'!AN30</f>
        <v>0.33218096457533075</v>
      </c>
      <c r="AP30" s="137">
        <f>'1 Utsläpp (kvartal)'!AO30/'7 Sysselsatta (kvartal)'!AO30</f>
        <v>0.35431846090871877</v>
      </c>
      <c r="AQ30" s="137">
        <f>'1 Utsläpp (kvartal)'!AP30/'7 Sysselsatta (kvartal)'!AP30</f>
        <v>0.36409185803757832</v>
      </c>
      <c r="AR30" s="137">
        <f>'1 Utsläpp (kvartal)'!AQ30/'7 Sysselsatta (kvartal)'!AQ30</f>
        <v>0.33876885446392169</v>
      </c>
      <c r="AS30" s="137">
        <f>'1 Utsläpp (kvartal)'!AR30/'7 Sysselsatta (kvartal)'!AR30</f>
        <v>0.30263591433278419</v>
      </c>
      <c r="AT30" s="137">
        <f>'1 Utsläpp (kvartal)'!AS30/'7 Sysselsatta (kvartal)'!AS30</f>
        <v>0.32928936003140952</v>
      </c>
      <c r="AU30" s="137">
        <f>'1 Utsläpp (kvartal)'!AT30/'7 Sysselsatta (kvartal)'!AT30</f>
        <v>0.34357429718875498</v>
      </c>
      <c r="AV30" s="137">
        <f>'1 Utsläpp (kvartal)'!AU30/'7 Sysselsatta (kvartal)'!AU30</f>
        <v>0.32115848753016896</v>
      </c>
      <c r="AW30" s="137">
        <f>'1 Utsläpp (kvartal)'!AV30/'7 Sysselsatta (kvartal)'!AV30</f>
        <v>0.29242664551942904</v>
      </c>
      <c r="AX30" s="137">
        <f>'1 Utsläpp (kvartal)'!AW30/'7 Sysselsatta (kvartal)'!AW30</f>
        <v>0.32320675105485236</v>
      </c>
      <c r="AY30" s="137">
        <f>'1 Utsläpp (kvartal)'!AX30/'7 Sysselsatta (kvartal)'!AX30</f>
        <v>0.33408385093167697</v>
      </c>
      <c r="AZ30" s="137">
        <f>'1 Utsläpp (kvartal)'!AY30/'7 Sysselsatta (kvartal)'!AY30</f>
        <v>0.31275848614904406</v>
      </c>
      <c r="BA30" s="137">
        <f>'1 Utsläpp (kvartal)'!AZ30/'7 Sysselsatta (kvartal)'!AZ30</f>
        <v>0.2782270606531882</v>
      </c>
      <c r="BB30" s="137">
        <f>'1 Utsläpp (kvartal)'!BA30/'7 Sysselsatta (kvartal)'!BA30</f>
        <v>0.28023836985774697</v>
      </c>
      <c r="BC30" s="137">
        <f>'1 Utsläpp (kvartal)'!BB30/'7 Sysselsatta (kvartal)'!BB30</f>
        <v>0.30932864949258393</v>
      </c>
      <c r="BD30" s="137">
        <f>'1 Utsläpp (kvartal)'!BC30/'7 Sysselsatta (kvartal)'!BC30</f>
        <v>0.29259259259259257</v>
      </c>
      <c r="BE30" s="137">
        <f>'1 Utsläpp (kvartal)'!BD30/'7 Sysselsatta (kvartal)'!BD30</f>
        <v>0.21955065037445803</v>
      </c>
      <c r="BF30" s="137">
        <f>'1 Utsläpp (kvartal)'!BE30/'7 Sysselsatta (kvartal)'!BE30</f>
        <v>0.25348113574484632</v>
      </c>
      <c r="BG30" s="137">
        <f>'1 Utsläpp (kvartal)'!BF30/'7 Sysselsatta (kvartal)'!BF30</f>
        <v>0.25724164425662693</v>
      </c>
      <c r="BH30" s="137">
        <f>'1 Utsläpp (kvartal)'!BG30/'7 Sysselsatta (kvartal)'!BG30</f>
        <v>0.23033282904689864</v>
      </c>
      <c r="BI30" s="137">
        <f>'1 Utsläpp (kvartal)'!BH30/'7 Sysselsatta (kvartal)'!BH30</f>
        <v>0.194297583081571</v>
      </c>
      <c r="BJ30" s="137">
        <f>'1 Utsläpp (kvartal)'!BI30/'7 Sysselsatta (kvartal)'!BI30</f>
        <v>0.20185322461082283</v>
      </c>
      <c r="BK30" s="137">
        <f>'1 Utsläpp (kvartal)'!BJ30/'7 Sysselsatta (kvartal)'!BJ30</f>
        <v>0.20519765739385068</v>
      </c>
      <c r="BL30" s="137">
        <f>'1 Utsläpp (kvartal)'!BK30/'7 Sysselsatta (kvartal)'!BK30</f>
        <v>0.19449442245412019</v>
      </c>
      <c r="BM30" s="137">
        <f>'1 Utsläpp (kvartal)'!BL30/'7 Sysselsatta (kvartal)'!BL30</f>
        <v>0.17900072411296161</v>
      </c>
      <c r="BN30" s="137">
        <f>'1 Utsläpp (kvartal)'!BM30/'7 Sysselsatta (kvartal)'!BM30</f>
        <v>0.19188509874326751</v>
      </c>
      <c r="BO30" s="137">
        <f>'1 Utsläpp (kvartal)'!BN30/'7 Sysselsatta (kvartal)'!BN30</f>
        <v>0.19115233678201926</v>
      </c>
      <c r="BP30" s="137">
        <f>'1 Utsläpp (kvartal)'!BO30/'7 Sysselsatta (kvartal)'!BO30</f>
        <v>0.18136492220650635</v>
      </c>
      <c r="BQ30" s="137">
        <f>'1 Utsläpp (kvartal)'!BP30/'7 Sysselsatta (kvartal)'!BP30</f>
        <v>0.20571725571725569</v>
      </c>
      <c r="BR30" s="137">
        <f>'1 Utsläpp (kvartal)'!BQ30/'7 Sysselsatta (kvartal)'!BQ30</f>
        <v>0.22080884894573108</v>
      </c>
      <c r="BS30" s="137">
        <f>'1 Utsläpp (kvartal)'!BR30/'7 Sysselsatta (kvartal)'!BR30</f>
        <v>0.2266368022053756</v>
      </c>
      <c r="BT30" s="137">
        <f>'1 Utsläpp (kvartal)'!BS30/'7 Sysselsatta (kvartal)'!BS30</f>
        <v>0.2026063100137174</v>
      </c>
      <c r="BU30" s="137">
        <f>'1 Utsläpp (kvartal)'!BT30/'7 Sysselsatta (kvartal)'!BT30</f>
        <v>0.19486301369863013</v>
      </c>
      <c r="BV30" s="137">
        <f>'1 Utsläpp (kvartal)'!BU30/'7 Sysselsatta (kvartal)'!BU30</f>
        <v>0.20911895783339049</v>
      </c>
      <c r="BW30" s="137">
        <f>'1 Utsläpp (kvartal)'!BV30/'7 Sysselsatta (kvartal)'!BV30</f>
        <v>0.20939393939393938</v>
      </c>
      <c r="BX30" s="137">
        <f>'1 Utsläpp (kvartal)'!BW30/'7 Sysselsatta (kvartal)'!BW30</f>
        <v>0.19299832495812394</v>
      </c>
    </row>
    <row r="31" spans="1:76" s="16" customFormat="1" ht="15.75" customHeight="1" x14ac:dyDescent="0.3">
      <c r="A31"/>
      <c r="B31" s="128" t="str">
        <f>'1 Utsläpp (kvartal)'!B31</f>
        <v>M73-M75 advertising and market research, veterinary activities</v>
      </c>
      <c r="C31" s="113" t="str">
        <f>'1 Utsläpp (kvartal)'!C31</f>
        <v>M73-M75 reklam och marknadsundersökning, annan verksamhet inom juridik, ekonomi, vetenskap, teknik; veterinärverksamhet</v>
      </c>
      <c r="D31" s="137">
        <f>'1 Utsläpp (kvartal)'!D31/'7 Sysselsatta (kvartal)'!D31</f>
        <v>0.33586097946287524</v>
      </c>
      <c r="E31" s="137">
        <f>'1 Utsläpp (kvartal)'!E31/'7 Sysselsatta (kvartal)'!E31</f>
        <v>0.35342261904761901</v>
      </c>
      <c r="F31" s="137">
        <f>'1 Utsläpp (kvartal)'!F31/'7 Sysselsatta (kvartal)'!F31</f>
        <v>0.35948795180722892</v>
      </c>
      <c r="G31" s="137">
        <f>'1 Utsläpp (kvartal)'!G31/'7 Sysselsatta (kvartal)'!G31</f>
        <v>0.34544049459041731</v>
      </c>
      <c r="H31" s="137">
        <f>'1 Utsläpp (kvartal)'!G31/'7 Sysselsatta (kvartal)'!G31</f>
        <v>0.34544049459041731</v>
      </c>
      <c r="I31" s="137">
        <f>'1 Utsläpp (kvartal)'!H31/'7 Sysselsatta (kvartal)'!H31</f>
        <v>0.3401944894651539</v>
      </c>
      <c r="J31" s="137">
        <f>'1 Utsläpp (kvartal)'!I31/'7 Sysselsatta (kvartal)'!I31</f>
        <v>0.36604651162790697</v>
      </c>
      <c r="K31" s="137">
        <f>'1 Utsläpp (kvartal)'!J31/'7 Sysselsatta (kvartal)'!J31</f>
        <v>0.37542768273716953</v>
      </c>
      <c r="L31" s="137">
        <f>'1 Utsläpp (kvartal)'!K31/'7 Sysselsatta (kvartal)'!K31</f>
        <v>0.36432078559738135</v>
      </c>
      <c r="M31" s="137">
        <f>'1 Utsläpp (kvartal)'!L31/'7 Sysselsatta (kvartal)'!L31</f>
        <v>0.32356687898089176</v>
      </c>
      <c r="N31" s="137">
        <f>'1 Utsläpp (kvartal)'!M31/'7 Sysselsatta (kvartal)'!M31</f>
        <v>0.33850837138508366</v>
      </c>
      <c r="O31" s="137">
        <f>'1 Utsläpp (kvartal)'!N31/'7 Sysselsatta (kvartal)'!N31</f>
        <v>0.35190839694656489</v>
      </c>
      <c r="P31" s="137">
        <f>'1 Utsläpp (kvartal)'!O31/'7 Sysselsatta (kvartal)'!O31</f>
        <v>0.35152</v>
      </c>
      <c r="Q31" s="137">
        <f>'1 Utsläpp (kvartal)'!P31/'7 Sysselsatta (kvartal)'!P31</f>
        <v>0.32708661417322832</v>
      </c>
      <c r="R31" s="137">
        <f>'1 Utsläpp (kvartal)'!Q31/'7 Sysselsatta (kvartal)'!Q31</f>
        <v>0.36285266457680249</v>
      </c>
      <c r="S31" s="137">
        <f>'1 Utsläpp (kvartal)'!R31/'7 Sysselsatta (kvartal)'!R31</f>
        <v>0.36892744479495271</v>
      </c>
      <c r="T31" s="137">
        <f>'1 Utsläpp (kvartal)'!S31/'7 Sysselsatta (kvartal)'!S31</f>
        <v>0.35719008264462809</v>
      </c>
      <c r="U31" s="137">
        <f>'1 Utsläpp (kvartal)'!T31/'7 Sysselsatta (kvartal)'!T31</f>
        <v>0.30576323987538939</v>
      </c>
      <c r="V31" s="137">
        <f>'1 Utsläpp (kvartal)'!U31/'7 Sysselsatta (kvartal)'!U31</f>
        <v>0.33870967741935482</v>
      </c>
      <c r="W31" s="137">
        <f>'1 Utsläpp (kvartal)'!V31/'7 Sysselsatta (kvartal)'!V31</f>
        <v>0.32737003058103975</v>
      </c>
      <c r="X31" s="137">
        <f>'1 Utsläpp (kvartal)'!W31/'7 Sysselsatta (kvartal)'!W31</f>
        <v>0.33022875816993463</v>
      </c>
      <c r="Y31" s="137">
        <f>'1 Utsläpp (kvartal)'!X31/'7 Sysselsatta (kvartal)'!X31</f>
        <v>0.28421052631578947</v>
      </c>
      <c r="Z31" s="137">
        <f>'1 Utsläpp (kvartal)'!Y31/'7 Sysselsatta (kvartal)'!Y31</f>
        <v>0.31741835147744946</v>
      </c>
      <c r="AA31" s="137">
        <f>'1 Utsläpp (kvartal)'!Z31/'7 Sysselsatta (kvartal)'!Z31</f>
        <v>0.33253588516746413</v>
      </c>
      <c r="AB31" s="137">
        <f>'1 Utsläpp (kvartal)'!AA31/'7 Sysselsatta (kvartal)'!AA31</f>
        <v>0.30444444444444446</v>
      </c>
      <c r="AC31" s="137">
        <f>'1 Utsläpp (kvartal)'!AB31/'7 Sysselsatta (kvartal)'!AB31</f>
        <v>0.27609375000000003</v>
      </c>
      <c r="AD31" s="137">
        <f>'1 Utsläpp (kvartal)'!AC31/'7 Sysselsatta (kvartal)'!AC31</f>
        <v>0.30476923076923074</v>
      </c>
      <c r="AE31" s="137">
        <f>'1 Utsläpp (kvartal)'!AD31/'7 Sysselsatta (kvartal)'!AD31</f>
        <v>0.30984615384615388</v>
      </c>
      <c r="AF31" s="137">
        <f>'1 Utsläpp (kvartal)'!AE31/'7 Sysselsatta (kvartal)'!AE31</f>
        <v>0.30303514376996804</v>
      </c>
      <c r="AG31" s="137">
        <f>'1 Utsläpp (kvartal)'!AF31/'7 Sysselsatta (kvartal)'!AF31</f>
        <v>0.27551020408163263</v>
      </c>
      <c r="AH31" s="137">
        <f>'1 Utsläpp (kvartal)'!AG31/'7 Sysselsatta (kvartal)'!AG31</f>
        <v>0.30518053375196236</v>
      </c>
      <c r="AI31" s="137">
        <f>'1 Utsläpp (kvartal)'!AH31/'7 Sysselsatta (kvartal)'!AH31</f>
        <v>0.29685628742514969</v>
      </c>
      <c r="AJ31" s="137">
        <f>'1 Utsläpp (kvartal)'!AI31/'7 Sysselsatta (kvartal)'!AI31</f>
        <v>0.28630136986301369</v>
      </c>
      <c r="AK31" s="137">
        <f>'1 Utsläpp (kvartal)'!AJ31/'7 Sysselsatta (kvartal)'!AJ31</f>
        <v>0.25772870662460567</v>
      </c>
      <c r="AL31" s="137">
        <f>'1 Utsläpp (kvartal)'!AK31/'7 Sysselsatta (kvartal)'!AK31</f>
        <v>0.28703125000000002</v>
      </c>
      <c r="AM31" s="137">
        <f>'1 Utsläpp (kvartal)'!AL31/'7 Sysselsatta (kvartal)'!AL31</f>
        <v>0.28350824587706147</v>
      </c>
      <c r="AN31" s="137">
        <f>'1 Utsläpp (kvartal)'!AM31/'7 Sysselsatta (kvartal)'!AM31</f>
        <v>0.27353846153846156</v>
      </c>
      <c r="AO31" s="137">
        <f>'1 Utsläpp (kvartal)'!AN31/'7 Sysselsatta (kvartal)'!AN31</f>
        <v>0.24087481146304679</v>
      </c>
      <c r="AP31" s="137">
        <f>'1 Utsläpp (kvartal)'!AO31/'7 Sysselsatta (kvartal)'!AO31</f>
        <v>0.26627218934911245</v>
      </c>
      <c r="AQ31" s="137">
        <f>'1 Utsläpp (kvartal)'!AP31/'7 Sysselsatta (kvartal)'!AP31</f>
        <v>0.28036809815950919</v>
      </c>
      <c r="AR31" s="137">
        <f>'1 Utsläpp (kvartal)'!AQ31/'7 Sysselsatta (kvartal)'!AQ31</f>
        <v>0.26064318529862174</v>
      </c>
      <c r="AS31" s="137">
        <f>'1 Utsläpp (kvartal)'!AR31/'7 Sysselsatta (kvartal)'!AR31</f>
        <v>0.23277182235834609</v>
      </c>
      <c r="AT31" s="137">
        <f>'1 Utsläpp (kvartal)'!AS31/'7 Sysselsatta (kvartal)'!AS31</f>
        <v>0.25661764705882351</v>
      </c>
      <c r="AU31" s="137">
        <f>'1 Utsläpp (kvartal)'!AT31/'7 Sysselsatta (kvartal)'!AT31</f>
        <v>0.27366818873668186</v>
      </c>
      <c r="AV31" s="137">
        <f>'1 Utsläpp (kvartal)'!AU31/'7 Sysselsatta (kvartal)'!AU31</f>
        <v>0.23804034582132563</v>
      </c>
      <c r="AW31" s="137">
        <f>'1 Utsläpp (kvartal)'!AV31/'7 Sysselsatta (kvartal)'!AV31</f>
        <v>0.22158920539730134</v>
      </c>
      <c r="AX31" s="137">
        <f>'1 Utsläpp (kvartal)'!AW31/'7 Sysselsatta (kvartal)'!AW31</f>
        <v>0.25790273556231003</v>
      </c>
      <c r="AY31" s="137">
        <f>'1 Utsläpp (kvartal)'!AX31/'7 Sysselsatta (kvartal)'!AX31</f>
        <v>0.26128550074738416</v>
      </c>
      <c r="AZ31" s="137">
        <f>'1 Utsläpp (kvartal)'!AY31/'7 Sysselsatta (kvartal)'!AY31</f>
        <v>0.23878157503714711</v>
      </c>
      <c r="BA31" s="137">
        <f>'1 Utsläpp (kvartal)'!AZ31/'7 Sysselsatta (kvartal)'!AZ31</f>
        <v>0.22037037037037038</v>
      </c>
      <c r="BB31" s="137">
        <f>'1 Utsläpp (kvartal)'!BA31/'7 Sysselsatta (kvartal)'!BA31</f>
        <v>0.22438650306748467</v>
      </c>
      <c r="BC31" s="137">
        <f>'1 Utsläpp (kvartal)'!BB31/'7 Sysselsatta (kvartal)'!BB31</f>
        <v>0.25062499999999999</v>
      </c>
      <c r="BD31" s="137">
        <f>'1 Utsläpp (kvartal)'!BC31/'7 Sysselsatta (kvartal)'!BC31</f>
        <v>0.22896764252696453</v>
      </c>
      <c r="BE31" s="137">
        <f>'1 Utsläpp (kvartal)'!BD31/'7 Sysselsatta (kvartal)'!BD31</f>
        <v>0.20284360189573461</v>
      </c>
      <c r="BF31" s="137">
        <f>'1 Utsläpp (kvartal)'!BE31/'7 Sysselsatta (kvartal)'!BE31</f>
        <v>0.23246153846153844</v>
      </c>
      <c r="BG31" s="137">
        <f>'1 Utsläpp (kvartal)'!BF31/'7 Sysselsatta (kvartal)'!BF31</f>
        <v>0.23935681470137829</v>
      </c>
      <c r="BH31" s="137">
        <f>'1 Utsläpp (kvartal)'!BG31/'7 Sysselsatta (kvartal)'!BG31</f>
        <v>0.21172932330827068</v>
      </c>
      <c r="BI31" s="137">
        <f>'1 Utsläpp (kvartal)'!BH31/'7 Sysselsatta (kvartal)'!BH31</f>
        <v>0.17942073170731709</v>
      </c>
      <c r="BJ31" s="137">
        <f>'1 Utsläpp (kvartal)'!BI31/'7 Sysselsatta (kvartal)'!BI31</f>
        <v>0.185</v>
      </c>
      <c r="BK31" s="137">
        <f>'1 Utsläpp (kvartal)'!BJ31/'7 Sysselsatta (kvartal)'!BJ31</f>
        <v>0.1894890510948905</v>
      </c>
      <c r="BL31" s="137">
        <f>'1 Utsläpp (kvartal)'!BK31/'7 Sysselsatta (kvartal)'!BK31</f>
        <v>0.17844827586206899</v>
      </c>
      <c r="BM31" s="137">
        <f>'1 Utsläpp (kvartal)'!BL31/'7 Sysselsatta (kvartal)'!BL31</f>
        <v>0.16632200886262924</v>
      </c>
      <c r="BN31" s="137">
        <f>'1 Utsläpp (kvartal)'!BM31/'7 Sysselsatta (kvartal)'!BM31</f>
        <v>0.17735849056603772</v>
      </c>
      <c r="BO31" s="137">
        <f>'1 Utsläpp (kvartal)'!BN31/'7 Sysselsatta (kvartal)'!BN31</f>
        <v>0.18017621145374449</v>
      </c>
      <c r="BP31" s="137">
        <f>'1 Utsläpp (kvartal)'!BO31/'7 Sysselsatta (kvartal)'!BO31</f>
        <v>0.17126099706744866</v>
      </c>
      <c r="BQ31" s="137">
        <f>'1 Utsläpp (kvartal)'!BP31/'7 Sysselsatta (kvartal)'!BP31</f>
        <v>0.20667678300455233</v>
      </c>
      <c r="BR31" s="137">
        <f>'1 Utsläpp (kvartal)'!BQ31/'7 Sysselsatta (kvartal)'!BQ31</f>
        <v>0.22108433734939756</v>
      </c>
      <c r="BS31" s="137">
        <f>'1 Utsläpp (kvartal)'!BR31/'7 Sysselsatta (kvartal)'!BR31</f>
        <v>0.23009118541033435</v>
      </c>
      <c r="BT31" s="137">
        <f>'1 Utsläpp (kvartal)'!BS31/'7 Sysselsatta (kvartal)'!BS31</f>
        <v>0.20329835082458769</v>
      </c>
      <c r="BU31" s="137">
        <f>'1 Utsläpp (kvartal)'!BT31/'7 Sysselsatta (kvartal)'!BT31</f>
        <v>0.20390015600624029</v>
      </c>
      <c r="BV31" s="137">
        <f>'1 Utsläpp (kvartal)'!BU31/'7 Sysselsatta (kvartal)'!BU31</f>
        <v>0.21551459293394779</v>
      </c>
      <c r="BW31" s="137">
        <f>'1 Utsläpp (kvartal)'!BV31/'7 Sysselsatta (kvartal)'!BV31</f>
        <v>0.22114197530864199</v>
      </c>
      <c r="BX31" s="137">
        <f>'1 Utsläpp (kvartal)'!BW31/'7 Sysselsatta (kvartal)'!BW31</f>
        <v>0.20121580547112464</v>
      </c>
    </row>
    <row r="32" spans="1:76" s="16" customFormat="1" ht="15.75" customHeight="1" x14ac:dyDescent="0.3">
      <c r="A32"/>
      <c r="B32" s="128" t="str">
        <f>'1 Utsläpp (kvartal)'!B32</f>
        <v>N77-N82 administrative and support service activities</v>
      </c>
      <c r="C32" s="113" t="str">
        <f>'1 Utsläpp (kvartal)'!C32</f>
        <v>N77-N82 uthyrning av fastighetsservice, resetjänster och andra stödtjänster</v>
      </c>
      <c r="D32" s="137">
        <f>'1 Utsläpp (kvartal)'!D32/'7 Sysselsatta (kvartal)'!D32</f>
        <v>0.52290945076694706</v>
      </c>
      <c r="E32" s="137">
        <f>'1 Utsläpp (kvartal)'!E32/'7 Sysselsatta (kvartal)'!E32</f>
        <v>0.53942751615881812</v>
      </c>
      <c r="F32" s="137">
        <f>'1 Utsläpp (kvartal)'!F32/'7 Sysselsatta (kvartal)'!F32</f>
        <v>0.52089009990917357</v>
      </c>
      <c r="G32" s="137">
        <f>'1 Utsläpp (kvartal)'!G32/'7 Sysselsatta (kvartal)'!G32</f>
        <v>0.53399904897765094</v>
      </c>
      <c r="H32" s="137">
        <f>'1 Utsläpp (kvartal)'!G32/'7 Sysselsatta (kvartal)'!G32</f>
        <v>0.53399904897765094</v>
      </c>
      <c r="I32" s="137">
        <f>'1 Utsläpp (kvartal)'!H32/'7 Sysselsatta (kvartal)'!H32</f>
        <v>0.57672688629117963</v>
      </c>
      <c r="J32" s="137">
        <f>'1 Utsläpp (kvartal)'!I32/'7 Sysselsatta (kvartal)'!I32</f>
        <v>0.5772507260406583</v>
      </c>
      <c r="K32" s="137">
        <f>'1 Utsläpp (kvartal)'!J32/'7 Sysselsatta (kvartal)'!J32</f>
        <v>0.56541353383458637</v>
      </c>
      <c r="L32" s="137">
        <f>'1 Utsläpp (kvartal)'!K32/'7 Sysselsatta (kvartal)'!K32</f>
        <v>0.60272493573264785</v>
      </c>
      <c r="M32" s="137">
        <f>'1 Utsläpp (kvartal)'!L32/'7 Sysselsatta (kvartal)'!L32</f>
        <v>0.64718196457326882</v>
      </c>
      <c r="N32" s="137">
        <f>'1 Utsläpp (kvartal)'!M32/'7 Sysselsatta (kvartal)'!M32</f>
        <v>0.61043233082706772</v>
      </c>
      <c r="O32" s="137">
        <f>'1 Utsläpp (kvartal)'!N32/'7 Sysselsatta (kvartal)'!N32</f>
        <v>0.57380745880312223</v>
      </c>
      <c r="P32" s="137">
        <f>'1 Utsläpp (kvartal)'!O32/'7 Sysselsatta (kvartal)'!O32</f>
        <v>0.61222527472527477</v>
      </c>
      <c r="Q32" s="137">
        <f>'1 Utsläpp (kvartal)'!P32/'7 Sysselsatta (kvartal)'!P32</f>
        <v>0.61863414634146341</v>
      </c>
      <c r="R32" s="137">
        <f>'1 Utsläpp (kvartal)'!Q32/'7 Sysselsatta (kvartal)'!Q32</f>
        <v>0.59217204301075277</v>
      </c>
      <c r="S32" s="137">
        <f>'1 Utsläpp (kvartal)'!R32/'7 Sysselsatta (kvartal)'!R32</f>
        <v>0.55855928773775809</v>
      </c>
      <c r="T32" s="137">
        <f>'1 Utsläpp (kvartal)'!S32/'7 Sysselsatta (kvartal)'!S32</f>
        <v>0.5763847144697295</v>
      </c>
      <c r="U32" s="137">
        <f>'1 Utsläpp (kvartal)'!T32/'7 Sysselsatta (kvartal)'!T32</f>
        <v>0.56737229636447306</v>
      </c>
      <c r="V32" s="137">
        <f>'1 Utsläpp (kvartal)'!U32/'7 Sysselsatta (kvartal)'!U32</f>
        <v>0.5415716096324461</v>
      </c>
      <c r="W32" s="137">
        <f>'1 Utsläpp (kvartal)'!V32/'7 Sysselsatta (kvartal)'!V32</f>
        <v>0.5145258103241297</v>
      </c>
      <c r="X32" s="137">
        <f>'1 Utsläpp (kvartal)'!W32/'7 Sysselsatta (kvartal)'!W32</f>
        <v>0.54576054537707719</v>
      </c>
      <c r="Y32" s="137">
        <f>'1 Utsläpp (kvartal)'!X32/'7 Sysselsatta (kvartal)'!X32</f>
        <v>0.58174423859014912</v>
      </c>
      <c r="Z32" s="137">
        <f>'1 Utsläpp (kvartal)'!Y32/'7 Sysselsatta (kvartal)'!Y32</f>
        <v>0.58516345347862531</v>
      </c>
      <c r="AA32" s="137">
        <f>'1 Utsläpp (kvartal)'!Z32/'7 Sysselsatta (kvartal)'!Z32</f>
        <v>0.55123869445536766</v>
      </c>
      <c r="AB32" s="137">
        <f>'1 Utsläpp (kvartal)'!AA32/'7 Sysselsatta (kvartal)'!AA32</f>
        <v>0.57183277027027024</v>
      </c>
      <c r="AC32" s="137">
        <f>'1 Utsläpp (kvartal)'!AB32/'7 Sysselsatta (kvartal)'!AB32</f>
        <v>0.49530765825586542</v>
      </c>
      <c r="AD32" s="137">
        <f>'1 Utsläpp (kvartal)'!AC32/'7 Sysselsatta (kvartal)'!AC32</f>
        <v>0.50473836011536877</v>
      </c>
      <c r="AE32" s="137">
        <f>'1 Utsläpp (kvartal)'!AD32/'7 Sysselsatta (kvartal)'!AD32</f>
        <v>0.47538699690402481</v>
      </c>
      <c r="AF32" s="137">
        <f>'1 Utsläpp (kvartal)'!AE32/'7 Sysselsatta (kvartal)'!AE32</f>
        <v>0.49778869778869783</v>
      </c>
      <c r="AG32" s="137">
        <f>'1 Utsläpp (kvartal)'!AF32/'7 Sysselsatta (kvartal)'!AF32</f>
        <v>0.48674749163879605</v>
      </c>
      <c r="AH32" s="137">
        <f>'1 Utsläpp (kvartal)'!AG32/'7 Sysselsatta (kvartal)'!AG32</f>
        <v>0.49422239810051449</v>
      </c>
      <c r="AI32" s="137">
        <f>'1 Utsläpp (kvartal)'!AH32/'7 Sysselsatta (kvartal)'!AH32</f>
        <v>0.45611721611721612</v>
      </c>
      <c r="AJ32" s="137">
        <f>'1 Utsläpp (kvartal)'!AI32/'7 Sysselsatta (kvartal)'!AI32</f>
        <v>0.48512720156555772</v>
      </c>
      <c r="AK32" s="137">
        <f>'1 Utsläpp (kvartal)'!AJ32/'7 Sysselsatta (kvartal)'!AJ32</f>
        <v>0.43420221169036338</v>
      </c>
      <c r="AL32" s="137">
        <f>'1 Utsläpp (kvartal)'!AK32/'7 Sysselsatta (kvartal)'!AK32</f>
        <v>0.46968290796597056</v>
      </c>
      <c r="AM32" s="137">
        <f>'1 Utsläpp (kvartal)'!AL32/'7 Sysselsatta (kvartal)'!AL32</f>
        <v>0.44137931034482758</v>
      </c>
      <c r="AN32" s="137">
        <f>'1 Utsläpp (kvartal)'!AM32/'7 Sysselsatta (kvartal)'!AM32</f>
        <v>0.43834829443447038</v>
      </c>
      <c r="AO32" s="137">
        <f>'1 Utsläpp (kvartal)'!AN32/'7 Sysselsatta (kvartal)'!AN32</f>
        <v>0.42079510703363909</v>
      </c>
      <c r="AP32" s="137">
        <f>'1 Utsläpp (kvartal)'!AO32/'7 Sysselsatta (kvartal)'!AO32</f>
        <v>0.44602649006622513</v>
      </c>
      <c r="AQ32" s="137">
        <f>'1 Utsläpp (kvartal)'!AP32/'7 Sysselsatta (kvartal)'!AP32</f>
        <v>0.41842286501377418</v>
      </c>
      <c r="AR32" s="137">
        <f>'1 Utsläpp (kvartal)'!AQ32/'7 Sysselsatta (kvartal)'!AQ32</f>
        <v>0.41436132674664788</v>
      </c>
      <c r="AS32" s="137">
        <f>'1 Utsläpp (kvartal)'!AR32/'7 Sysselsatta (kvartal)'!AR32</f>
        <v>0.40929889298892991</v>
      </c>
      <c r="AT32" s="137">
        <f>'1 Utsläpp (kvartal)'!AS32/'7 Sysselsatta (kvartal)'!AS32</f>
        <v>0.44721136767317937</v>
      </c>
      <c r="AU32" s="137">
        <f>'1 Utsläpp (kvartal)'!AT32/'7 Sysselsatta (kvartal)'!AT32</f>
        <v>0.425575959933222</v>
      </c>
      <c r="AV32" s="137">
        <f>'1 Utsläpp (kvartal)'!AU32/'7 Sysselsatta (kvartal)'!AU32</f>
        <v>0.4215336134453781</v>
      </c>
      <c r="AW32" s="137">
        <f>'1 Utsläpp (kvartal)'!AV32/'7 Sysselsatta (kvartal)'!AV32</f>
        <v>0.41377310619789781</v>
      </c>
      <c r="AX32" s="137">
        <f>'1 Utsläpp (kvartal)'!AW32/'7 Sysselsatta (kvartal)'!AW32</f>
        <v>0.4515331010452962</v>
      </c>
      <c r="AY32" s="137">
        <f>'1 Utsläpp (kvartal)'!AX32/'7 Sysselsatta (kvartal)'!AX32</f>
        <v>0.44548540393754243</v>
      </c>
      <c r="AZ32" s="137">
        <f>'1 Utsläpp (kvartal)'!AY32/'7 Sysselsatta (kvartal)'!AY32</f>
        <v>0.43159177986764191</v>
      </c>
      <c r="BA32" s="137">
        <f>'1 Utsläpp (kvartal)'!AZ32/'7 Sysselsatta (kvartal)'!AZ32</f>
        <v>0.4181148748159057</v>
      </c>
      <c r="BB32" s="137">
        <f>'1 Utsläpp (kvartal)'!BA32/'7 Sysselsatta (kvartal)'!BA32</f>
        <v>0.42831527829660065</v>
      </c>
      <c r="BC32" s="137">
        <f>'1 Utsläpp (kvartal)'!BB32/'7 Sysselsatta (kvartal)'!BB32</f>
        <v>0.45845752608047691</v>
      </c>
      <c r="BD32" s="137">
        <f>'1 Utsläpp (kvartal)'!BC32/'7 Sysselsatta (kvartal)'!BC32</f>
        <v>0.45184210526315788</v>
      </c>
      <c r="BE32" s="137">
        <f>'1 Utsläpp (kvartal)'!BD32/'7 Sysselsatta (kvartal)'!BD32</f>
        <v>0.41822001527883879</v>
      </c>
      <c r="BF32" s="137">
        <f>'1 Utsläpp (kvartal)'!BE32/'7 Sysselsatta (kvartal)'!BE32</f>
        <v>0.46588407923697722</v>
      </c>
      <c r="BG32" s="137">
        <f>'1 Utsläpp (kvartal)'!BF32/'7 Sysselsatta (kvartal)'!BF32</f>
        <v>0.4433471933471933</v>
      </c>
      <c r="BH32" s="137">
        <f>'1 Utsläpp (kvartal)'!BG32/'7 Sysselsatta (kvartal)'!BG32</f>
        <v>0.41291218326969797</v>
      </c>
      <c r="BI32" s="137">
        <f>'1 Utsläpp (kvartal)'!BH32/'7 Sysselsatta (kvartal)'!BH32</f>
        <v>0.38064290705800141</v>
      </c>
      <c r="BJ32" s="137">
        <f>'1 Utsläpp (kvartal)'!BI32/'7 Sysselsatta (kvartal)'!BI32</f>
        <v>0.38020236087689713</v>
      </c>
      <c r="BK32" s="137">
        <f>'1 Utsläpp (kvartal)'!BJ32/'7 Sysselsatta (kvartal)'!BJ32</f>
        <v>0.36840923669018599</v>
      </c>
      <c r="BL32" s="137">
        <f>'1 Utsläpp (kvartal)'!BK32/'7 Sysselsatta (kvartal)'!BK32</f>
        <v>0.36883751221100614</v>
      </c>
      <c r="BM32" s="137">
        <f>'1 Utsläpp (kvartal)'!BL32/'7 Sysselsatta (kvartal)'!BL32</f>
        <v>0.36041807147673632</v>
      </c>
      <c r="BN32" s="137">
        <f>'1 Utsläpp (kvartal)'!BM32/'7 Sysselsatta (kvartal)'!BM32</f>
        <v>0.37681592039800993</v>
      </c>
      <c r="BO32" s="137">
        <f>'1 Utsläpp (kvartal)'!BN32/'7 Sysselsatta (kvartal)'!BN32</f>
        <v>0.3630009618467458</v>
      </c>
      <c r="BP32" s="137">
        <f>'1 Utsläpp (kvartal)'!BO32/'7 Sysselsatta (kvartal)'!BO32</f>
        <v>0.36700860357379217</v>
      </c>
      <c r="BQ32" s="137">
        <f>'1 Utsläpp (kvartal)'!BP32/'7 Sysselsatta (kvartal)'!BP32</f>
        <v>0.4616780821917808</v>
      </c>
      <c r="BR32" s="137">
        <f>'1 Utsläpp (kvartal)'!BQ32/'7 Sysselsatta (kvartal)'!BQ32</f>
        <v>0.48589786946229291</v>
      </c>
      <c r="BS32" s="137">
        <f>'1 Utsläpp (kvartal)'!BR32/'7 Sysselsatta (kvartal)'!BR32</f>
        <v>0.4837071240105541</v>
      </c>
      <c r="BT32" s="137">
        <f>'1 Utsläpp (kvartal)'!BS32/'7 Sysselsatta (kvartal)'!BS32</f>
        <v>0.45931389365351627</v>
      </c>
      <c r="BU32" s="137">
        <f>'1 Utsläpp (kvartal)'!BT32/'7 Sysselsatta (kvartal)'!BT32</f>
        <v>0.45437477860432168</v>
      </c>
      <c r="BV32" s="137">
        <f>'1 Utsläpp (kvartal)'!BU32/'7 Sysselsatta (kvartal)'!BU32</f>
        <v>0.47102449120386347</v>
      </c>
      <c r="BW32" s="137">
        <f>'1 Utsläpp (kvartal)'!BV32/'7 Sysselsatta (kvartal)'!BV32</f>
        <v>0.45824468085106385</v>
      </c>
      <c r="BX32" s="137">
        <f>'1 Utsläpp (kvartal)'!BW32/'7 Sysselsatta (kvartal)'!BW32</f>
        <v>0.4393959959280625</v>
      </c>
    </row>
    <row r="33" spans="1:76" s="16" customFormat="1" ht="15.75" customHeight="1" x14ac:dyDescent="0.3">
      <c r="A33"/>
      <c r="B33" s="128" t="str">
        <f>'1 Utsläpp (kvartal)'!B33</f>
        <v>P85 education</v>
      </c>
      <c r="C33" s="113" t="str">
        <f>'1 Utsläpp (kvartal)'!C33</f>
        <v>P85 utbildning</v>
      </c>
      <c r="D33" s="137">
        <f>'1 Utsläpp (kvartal)'!D33/'7 Sysselsatta (kvartal)'!D33</f>
        <v>0.30928961748633882</v>
      </c>
      <c r="E33" s="137">
        <f>'1 Utsläpp (kvartal)'!E33/'7 Sysselsatta (kvartal)'!E33</f>
        <v>0.33315118397085608</v>
      </c>
      <c r="F33" s="137">
        <f>'1 Utsläpp (kvartal)'!F33/'7 Sysselsatta (kvartal)'!F33</f>
        <v>0.31051724137931036</v>
      </c>
      <c r="G33" s="137">
        <f>'1 Utsläpp (kvartal)'!G33/'7 Sysselsatta (kvartal)'!G33</f>
        <v>0.28870431893687704</v>
      </c>
      <c r="H33" s="137">
        <f>'1 Utsläpp (kvartal)'!G33/'7 Sysselsatta (kvartal)'!G33</f>
        <v>0.28870431893687704</v>
      </c>
      <c r="I33" s="137">
        <f>'1 Utsläpp (kvartal)'!H33/'7 Sysselsatta (kvartal)'!H33</f>
        <v>0.28703071672354946</v>
      </c>
      <c r="J33" s="137">
        <f>'1 Utsläpp (kvartal)'!I33/'7 Sysselsatta (kvartal)'!I33</f>
        <v>0.30871021775544388</v>
      </c>
      <c r="K33" s="137">
        <f>'1 Utsläpp (kvartal)'!J33/'7 Sysselsatta (kvartal)'!J33</f>
        <v>0.29634920634920636</v>
      </c>
      <c r="L33" s="137">
        <f>'1 Utsläpp (kvartal)'!K33/'7 Sysselsatta (kvartal)'!K33</f>
        <v>0.27352496217851741</v>
      </c>
      <c r="M33" s="137">
        <f>'1 Utsläpp (kvartal)'!L33/'7 Sysselsatta (kvartal)'!L33</f>
        <v>0.28813008130081297</v>
      </c>
      <c r="N33" s="137">
        <f>'1 Utsläpp (kvartal)'!M33/'7 Sysselsatta (kvartal)'!M33</f>
        <v>0.30032467532467533</v>
      </c>
      <c r="O33" s="137">
        <f>'1 Utsläpp (kvartal)'!N33/'7 Sysselsatta (kvartal)'!N33</f>
        <v>0.28673780487804879</v>
      </c>
      <c r="P33" s="137">
        <f>'1 Utsläpp (kvartal)'!O33/'7 Sysselsatta (kvartal)'!O33</f>
        <v>0.27206303724928366</v>
      </c>
      <c r="Q33" s="137">
        <f>'1 Utsläpp (kvartal)'!P33/'7 Sysselsatta (kvartal)'!P33</f>
        <v>0.25793413173652696</v>
      </c>
      <c r="R33" s="137">
        <f>'1 Utsläpp (kvartal)'!Q33/'7 Sysselsatta (kvartal)'!Q33</f>
        <v>0.26743515850144089</v>
      </c>
      <c r="S33" s="137">
        <f>'1 Utsläpp (kvartal)'!R33/'7 Sysselsatta (kvartal)'!R33</f>
        <v>0.25572413793103449</v>
      </c>
      <c r="T33" s="137">
        <f>'1 Utsläpp (kvartal)'!S33/'7 Sysselsatta (kvartal)'!S33</f>
        <v>0.2423448275862069</v>
      </c>
      <c r="U33" s="137">
        <f>'1 Utsläpp (kvartal)'!T33/'7 Sysselsatta (kvartal)'!T33</f>
        <v>0.23789625360230549</v>
      </c>
      <c r="V33" s="137">
        <f>'1 Utsläpp (kvartal)'!U33/'7 Sysselsatta (kvartal)'!U33</f>
        <v>0.23468834688346885</v>
      </c>
      <c r="W33" s="137">
        <f>'1 Utsläpp (kvartal)'!V33/'7 Sysselsatta (kvartal)'!V33</f>
        <v>0.23266932270916335</v>
      </c>
      <c r="X33" s="137">
        <f>'1 Utsläpp (kvartal)'!W33/'7 Sysselsatta (kvartal)'!W33</f>
        <v>0.21734693877551017</v>
      </c>
      <c r="Y33" s="137">
        <f>'1 Utsläpp (kvartal)'!X33/'7 Sysselsatta (kvartal)'!X33</f>
        <v>0.22615384615384618</v>
      </c>
      <c r="Z33" s="137">
        <f>'1 Utsläpp (kvartal)'!Y33/'7 Sysselsatta (kvartal)'!Y33</f>
        <v>0.23400000000000001</v>
      </c>
      <c r="AA33" s="137">
        <f>'1 Utsläpp (kvartal)'!Z33/'7 Sysselsatta (kvartal)'!Z33</f>
        <v>0.22962483829236741</v>
      </c>
      <c r="AB33" s="137">
        <f>'1 Utsläpp (kvartal)'!AA33/'7 Sysselsatta (kvartal)'!AA33</f>
        <v>0.21207115628970777</v>
      </c>
      <c r="AC33" s="137">
        <f>'1 Utsläpp (kvartal)'!AB33/'7 Sysselsatta (kvartal)'!AB33</f>
        <v>0.2188022284122563</v>
      </c>
      <c r="AD33" s="137">
        <f>'1 Utsläpp (kvartal)'!AC33/'7 Sysselsatta (kvartal)'!AC33</f>
        <v>0.22425032594524119</v>
      </c>
      <c r="AE33" s="137">
        <f>'1 Utsläpp (kvartal)'!AD33/'7 Sysselsatta (kvartal)'!AD33</f>
        <v>0.21647940074906369</v>
      </c>
      <c r="AF33" s="137">
        <f>'1 Utsläpp (kvartal)'!AE33/'7 Sysselsatta (kvartal)'!AE33</f>
        <v>0.19975990396158463</v>
      </c>
      <c r="AG33" s="137">
        <f>'1 Utsläpp (kvartal)'!AF33/'7 Sysselsatta (kvartal)'!AF33</f>
        <v>0.19322250639386188</v>
      </c>
      <c r="AH33" s="137">
        <f>'1 Utsläpp (kvartal)'!AG33/'7 Sysselsatta (kvartal)'!AG33</f>
        <v>0.2044226044226044</v>
      </c>
      <c r="AI33" s="137">
        <f>'1 Utsläpp (kvartal)'!AH33/'7 Sysselsatta (kvartal)'!AH33</f>
        <v>0.20941759603469637</v>
      </c>
      <c r="AJ33" s="137">
        <f>'1 Utsläpp (kvartal)'!AI33/'7 Sysselsatta (kvartal)'!AI33</f>
        <v>0.19400479616306954</v>
      </c>
      <c r="AK33" s="137">
        <f>'1 Utsläpp (kvartal)'!AJ33/'7 Sysselsatta (kvartal)'!AJ33</f>
        <v>0.16361502347417839</v>
      </c>
      <c r="AL33" s="137">
        <f>'1 Utsläpp (kvartal)'!AK33/'7 Sysselsatta (kvartal)'!AK33</f>
        <v>0.17833523375142532</v>
      </c>
      <c r="AM33" s="137">
        <f>'1 Utsläpp (kvartal)'!AL33/'7 Sysselsatta (kvartal)'!AL33</f>
        <v>0.1793756967670011</v>
      </c>
      <c r="AN33" s="137">
        <f>'1 Utsläpp (kvartal)'!AM33/'7 Sysselsatta (kvartal)'!AM33</f>
        <v>0.16383207750269108</v>
      </c>
      <c r="AO33" s="137">
        <f>'1 Utsläpp (kvartal)'!AN33/'7 Sysselsatta (kvartal)'!AN33</f>
        <v>0.16143024618991794</v>
      </c>
      <c r="AP33" s="137">
        <f>'1 Utsläpp (kvartal)'!AO33/'7 Sysselsatta (kvartal)'!AO33</f>
        <v>0.17613636363636365</v>
      </c>
      <c r="AQ33" s="137">
        <f>'1 Utsläpp (kvartal)'!AP33/'7 Sysselsatta (kvartal)'!AP33</f>
        <v>0.17802944507361271</v>
      </c>
      <c r="AR33" s="137">
        <f>'1 Utsläpp (kvartal)'!AQ33/'7 Sysselsatta (kvartal)'!AQ33</f>
        <v>0.16107456140350876</v>
      </c>
      <c r="AS33" s="137">
        <f>'1 Utsläpp (kvartal)'!AR33/'7 Sysselsatta (kvartal)'!AR33</f>
        <v>0.15090293453724604</v>
      </c>
      <c r="AT33" s="137">
        <f>'1 Utsläpp (kvartal)'!AS33/'7 Sysselsatta (kvartal)'!AS33</f>
        <v>0.16931567328918323</v>
      </c>
      <c r="AU33" s="137">
        <f>'1 Utsläpp (kvartal)'!AT33/'7 Sysselsatta (kvartal)'!AT33</f>
        <v>0.17428256070640177</v>
      </c>
      <c r="AV33" s="137">
        <f>'1 Utsläpp (kvartal)'!AU33/'7 Sysselsatta (kvartal)'!AU33</f>
        <v>0.16037527593818984</v>
      </c>
      <c r="AW33" s="137">
        <f>'1 Utsläpp (kvartal)'!AV33/'7 Sysselsatta (kvartal)'!AV33</f>
        <v>0.15011210762331839</v>
      </c>
      <c r="AX33" s="137">
        <f>'1 Utsläpp (kvartal)'!AW33/'7 Sysselsatta (kvartal)'!AW33</f>
        <v>0.16908690869086906</v>
      </c>
      <c r="AY33" s="137">
        <f>'1 Utsläpp (kvartal)'!AX33/'7 Sysselsatta (kvartal)'!AX33</f>
        <v>0.17715565509518477</v>
      </c>
      <c r="AZ33" s="137">
        <f>'1 Utsläpp (kvartal)'!AY33/'7 Sysselsatta (kvartal)'!AY33</f>
        <v>0.15947426067907997</v>
      </c>
      <c r="BA33" s="137">
        <f>'1 Utsläpp (kvartal)'!AZ33/'7 Sysselsatta (kvartal)'!AZ33</f>
        <v>0.14096774193548386</v>
      </c>
      <c r="BB33" s="137">
        <f>'1 Utsläpp (kvartal)'!BA33/'7 Sysselsatta (kvartal)'!BA33</f>
        <v>0.14514038876889848</v>
      </c>
      <c r="BC33" s="137">
        <f>'1 Utsläpp (kvartal)'!BB33/'7 Sysselsatta (kvartal)'!BB33</f>
        <v>0.16377777777777777</v>
      </c>
      <c r="BD33" s="137">
        <f>'1 Utsläpp (kvartal)'!BC33/'7 Sysselsatta (kvartal)'!BC33</f>
        <v>0.1434279705573081</v>
      </c>
      <c r="BE33" s="137">
        <f>'1 Utsläpp (kvartal)'!BD33/'7 Sysselsatta (kvartal)'!BD33</f>
        <v>0.12875264270613107</v>
      </c>
      <c r="BF33" s="137">
        <f>'1 Utsläpp (kvartal)'!BE33/'7 Sysselsatta (kvartal)'!BE33</f>
        <v>0.14681069958847737</v>
      </c>
      <c r="BG33" s="137">
        <f>'1 Utsläpp (kvartal)'!BF33/'7 Sysselsatta (kvartal)'!BF33</f>
        <v>0.157173219978746</v>
      </c>
      <c r="BH33" s="137">
        <f>'1 Utsläpp (kvartal)'!BG33/'7 Sysselsatta (kvartal)'!BG33</f>
        <v>0.13598369011213049</v>
      </c>
      <c r="BI33" s="137">
        <f>'1 Utsläpp (kvartal)'!BH33/'7 Sysselsatta (kvartal)'!BH33</f>
        <v>0.11736465781409601</v>
      </c>
      <c r="BJ33" s="137">
        <f>'1 Utsläpp (kvartal)'!BI33/'7 Sysselsatta (kvartal)'!BI33</f>
        <v>0.12301507537688443</v>
      </c>
      <c r="BK33" s="137">
        <f>'1 Utsläpp (kvartal)'!BJ33/'7 Sysselsatta (kvartal)'!BJ33</f>
        <v>0.13249475890985324</v>
      </c>
      <c r="BL33" s="137">
        <f>'1 Utsläpp (kvartal)'!BK33/'7 Sysselsatta (kvartal)'!BK33</f>
        <v>0.1214859437751004</v>
      </c>
      <c r="BM33" s="137">
        <f>'1 Utsläpp (kvartal)'!BL33/'7 Sysselsatta (kvartal)'!BL33</f>
        <v>0.11199596774193547</v>
      </c>
      <c r="BN33" s="137">
        <f>'1 Utsläpp (kvartal)'!BM33/'7 Sysselsatta (kvartal)'!BM33</f>
        <v>0.11988071570576542</v>
      </c>
      <c r="BO33" s="137">
        <f>'1 Utsläpp (kvartal)'!BN33/'7 Sysselsatta (kvartal)'!BN33</f>
        <v>0.12588357588357588</v>
      </c>
      <c r="BP33" s="137">
        <f>'1 Utsläpp (kvartal)'!BO33/'7 Sysselsatta (kvartal)'!BO33</f>
        <v>0.11554663991975928</v>
      </c>
      <c r="BQ33" s="137">
        <f>'1 Utsläpp (kvartal)'!BP33/'7 Sysselsatta (kvartal)'!BP33</f>
        <v>0.13471659919028342</v>
      </c>
      <c r="BR33" s="137">
        <f>'1 Utsläpp (kvartal)'!BQ33/'7 Sysselsatta (kvartal)'!BQ33</f>
        <v>0.143313373253493</v>
      </c>
      <c r="BS33" s="137">
        <f>'1 Utsläpp (kvartal)'!BR33/'7 Sysselsatta (kvartal)'!BR33</f>
        <v>0.15512552301255231</v>
      </c>
      <c r="BT33" s="137">
        <f>'1 Utsläpp (kvartal)'!BS33/'7 Sysselsatta (kvartal)'!BS33</f>
        <v>0.13383838383838384</v>
      </c>
      <c r="BU33" s="137">
        <f>'1 Utsläpp (kvartal)'!BT33/'7 Sysselsatta (kvartal)'!BT33</f>
        <v>0.13064351378958119</v>
      </c>
      <c r="BV33" s="137">
        <f>'1 Utsläpp (kvartal)'!BU33/'7 Sysselsatta (kvartal)'!BU33</f>
        <v>0.13878787878787879</v>
      </c>
      <c r="BW33" s="137">
        <f>'1 Utsläpp (kvartal)'!BV33/'7 Sysselsatta (kvartal)'!BV33</f>
        <v>0.14867724867724869</v>
      </c>
      <c r="BX33" s="137">
        <f>'1 Utsläpp (kvartal)'!BW33/'7 Sysselsatta (kvartal)'!BW33</f>
        <v>0.1325153374233129</v>
      </c>
    </row>
    <row r="34" spans="1:76" s="16" customFormat="1" ht="15.75" customHeight="1" x14ac:dyDescent="0.3">
      <c r="A34"/>
      <c r="B34" s="128" t="str">
        <f>'1 Utsläpp (kvartal)'!B34</f>
        <v>Q86 human health activities</v>
      </c>
      <c r="C34" s="113" t="str">
        <f>'1 Utsläpp (kvartal)'!C34</f>
        <v>Q86 hälso- och sjukvård</v>
      </c>
      <c r="D34" s="137">
        <f>'1 Utsläpp (kvartal)'!D34/'7 Sysselsatta (kvartal)'!D34</f>
        <v>0.6311708860759494</v>
      </c>
      <c r="E34" s="137">
        <f>'1 Utsläpp (kvartal)'!E34/'7 Sysselsatta (kvartal)'!E34</f>
        <v>0.71357388316151205</v>
      </c>
      <c r="F34" s="137">
        <f>'1 Utsläpp (kvartal)'!F34/'7 Sysselsatta (kvartal)'!F34</f>
        <v>0.689569536423841</v>
      </c>
      <c r="G34" s="137">
        <f>'1 Utsläpp (kvartal)'!G34/'7 Sysselsatta (kvartal)'!G34</f>
        <v>0.69199318568994883</v>
      </c>
      <c r="H34" s="137">
        <f>'1 Utsläpp (kvartal)'!G34/'7 Sysselsatta (kvartal)'!G34</f>
        <v>0.69199318568994883</v>
      </c>
      <c r="I34" s="137">
        <f>'1 Utsläpp (kvartal)'!H34/'7 Sysselsatta (kvartal)'!H34</f>
        <v>0.5880191693290735</v>
      </c>
      <c r="J34" s="137">
        <f>'1 Utsläpp (kvartal)'!I34/'7 Sysselsatta (kvartal)'!I34</f>
        <v>0.65493197278911564</v>
      </c>
      <c r="K34" s="137">
        <f>'1 Utsläpp (kvartal)'!J34/'7 Sysselsatta (kvartal)'!J34</f>
        <v>0.63809523809523805</v>
      </c>
      <c r="L34" s="137">
        <f>'1 Utsläpp (kvartal)'!K34/'7 Sysselsatta (kvartal)'!K34</f>
        <v>0.62132231404958682</v>
      </c>
      <c r="M34" s="137">
        <f>'1 Utsläpp (kvartal)'!L34/'7 Sysselsatta (kvartal)'!L34</f>
        <v>0.58885586924219913</v>
      </c>
      <c r="N34" s="137">
        <f>'1 Utsläpp (kvartal)'!M34/'7 Sysselsatta (kvartal)'!M34</f>
        <v>0.67392739273927393</v>
      </c>
      <c r="O34" s="137">
        <f>'1 Utsläpp (kvartal)'!N34/'7 Sysselsatta (kvartal)'!N34</f>
        <v>0.65402843601895733</v>
      </c>
      <c r="P34" s="137">
        <f>'1 Utsläpp (kvartal)'!O34/'7 Sysselsatta (kvartal)'!O34</f>
        <v>0.65039999999999998</v>
      </c>
      <c r="Q34" s="137">
        <f>'1 Utsläpp (kvartal)'!P34/'7 Sysselsatta (kvartal)'!P34</f>
        <v>0.4834745762711864</v>
      </c>
      <c r="R34" s="137">
        <f>'1 Utsläpp (kvartal)'!Q34/'7 Sysselsatta (kvartal)'!Q34</f>
        <v>0.55732087227414329</v>
      </c>
      <c r="S34" s="137">
        <f>'1 Utsläpp (kvartal)'!R34/'7 Sysselsatta (kvartal)'!R34</f>
        <v>0.54484848484848492</v>
      </c>
      <c r="T34" s="137">
        <f>'1 Utsläpp (kvartal)'!S34/'7 Sysselsatta (kvartal)'!S34</f>
        <v>0.53906976744186053</v>
      </c>
      <c r="U34" s="137">
        <f>'1 Utsläpp (kvartal)'!T34/'7 Sysselsatta (kvartal)'!T34</f>
        <v>0.55090016366612105</v>
      </c>
      <c r="V34" s="137">
        <f>'1 Utsläpp (kvartal)'!U34/'7 Sysselsatta (kvartal)'!U34</f>
        <v>0.61492007104795732</v>
      </c>
      <c r="W34" s="137">
        <f>'1 Utsläpp (kvartal)'!V34/'7 Sysselsatta (kvartal)'!V34</f>
        <v>0.607304347826087</v>
      </c>
      <c r="X34" s="137">
        <f>'1 Utsläpp (kvartal)'!W34/'7 Sysselsatta (kvartal)'!W34</f>
        <v>0.59199999999999997</v>
      </c>
      <c r="Y34" s="137">
        <f>'1 Utsläpp (kvartal)'!X34/'7 Sysselsatta (kvartal)'!X34</f>
        <v>0.47294685990338164</v>
      </c>
      <c r="Z34" s="137">
        <f>'1 Utsläpp (kvartal)'!Y34/'7 Sysselsatta (kvartal)'!Y34</f>
        <v>0.51677852348993292</v>
      </c>
      <c r="AA34" s="137">
        <f>'1 Utsläpp (kvartal)'!Z34/'7 Sysselsatta (kvartal)'!Z34</f>
        <v>0.52998296422487223</v>
      </c>
      <c r="AB34" s="137">
        <f>'1 Utsläpp (kvartal)'!AA34/'7 Sysselsatta (kvartal)'!AA34</f>
        <v>0.51603448275862074</v>
      </c>
      <c r="AC34" s="137">
        <f>'1 Utsläpp (kvartal)'!AB34/'7 Sysselsatta (kvartal)'!AB34</f>
        <v>0.44562682215743443</v>
      </c>
      <c r="AD34" s="137">
        <f>'1 Utsläpp (kvartal)'!AC34/'7 Sysselsatta (kvartal)'!AC34</f>
        <v>0.52267536704730833</v>
      </c>
      <c r="AE34" s="137">
        <f>'1 Utsläpp (kvartal)'!AD34/'7 Sysselsatta (kvartal)'!AD34</f>
        <v>0.5131955484896662</v>
      </c>
      <c r="AF34" s="137">
        <f>'1 Utsläpp (kvartal)'!AE34/'7 Sysselsatta (kvartal)'!AE34</f>
        <v>0.51038961038961039</v>
      </c>
      <c r="AG34" s="137">
        <f>'1 Utsläpp (kvartal)'!AF34/'7 Sysselsatta (kvartal)'!AF34</f>
        <v>0.45438596491228062</v>
      </c>
      <c r="AH34" s="137">
        <f>'1 Utsläpp (kvartal)'!AG34/'7 Sysselsatta (kvartal)'!AG34</f>
        <v>0.50610328638497659</v>
      </c>
      <c r="AI34" s="137">
        <f>'1 Utsläpp (kvartal)'!AH34/'7 Sysselsatta (kvartal)'!AH34</f>
        <v>0.49037593984962408</v>
      </c>
      <c r="AJ34" s="137">
        <f>'1 Utsläpp (kvartal)'!AI34/'7 Sysselsatta (kvartal)'!AI34</f>
        <v>0.50877192982456132</v>
      </c>
      <c r="AK34" s="137">
        <f>'1 Utsläpp (kvartal)'!AJ34/'7 Sysselsatta (kvartal)'!AJ34</f>
        <v>0.40878477306002931</v>
      </c>
      <c r="AL34" s="137">
        <f>'1 Utsläpp (kvartal)'!AK34/'7 Sysselsatta (kvartal)'!AK34</f>
        <v>0.43928035982008995</v>
      </c>
      <c r="AM34" s="137">
        <f>'1 Utsläpp (kvartal)'!AL34/'7 Sysselsatta (kvartal)'!AL34</f>
        <v>0.43746312684365785</v>
      </c>
      <c r="AN34" s="137">
        <f>'1 Utsläpp (kvartal)'!AM34/'7 Sysselsatta (kvartal)'!AM34</f>
        <v>0.45393081761006288</v>
      </c>
      <c r="AO34" s="137">
        <f>'1 Utsläpp (kvartal)'!AN34/'7 Sysselsatta (kvartal)'!AN34</f>
        <v>0.53576642335766422</v>
      </c>
      <c r="AP34" s="137">
        <f>'1 Utsläpp (kvartal)'!AO34/'7 Sysselsatta (kvartal)'!AO34</f>
        <v>0.54428571428571426</v>
      </c>
      <c r="AQ34" s="137">
        <f>'1 Utsläpp (kvartal)'!AP34/'7 Sysselsatta (kvartal)'!AP34</f>
        <v>0.54714285714285715</v>
      </c>
      <c r="AR34" s="137">
        <f>'1 Utsläpp (kvartal)'!AQ34/'7 Sysselsatta (kvartal)'!AQ34</f>
        <v>0.56767830045523515</v>
      </c>
      <c r="AS34" s="137">
        <f>'1 Utsläpp (kvartal)'!AR34/'7 Sysselsatta (kvartal)'!AR34</f>
        <v>0.40162822252374492</v>
      </c>
      <c r="AT34" s="137">
        <f>'1 Utsläpp (kvartal)'!AS34/'7 Sysselsatta (kvartal)'!AS34</f>
        <v>0.41731543624161072</v>
      </c>
      <c r="AU34" s="137">
        <f>'1 Utsläpp (kvartal)'!AT34/'7 Sysselsatta (kvartal)'!AT34</f>
        <v>0.43783031988873433</v>
      </c>
      <c r="AV34" s="137">
        <f>'1 Utsläpp (kvartal)'!AU34/'7 Sysselsatta (kvartal)'!AU34</f>
        <v>0.45327380952380952</v>
      </c>
      <c r="AW34" s="137">
        <f>'1 Utsläpp (kvartal)'!AV34/'7 Sysselsatta (kvartal)'!AV34</f>
        <v>0.38867403314917126</v>
      </c>
      <c r="AX34" s="137">
        <f>'1 Utsläpp (kvartal)'!AW34/'7 Sysselsatta (kvartal)'!AW34</f>
        <v>0.39865229110512124</v>
      </c>
      <c r="AY34" s="137">
        <f>'1 Utsläpp (kvartal)'!AX34/'7 Sysselsatta (kvartal)'!AX34</f>
        <v>0.40486486486486489</v>
      </c>
      <c r="AZ34" s="137">
        <f>'1 Utsläpp (kvartal)'!AY34/'7 Sysselsatta (kvartal)'!AY34</f>
        <v>0.40013812154696127</v>
      </c>
      <c r="BA34" s="137">
        <f>'1 Utsläpp (kvartal)'!AZ34/'7 Sysselsatta (kvartal)'!AZ34</f>
        <v>0.36256684491978614</v>
      </c>
      <c r="BB34" s="137">
        <f>'1 Utsläpp (kvartal)'!BA34/'7 Sysselsatta (kvartal)'!BA34</f>
        <v>0.36715817694369979</v>
      </c>
      <c r="BC34" s="137">
        <f>'1 Utsläpp (kvartal)'!BB34/'7 Sysselsatta (kvartal)'!BB34</f>
        <v>0.37739361702127655</v>
      </c>
      <c r="BD34" s="137">
        <f>'1 Utsläpp (kvartal)'!BC34/'7 Sysselsatta (kvartal)'!BC34</f>
        <v>0.36010498687664044</v>
      </c>
      <c r="BE34" s="137">
        <f>'1 Utsläpp (kvartal)'!BD34/'7 Sysselsatta (kvartal)'!BD34</f>
        <v>0.33072916666666669</v>
      </c>
      <c r="BF34" s="137">
        <f>'1 Utsläpp (kvartal)'!BE34/'7 Sysselsatta (kvartal)'!BE34</f>
        <v>0.33969658659924151</v>
      </c>
      <c r="BG34" s="137">
        <f>'1 Utsläpp (kvartal)'!BF34/'7 Sysselsatta (kvartal)'!BF34</f>
        <v>0.334516523867809</v>
      </c>
      <c r="BH34" s="137">
        <f>'1 Utsläpp (kvartal)'!BG34/'7 Sysselsatta (kvartal)'!BG34</f>
        <v>0.32290640394088665</v>
      </c>
      <c r="BI34" s="137">
        <f>'1 Utsläpp (kvartal)'!BH34/'7 Sysselsatta (kvartal)'!BH34</f>
        <v>0.29132029339853299</v>
      </c>
      <c r="BJ34" s="137">
        <f>'1 Utsläpp (kvartal)'!BI34/'7 Sysselsatta (kvartal)'!BI34</f>
        <v>0.29853300733496335</v>
      </c>
      <c r="BK34" s="137">
        <f>'1 Utsläpp (kvartal)'!BJ34/'7 Sysselsatta (kvartal)'!BJ34</f>
        <v>0.3010962241169306</v>
      </c>
      <c r="BL34" s="137">
        <f>'1 Utsläpp (kvartal)'!BK34/'7 Sysselsatta (kvartal)'!BK34</f>
        <v>0.29489671931956257</v>
      </c>
      <c r="BM34" s="137">
        <f>'1 Utsläpp (kvartal)'!BL34/'7 Sysselsatta (kvartal)'!BL34</f>
        <v>0.27654921020656137</v>
      </c>
      <c r="BN34" s="137">
        <f>'1 Utsläpp (kvartal)'!BM34/'7 Sysselsatta (kvartal)'!BM34</f>
        <v>0.28161057692307689</v>
      </c>
      <c r="BO34" s="137">
        <f>'1 Utsläpp (kvartal)'!BN34/'7 Sysselsatta (kvartal)'!BN34</f>
        <v>0.27997616209773535</v>
      </c>
      <c r="BP34" s="137">
        <f>'1 Utsläpp (kvartal)'!BO34/'7 Sysselsatta (kvartal)'!BO34</f>
        <v>0.27449344457687724</v>
      </c>
      <c r="BQ34" s="137">
        <f>'1 Utsläpp (kvartal)'!BP34/'7 Sysselsatta (kvartal)'!BP34</f>
        <v>0.27622461170848267</v>
      </c>
      <c r="BR34" s="137">
        <f>'1 Utsläpp (kvartal)'!BQ34/'7 Sysselsatta (kvartal)'!BQ34</f>
        <v>0.28357142857142859</v>
      </c>
      <c r="BS34" s="137">
        <f>'1 Utsläpp (kvartal)'!BR34/'7 Sysselsatta (kvartal)'!BR34</f>
        <v>0.28613744075829378</v>
      </c>
      <c r="BT34" s="137">
        <f>'1 Utsläpp (kvartal)'!BS34/'7 Sysselsatta (kvartal)'!BS34</f>
        <v>0.27520858164481521</v>
      </c>
      <c r="BU34" s="137">
        <f>'1 Utsläpp (kvartal)'!BT34/'7 Sysselsatta (kvartal)'!BT34</f>
        <v>0.27472924187725634</v>
      </c>
      <c r="BV34" s="137">
        <f>'1 Utsläpp (kvartal)'!BU34/'7 Sysselsatta (kvartal)'!BU34</f>
        <v>0.28185096153846151</v>
      </c>
      <c r="BW34" s="137">
        <f>'1 Utsläpp (kvartal)'!BV34/'7 Sysselsatta (kvartal)'!BV34</f>
        <v>0.28417266187050355</v>
      </c>
      <c r="BX34" s="137">
        <f>'1 Utsläpp (kvartal)'!BW34/'7 Sysselsatta (kvartal)'!BW34</f>
        <v>0.27617328519855594</v>
      </c>
    </row>
    <row r="35" spans="1:76" s="16" customFormat="1" ht="15.75" customHeight="1" x14ac:dyDescent="0.3">
      <c r="A35"/>
      <c r="B35" s="128" t="str">
        <f>'1 Utsläpp (kvartal)'!B35</f>
        <v>Q87-Q88 residential care activities and social work activities</v>
      </c>
      <c r="C35" s="113" t="str">
        <f>'1 Utsläpp (kvartal)'!C35</f>
        <v>Q87-Q88 vård och omsorg med boende, öppna sociala insatser</v>
      </c>
      <c r="D35" s="137">
        <f>'1 Utsläpp (kvartal)'!D35/'7 Sysselsatta (kvartal)'!D35</f>
        <v>8.9726918075422629E-2</v>
      </c>
      <c r="E35" s="137">
        <f>'1 Utsläpp (kvartal)'!E35/'7 Sysselsatta (kvartal)'!E35</f>
        <v>9.1717417783191243E-2</v>
      </c>
      <c r="F35" s="137">
        <f>'1 Utsläpp (kvartal)'!F35/'7 Sysselsatta (kvartal)'!F35</f>
        <v>8.3705357142857151E-2</v>
      </c>
      <c r="G35" s="137">
        <f>'1 Utsläpp (kvartal)'!G35/'7 Sysselsatta (kvartal)'!G35</f>
        <v>8.2339707536557935E-2</v>
      </c>
      <c r="H35" s="137">
        <f>'1 Utsläpp (kvartal)'!G35/'7 Sysselsatta (kvartal)'!G35</f>
        <v>8.2339707536557935E-2</v>
      </c>
      <c r="I35" s="137">
        <f>'1 Utsläpp (kvartal)'!H35/'7 Sysselsatta (kvartal)'!H35</f>
        <v>8.6407766990291263E-2</v>
      </c>
      <c r="J35" s="137">
        <f>'1 Utsläpp (kvartal)'!I35/'7 Sysselsatta (kvartal)'!I35</f>
        <v>8.7813211845102504E-2</v>
      </c>
      <c r="K35" s="137">
        <f>'1 Utsläpp (kvartal)'!J35/'7 Sysselsatta (kvartal)'!J35</f>
        <v>8.1666666666666665E-2</v>
      </c>
      <c r="L35" s="137">
        <f>'1 Utsläpp (kvartal)'!K35/'7 Sysselsatta (kvartal)'!K35</f>
        <v>7.9162303664921468E-2</v>
      </c>
      <c r="M35" s="137">
        <f>'1 Utsläpp (kvartal)'!L35/'7 Sysselsatta (kvartal)'!L35</f>
        <v>8.7030716723549492E-2</v>
      </c>
      <c r="N35" s="137">
        <f>'1 Utsläpp (kvartal)'!M35/'7 Sysselsatta (kvartal)'!M35</f>
        <v>8.534759358288771E-2</v>
      </c>
      <c r="O35" s="137">
        <f>'1 Utsläpp (kvartal)'!N35/'7 Sysselsatta (kvartal)'!N35</f>
        <v>8.0961727183513243E-2</v>
      </c>
      <c r="P35" s="137">
        <f>'1 Utsläpp (kvartal)'!O35/'7 Sysselsatta (kvartal)'!O35</f>
        <v>8.145240431795879E-2</v>
      </c>
      <c r="Q35" s="137">
        <f>'1 Utsläpp (kvartal)'!P35/'7 Sysselsatta (kvartal)'!P35</f>
        <v>8.3368200836820089E-2</v>
      </c>
      <c r="R35" s="137">
        <f>'1 Utsläpp (kvartal)'!Q35/'7 Sysselsatta (kvartal)'!Q35</f>
        <v>8.3125599232981781E-2</v>
      </c>
      <c r="S35" s="137">
        <f>'1 Utsläpp (kvartal)'!R35/'7 Sysselsatta (kvartal)'!R35</f>
        <v>7.7065026362038658E-2</v>
      </c>
      <c r="T35" s="137">
        <f>'1 Utsläpp (kvartal)'!S35/'7 Sysselsatta (kvartal)'!S35</f>
        <v>7.3866666666666678E-2</v>
      </c>
      <c r="U35" s="137">
        <f>'1 Utsläpp (kvartal)'!T35/'7 Sysselsatta (kvartal)'!T35</f>
        <v>7.7490039840637445E-2</v>
      </c>
      <c r="V35" s="137">
        <f>'1 Utsläpp (kvartal)'!U35/'7 Sysselsatta (kvartal)'!U35</f>
        <v>7.5414364640883982E-2</v>
      </c>
      <c r="W35" s="137">
        <f>'1 Utsläpp (kvartal)'!V35/'7 Sysselsatta (kvartal)'!V35</f>
        <v>7.3333333333333334E-2</v>
      </c>
      <c r="X35" s="137">
        <f>'1 Utsläpp (kvartal)'!W35/'7 Sysselsatta (kvartal)'!W35</f>
        <v>6.9576490924805542E-2</v>
      </c>
      <c r="Y35" s="137">
        <f>'1 Utsläpp (kvartal)'!X35/'7 Sysselsatta (kvartal)'!X35</f>
        <v>7.1441860465116275E-2</v>
      </c>
      <c r="Z35" s="137">
        <f>'1 Utsläpp (kvartal)'!Y35/'7 Sysselsatta (kvartal)'!Y35</f>
        <v>7.3391304347826078E-2</v>
      </c>
      <c r="AA35" s="137">
        <f>'1 Utsläpp (kvartal)'!Z35/'7 Sysselsatta (kvartal)'!Z35</f>
        <v>7.1015689512799338E-2</v>
      </c>
      <c r="AB35" s="137">
        <f>'1 Utsläpp (kvartal)'!AA35/'7 Sysselsatta (kvartal)'!AA35</f>
        <v>6.4006384676775732E-2</v>
      </c>
      <c r="AC35" s="137">
        <f>'1 Utsläpp (kvartal)'!AB35/'7 Sysselsatta (kvartal)'!AB35</f>
        <v>6.5568083261058105E-2</v>
      </c>
      <c r="AD35" s="137">
        <f>'1 Utsläpp (kvartal)'!AC35/'7 Sysselsatta (kvartal)'!AC35</f>
        <v>6.7611336032388655E-2</v>
      </c>
      <c r="AE35" s="137">
        <f>'1 Utsläpp (kvartal)'!AD35/'7 Sysselsatta (kvartal)'!AD35</f>
        <v>6.4984709480122319E-2</v>
      </c>
      <c r="AF35" s="137">
        <f>'1 Utsläpp (kvartal)'!AE35/'7 Sysselsatta (kvartal)'!AE35</f>
        <v>6.0118606375092656E-2</v>
      </c>
      <c r="AG35" s="137">
        <f>'1 Utsläpp (kvartal)'!AF35/'7 Sysselsatta (kvartal)'!AF35</f>
        <v>6.3636363636363644E-2</v>
      </c>
      <c r="AH35" s="137">
        <f>'1 Utsläpp (kvartal)'!AG35/'7 Sysselsatta (kvartal)'!AG35</f>
        <v>6.7915690866510531E-2</v>
      </c>
      <c r="AI35" s="137">
        <f>'1 Utsläpp (kvartal)'!AH35/'7 Sysselsatta (kvartal)'!AH35</f>
        <v>6.3233190271816869E-2</v>
      </c>
      <c r="AJ35" s="137">
        <f>'1 Utsläpp (kvartal)'!AI35/'7 Sysselsatta (kvartal)'!AI35</f>
        <v>6.1572052401746728E-2</v>
      </c>
      <c r="AK35" s="137">
        <f>'1 Utsläpp (kvartal)'!AJ35/'7 Sysselsatta (kvartal)'!AJ35</f>
        <v>5.4414784394250515E-2</v>
      </c>
      <c r="AL35" s="137">
        <f>'1 Utsläpp (kvartal)'!AK35/'7 Sysselsatta (kvartal)'!AK35</f>
        <v>6.257022471910112E-2</v>
      </c>
      <c r="AM35" s="137">
        <f>'1 Utsläpp (kvartal)'!AL35/'7 Sysselsatta (kvartal)'!AL35</f>
        <v>5.7107231920199501E-2</v>
      </c>
      <c r="AN35" s="137">
        <f>'1 Utsläpp (kvartal)'!AM35/'7 Sysselsatta (kvartal)'!AM35</f>
        <v>5.7293729372937294E-2</v>
      </c>
      <c r="AO35" s="137">
        <f>'1 Utsläpp (kvartal)'!AN35/'7 Sysselsatta (kvartal)'!AN35</f>
        <v>5.3403508771929828E-2</v>
      </c>
      <c r="AP35" s="137">
        <f>'1 Utsläpp (kvartal)'!AO35/'7 Sysselsatta (kvartal)'!AO35</f>
        <v>6.4092953523238377E-2</v>
      </c>
      <c r="AQ35" s="137">
        <f>'1 Utsläpp (kvartal)'!AP35/'7 Sysselsatta (kvartal)'!AP35</f>
        <v>5.8632362897765744E-2</v>
      </c>
      <c r="AR35" s="137">
        <f>'1 Utsläpp (kvartal)'!AQ35/'7 Sysselsatta (kvartal)'!AQ35</f>
        <v>5.7999999999999996E-2</v>
      </c>
      <c r="AS35" s="137">
        <f>'1 Utsläpp (kvartal)'!AR35/'7 Sysselsatta (kvartal)'!AR35</f>
        <v>4.978962131837307E-2</v>
      </c>
      <c r="AT35" s="137">
        <f>'1 Utsläpp (kvartal)'!AS35/'7 Sysselsatta (kvartal)'!AS35</f>
        <v>6.1019490254872563E-2</v>
      </c>
      <c r="AU35" s="137">
        <f>'1 Utsläpp (kvartal)'!AT35/'7 Sysselsatta (kvartal)'!AT35</f>
        <v>5.746575342465754E-2</v>
      </c>
      <c r="AV35" s="137">
        <f>'1 Utsläpp (kvartal)'!AU35/'7 Sysselsatta (kvartal)'!AU35</f>
        <v>5.8088788562829188E-2</v>
      </c>
      <c r="AW35" s="137">
        <f>'1 Utsläpp (kvartal)'!AV35/'7 Sysselsatta (kvartal)'!AV35</f>
        <v>5.0690184049079753E-2</v>
      </c>
      <c r="AX35" s="137">
        <f>'1 Utsläpp (kvartal)'!AW35/'7 Sysselsatta (kvartal)'!AW35</f>
        <v>5.9236165237724077E-2</v>
      </c>
      <c r="AY35" s="137">
        <f>'1 Utsläpp (kvartal)'!AX35/'7 Sysselsatta (kvartal)'!AX35</f>
        <v>5.678027556200145E-2</v>
      </c>
      <c r="AZ35" s="137">
        <f>'1 Utsläpp (kvartal)'!AY35/'7 Sysselsatta (kvartal)'!AY35</f>
        <v>5.5564142194744974E-2</v>
      </c>
      <c r="BA35" s="137">
        <f>'1 Utsläpp (kvartal)'!AZ35/'7 Sysselsatta (kvartal)'!AZ35</f>
        <v>4.980901451489686E-2</v>
      </c>
      <c r="BB35" s="137">
        <f>'1 Utsläpp (kvartal)'!BA35/'7 Sysselsatta (kvartal)'!BA35</f>
        <v>5.0415094339622636E-2</v>
      </c>
      <c r="BC35" s="137">
        <f>'1 Utsläpp (kvartal)'!BB35/'7 Sysselsatta (kvartal)'!BB35</f>
        <v>5.4283604135893643E-2</v>
      </c>
      <c r="BD35" s="137">
        <f>'1 Utsläpp (kvartal)'!BC35/'7 Sysselsatta (kvartal)'!BC35</f>
        <v>5.1758409785932713E-2</v>
      </c>
      <c r="BE35" s="137">
        <f>'1 Utsläpp (kvartal)'!BD35/'7 Sysselsatta (kvartal)'!BD35</f>
        <v>4.6456086286594762E-2</v>
      </c>
      <c r="BF35" s="137">
        <f>'1 Utsläpp (kvartal)'!BE35/'7 Sysselsatta (kvartal)'!BE35</f>
        <v>5.3717754172989372E-2</v>
      </c>
      <c r="BG35" s="137">
        <f>'1 Utsläpp (kvartal)'!BF35/'7 Sysselsatta (kvartal)'!BF35</f>
        <v>5.4071900220102713E-2</v>
      </c>
      <c r="BH35" s="137">
        <f>'1 Utsläpp (kvartal)'!BG35/'7 Sysselsatta (kvartal)'!BG35</f>
        <v>5.0227963525835868E-2</v>
      </c>
      <c r="BI35" s="137">
        <f>'1 Utsläpp (kvartal)'!BH35/'7 Sysselsatta (kvartal)'!BH35</f>
        <v>4.2966360856269113E-2</v>
      </c>
      <c r="BJ35" s="137">
        <f>'1 Utsläpp (kvartal)'!BI35/'7 Sysselsatta (kvartal)'!BI35</f>
        <v>4.5966514459665146E-2</v>
      </c>
      <c r="BK35" s="137">
        <f>'1 Utsläpp (kvartal)'!BJ35/'7 Sysselsatta (kvartal)'!BJ35</f>
        <v>4.6159527326440172E-2</v>
      </c>
      <c r="BL35" s="137">
        <f>'1 Utsläpp (kvartal)'!BK35/'7 Sysselsatta (kvartal)'!BK35</f>
        <v>4.5212765957446811E-2</v>
      </c>
      <c r="BM35" s="137">
        <f>'1 Utsläpp (kvartal)'!BL35/'7 Sysselsatta (kvartal)'!BL35</f>
        <v>4.3054489639293939E-2</v>
      </c>
      <c r="BN35" s="137">
        <f>'1 Utsläpp (kvartal)'!BM35/'7 Sysselsatta (kvartal)'!BM35</f>
        <v>4.6545178435839031E-2</v>
      </c>
      <c r="BO35" s="137">
        <f>'1 Utsläpp (kvartal)'!BN35/'7 Sysselsatta (kvartal)'!BN35</f>
        <v>4.5602365114560235E-2</v>
      </c>
      <c r="BP35" s="137">
        <f>'1 Utsläpp (kvartal)'!BO35/'7 Sysselsatta (kvartal)'!BO35</f>
        <v>4.4124336618650492E-2</v>
      </c>
      <c r="BQ35" s="137">
        <f>'1 Utsläpp (kvartal)'!BP35/'7 Sysselsatta (kvartal)'!BP35</f>
        <v>5.1637471439451632E-2</v>
      </c>
      <c r="BR35" s="137">
        <f>'1 Utsläpp (kvartal)'!BQ35/'7 Sysselsatta (kvartal)'!BQ35</f>
        <v>5.5180180180180186E-2</v>
      </c>
      <c r="BS35" s="137">
        <f>'1 Utsläpp (kvartal)'!BR35/'7 Sysselsatta (kvartal)'!BR35</f>
        <v>5.557986870897156E-2</v>
      </c>
      <c r="BT35" s="137">
        <f>'1 Utsläpp (kvartal)'!BS35/'7 Sysselsatta (kvartal)'!BS35</f>
        <v>5.0751879699248117E-2</v>
      </c>
      <c r="BU35" s="137">
        <f>'1 Utsläpp (kvartal)'!BT35/'7 Sysselsatta (kvartal)'!BT35</f>
        <v>4.9246987951807222E-2</v>
      </c>
      <c r="BV35" s="137">
        <f>'1 Utsläpp (kvartal)'!BU35/'7 Sysselsatta (kvartal)'!BU35</f>
        <v>5.2455357142857137E-2</v>
      </c>
      <c r="BW35" s="137">
        <f>'1 Utsläpp (kvartal)'!BV35/'7 Sysselsatta (kvartal)'!BV35</f>
        <v>5.2578068264342782E-2</v>
      </c>
      <c r="BX35" s="137">
        <f>'1 Utsläpp (kvartal)'!BW35/'7 Sysselsatta (kvartal)'!BW35</f>
        <v>4.955223880597015E-2</v>
      </c>
    </row>
    <row r="36" spans="1:76" s="16" customFormat="1" ht="15.75" customHeight="1" x14ac:dyDescent="0.3">
      <c r="A36"/>
      <c r="B36" s="128" t="str">
        <f>'1 Utsläpp (kvartal)'!B36</f>
        <v>R90-R93 arts, entertainment and recreation</v>
      </c>
      <c r="C36" s="113" t="str">
        <f>'1 Utsläpp (kvartal)'!C36</f>
        <v>R90-R93 kultur, nöje och fritid</v>
      </c>
      <c r="D36" s="137">
        <f>'1 Utsläpp (kvartal)'!D36/'7 Sysselsatta (kvartal)'!D36</f>
        <v>0.81888111888111892</v>
      </c>
      <c r="E36" s="137">
        <f>'1 Utsläpp (kvartal)'!E36/'7 Sysselsatta (kvartal)'!E36</f>
        <v>0.85651214128035325</v>
      </c>
      <c r="F36" s="137">
        <f>'1 Utsläpp (kvartal)'!F36/'7 Sysselsatta (kvartal)'!F36</f>
        <v>0.74163424124513611</v>
      </c>
      <c r="G36" s="137">
        <f>'1 Utsläpp (kvartal)'!G36/'7 Sysselsatta (kvartal)'!G36</f>
        <v>0.79870689655172422</v>
      </c>
      <c r="H36" s="137">
        <f>'1 Utsläpp (kvartal)'!G36/'7 Sysselsatta (kvartal)'!G36</f>
        <v>0.79870689655172422</v>
      </c>
      <c r="I36" s="137">
        <f>'1 Utsläpp (kvartal)'!H36/'7 Sysselsatta (kvartal)'!H36</f>
        <v>0.82061611374407584</v>
      </c>
      <c r="J36" s="137">
        <f>'1 Utsläpp (kvartal)'!I36/'7 Sysselsatta (kvartal)'!I36</f>
        <v>0.83925438596491231</v>
      </c>
      <c r="K36" s="137">
        <f>'1 Utsläpp (kvartal)'!J36/'7 Sysselsatta (kvartal)'!J36</f>
        <v>0.7584313725490196</v>
      </c>
      <c r="L36" s="137">
        <f>'1 Utsläpp (kvartal)'!K36/'7 Sysselsatta (kvartal)'!K36</f>
        <v>0.81550218340611358</v>
      </c>
      <c r="M36" s="137">
        <f>'1 Utsläpp (kvartal)'!L36/'7 Sysselsatta (kvartal)'!L36</f>
        <v>0.81164383561643838</v>
      </c>
      <c r="N36" s="137">
        <f>'1 Utsläpp (kvartal)'!M36/'7 Sysselsatta (kvartal)'!M36</f>
        <v>0.80652631578947376</v>
      </c>
      <c r="O36" s="137">
        <f>'1 Utsläpp (kvartal)'!N36/'7 Sysselsatta (kvartal)'!N36</f>
        <v>0.73227016885553475</v>
      </c>
      <c r="P36" s="137">
        <f>'1 Utsläpp (kvartal)'!O36/'7 Sysselsatta (kvartal)'!O36</f>
        <v>0.8234177215189874</v>
      </c>
      <c r="Q36" s="137">
        <f>'1 Utsläpp (kvartal)'!P36/'7 Sysselsatta (kvartal)'!P36</f>
        <v>0.86229885057471256</v>
      </c>
      <c r="R36" s="137">
        <f>'1 Utsläpp (kvartal)'!Q36/'7 Sysselsatta (kvartal)'!Q36</f>
        <v>0.86239495798319321</v>
      </c>
      <c r="S36" s="137">
        <f>'1 Utsläpp (kvartal)'!R36/'7 Sysselsatta (kvartal)'!R36</f>
        <v>0.76363636363636356</v>
      </c>
      <c r="T36" s="137">
        <f>'1 Utsläpp (kvartal)'!S36/'7 Sysselsatta (kvartal)'!S36</f>
        <v>0.83710021321961614</v>
      </c>
      <c r="U36" s="137">
        <f>'1 Utsläpp (kvartal)'!T36/'7 Sysselsatta (kvartal)'!T36</f>
        <v>0.80949227373068444</v>
      </c>
      <c r="V36" s="137">
        <f>'1 Utsläpp (kvartal)'!U36/'7 Sysselsatta (kvartal)'!U36</f>
        <v>0.78434959349593503</v>
      </c>
      <c r="W36" s="137">
        <f>'1 Utsläpp (kvartal)'!V36/'7 Sysselsatta (kvartal)'!V36</f>
        <v>0.70144144144144138</v>
      </c>
      <c r="X36" s="137">
        <f>'1 Utsläpp (kvartal)'!W36/'7 Sysselsatta (kvartal)'!W36</f>
        <v>0.77073170731707319</v>
      </c>
      <c r="Y36" s="137">
        <f>'1 Utsläpp (kvartal)'!X36/'7 Sysselsatta (kvartal)'!X36</f>
        <v>0.77026431718061672</v>
      </c>
      <c r="Z36" s="137">
        <f>'1 Utsläpp (kvartal)'!Y36/'7 Sysselsatta (kvartal)'!Y36</f>
        <v>0.74379844961240316</v>
      </c>
      <c r="AA36" s="137">
        <f>'1 Utsläpp (kvartal)'!Z36/'7 Sysselsatta (kvartal)'!Z36</f>
        <v>0.68038528896672501</v>
      </c>
      <c r="AB36" s="137">
        <f>'1 Utsläpp (kvartal)'!AA36/'7 Sysselsatta (kvartal)'!AA36</f>
        <v>0.72209072978303745</v>
      </c>
      <c r="AC36" s="137">
        <f>'1 Utsläpp (kvartal)'!AB36/'7 Sysselsatta (kvartal)'!AB36</f>
        <v>0.71250000000000002</v>
      </c>
      <c r="AD36" s="137">
        <f>'1 Utsläpp (kvartal)'!AC36/'7 Sysselsatta (kvartal)'!AC36</f>
        <v>0.67509025270758127</v>
      </c>
      <c r="AE36" s="137">
        <f>'1 Utsläpp (kvartal)'!AD36/'7 Sysselsatta (kvartal)'!AD36</f>
        <v>0.6427597955706984</v>
      </c>
      <c r="AF36" s="137">
        <f>'1 Utsläpp (kvartal)'!AE36/'7 Sysselsatta (kvartal)'!AE36</f>
        <v>0.70309477756286265</v>
      </c>
      <c r="AG36" s="137">
        <f>'1 Utsläpp (kvartal)'!AF36/'7 Sysselsatta (kvartal)'!AF36</f>
        <v>0.66338582677165359</v>
      </c>
      <c r="AH36" s="137">
        <f>'1 Utsläpp (kvartal)'!AG36/'7 Sysselsatta (kvartal)'!AG36</f>
        <v>0.65498220640569393</v>
      </c>
      <c r="AI36" s="137">
        <f>'1 Utsläpp (kvartal)'!AH36/'7 Sysselsatta (kvartal)'!AH36</f>
        <v>0.62876480541455149</v>
      </c>
      <c r="AJ36" s="137">
        <f>'1 Utsläpp (kvartal)'!AI36/'7 Sysselsatta (kvartal)'!AI36</f>
        <v>0.68219696969696975</v>
      </c>
      <c r="AK36" s="137">
        <f>'1 Utsläpp (kvartal)'!AJ36/'7 Sysselsatta (kvartal)'!AJ36</f>
        <v>0.62808080808080813</v>
      </c>
      <c r="AL36" s="137">
        <f>'1 Utsläpp (kvartal)'!AK36/'7 Sysselsatta (kvartal)'!AK36</f>
        <v>0.59182282793867125</v>
      </c>
      <c r="AM36" s="137">
        <f>'1 Utsläpp (kvartal)'!AL36/'7 Sysselsatta (kvartal)'!AL36</f>
        <v>0.58958677685950411</v>
      </c>
      <c r="AN36" s="137">
        <f>'1 Utsläpp (kvartal)'!AM36/'7 Sysselsatta (kvartal)'!AM36</f>
        <v>0.6184448462929476</v>
      </c>
      <c r="AO36" s="137">
        <f>'1 Utsläpp (kvartal)'!AN36/'7 Sysselsatta (kvartal)'!AN36</f>
        <v>0.57513812154696131</v>
      </c>
      <c r="AP36" s="137">
        <f>'1 Utsläpp (kvartal)'!AO36/'7 Sysselsatta (kvartal)'!AO36</f>
        <v>0.56977124183006533</v>
      </c>
      <c r="AQ36" s="137">
        <f>'1 Utsläpp (kvartal)'!AP36/'7 Sysselsatta (kvartal)'!AP36</f>
        <v>0.55536277602523665</v>
      </c>
      <c r="AR36" s="137">
        <f>'1 Utsläpp (kvartal)'!AQ36/'7 Sysselsatta (kvartal)'!AQ36</f>
        <v>0.57089041095890414</v>
      </c>
      <c r="AS36" s="137">
        <f>'1 Utsläpp (kvartal)'!AR36/'7 Sysselsatta (kvartal)'!AR36</f>
        <v>0.51960431654676253</v>
      </c>
      <c r="AT36" s="137">
        <f>'1 Utsläpp (kvartal)'!AS36/'7 Sysselsatta (kvartal)'!AS36</f>
        <v>0.53500810372771468</v>
      </c>
      <c r="AU36" s="137">
        <f>'1 Utsläpp (kvartal)'!AT36/'7 Sysselsatta (kvartal)'!AT36</f>
        <v>0.52620904836193449</v>
      </c>
      <c r="AV36" s="137">
        <f>'1 Utsläpp (kvartal)'!AU36/'7 Sysselsatta (kvartal)'!AU36</f>
        <v>0.51391162029459903</v>
      </c>
      <c r="AW36" s="137">
        <f>'1 Utsläpp (kvartal)'!AV36/'7 Sysselsatta (kvartal)'!AV36</f>
        <v>0.49442567567567564</v>
      </c>
      <c r="AX36" s="137">
        <f>'1 Utsläpp (kvartal)'!AW36/'7 Sysselsatta (kvartal)'!AW36</f>
        <v>0.52511773940345374</v>
      </c>
      <c r="AY36" s="137">
        <f>'1 Utsläpp (kvartal)'!AX36/'7 Sysselsatta (kvartal)'!AX36</f>
        <v>0.52945736434108526</v>
      </c>
      <c r="AZ36" s="137">
        <f>'1 Utsläpp (kvartal)'!AY36/'7 Sysselsatta (kvartal)'!AY36</f>
        <v>0.53478991596638659</v>
      </c>
      <c r="BA36" s="137">
        <f>'1 Utsläpp (kvartal)'!AZ36/'7 Sysselsatta (kvartal)'!AZ36</f>
        <v>0.47170731707317076</v>
      </c>
      <c r="BB36" s="137">
        <f>'1 Utsläpp (kvartal)'!BA36/'7 Sysselsatta (kvartal)'!BA36</f>
        <v>0.51413612565445033</v>
      </c>
      <c r="BC36" s="137">
        <f>'1 Utsläpp (kvartal)'!BB36/'7 Sysselsatta (kvartal)'!BB36</f>
        <v>0.55592334494773521</v>
      </c>
      <c r="BD36" s="137">
        <f>'1 Utsläpp (kvartal)'!BC36/'7 Sysselsatta (kvartal)'!BC36</f>
        <v>0.54227353463587924</v>
      </c>
      <c r="BE36" s="137">
        <f>'1 Utsläpp (kvartal)'!BD36/'7 Sysselsatta (kvartal)'!BD36</f>
        <v>0.49674502712477397</v>
      </c>
      <c r="BF36" s="137">
        <f>'1 Utsläpp (kvartal)'!BE36/'7 Sysselsatta (kvartal)'!BE36</f>
        <v>0.56028119507908614</v>
      </c>
      <c r="BG36" s="137">
        <f>'1 Utsläpp (kvartal)'!BF36/'7 Sysselsatta (kvartal)'!BF36</f>
        <v>0.51610845295055818</v>
      </c>
      <c r="BH36" s="137">
        <f>'1 Utsläpp (kvartal)'!BG36/'7 Sysselsatta (kvartal)'!BG36</f>
        <v>0.48132045088566827</v>
      </c>
      <c r="BI36" s="137">
        <f>'1 Utsläpp (kvartal)'!BH36/'7 Sysselsatta (kvartal)'!BH36</f>
        <v>0.44555735056542811</v>
      </c>
      <c r="BJ36" s="137">
        <f>'1 Utsläpp (kvartal)'!BI36/'7 Sysselsatta (kvartal)'!BI36</f>
        <v>0.43027108433734934</v>
      </c>
      <c r="BK36" s="137">
        <f>'1 Utsläpp (kvartal)'!BJ36/'7 Sysselsatta (kvartal)'!BJ36</f>
        <v>0.41331444759206803</v>
      </c>
      <c r="BL36" s="137">
        <f>'1 Utsläpp (kvartal)'!BK36/'7 Sysselsatta (kvartal)'!BK36</f>
        <v>0.42786885245901646</v>
      </c>
      <c r="BM36" s="137">
        <f>'1 Utsläpp (kvartal)'!BL36/'7 Sysselsatta (kvartal)'!BL36</f>
        <v>0.44719271623672224</v>
      </c>
      <c r="BN36" s="137">
        <f>'1 Utsläpp (kvartal)'!BM36/'7 Sysselsatta (kvartal)'!BM36</f>
        <v>0.45370101596516688</v>
      </c>
      <c r="BO36" s="137">
        <f>'1 Utsläpp (kvartal)'!BN36/'7 Sysselsatta (kvartal)'!BN36</f>
        <v>0.42411444141689369</v>
      </c>
      <c r="BP36" s="137">
        <f>'1 Utsläpp (kvartal)'!BO36/'7 Sysselsatta (kvartal)'!BO36</f>
        <v>0.44462209302325584</v>
      </c>
      <c r="BQ36" s="137">
        <f>'1 Utsläpp (kvartal)'!BP36/'7 Sysselsatta (kvartal)'!BP36</f>
        <v>0.51705069124423964</v>
      </c>
      <c r="BR36" s="137">
        <f>'1 Utsläpp (kvartal)'!BQ36/'7 Sysselsatta (kvartal)'!BQ36</f>
        <v>0.52998522895125555</v>
      </c>
      <c r="BS36" s="137">
        <f>'1 Utsläpp (kvartal)'!BR36/'7 Sysselsatta (kvartal)'!BR36</f>
        <v>0.52031249999999996</v>
      </c>
      <c r="BT36" s="137">
        <f>'1 Utsläpp (kvartal)'!BS36/'7 Sysselsatta (kvartal)'!BS36</f>
        <v>0.49747023809523805</v>
      </c>
      <c r="BU36" s="137">
        <f>'1 Utsläpp (kvartal)'!BT36/'7 Sysselsatta (kvartal)'!BT36</f>
        <v>0.49582043343653259</v>
      </c>
      <c r="BV36" s="137">
        <f>'1 Utsläpp (kvartal)'!BU36/'7 Sysselsatta (kvartal)'!BU36</f>
        <v>0.508955223880597</v>
      </c>
      <c r="BW36" s="137">
        <f>'1 Utsläpp (kvartal)'!BV36/'7 Sysselsatta (kvartal)'!BV36</f>
        <v>0.49227467811158787</v>
      </c>
      <c r="BX36" s="137">
        <f>'1 Utsläpp (kvartal)'!BW36/'7 Sysselsatta (kvartal)'!BW36</f>
        <v>0.48310911808669654</v>
      </c>
    </row>
    <row r="37" spans="1:76" s="16" customFormat="1" ht="15.75" customHeight="1" x14ac:dyDescent="0.3">
      <c r="A37"/>
      <c r="B37" s="128" t="str">
        <f>'1 Utsläpp (kvartal)'!B37</f>
        <v>S94-T98 other service activities and activities of households as employers</v>
      </c>
      <c r="C37" s="113" t="str">
        <f>'1 Utsläpp (kvartal)'!C37</f>
        <v>S94-T98 annan serviceverksamhet och förvärvsarbete i hushåll m.m.</v>
      </c>
      <c r="D37" s="137">
        <f>'1 Utsläpp (kvartal)'!D37/'7 Sysselsatta (kvartal)'!D37</f>
        <v>0.52050473186119872</v>
      </c>
      <c r="E37" s="137">
        <f>'1 Utsläpp (kvartal)'!E37/'7 Sysselsatta (kvartal)'!E37</f>
        <v>0.5629934210526315</v>
      </c>
      <c r="F37" s="137">
        <f>'1 Utsläpp (kvartal)'!F37/'7 Sysselsatta (kvartal)'!F37</f>
        <v>0.53612903225806452</v>
      </c>
      <c r="G37" s="137">
        <f>'1 Utsläpp (kvartal)'!G37/'7 Sysselsatta (kvartal)'!G37</f>
        <v>0.49081163859111787</v>
      </c>
      <c r="H37" s="137">
        <f>'1 Utsläpp (kvartal)'!G37/'7 Sysselsatta (kvartal)'!G37</f>
        <v>0.49081163859111787</v>
      </c>
      <c r="I37" s="137">
        <f>'1 Utsläpp (kvartal)'!H37/'7 Sysselsatta (kvartal)'!H37</f>
        <v>0.46506211180124218</v>
      </c>
      <c r="J37" s="137">
        <f>'1 Utsläpp (kvartal)'!I37/'7 Sysselsatta (kvartal)'!I37</f>
        <v>0.54226289517470883</v>
      </c>
      <c r="K37" s="137">
        <f>'1 Utsläpp (kvartal)'!J37/'7 Sysselsatta (kvartal)'!J37</f>
        <v>0.49294294294294294</v>
      </c>
      <c r="L37" s="137">
        <f>'1 Utsläpp (kvartal)'!K37/'7 Sysselsatta (kvartal)'!K37</f>
        <v>0.47217391304347822</v>
      </c>
      <c r="M37" s="137">
        <f>'1 Utsläpp (kvartal)'!L37/'7 Sysselsatta (kvartal)'!L37</f>
        <v>0.50950226244343899</v>
      </c>
      <c r="N37" s="137">
        <f>'1 Utsläpp (kvartal)'!M37/'7 Sysselsatta (kvartal)'!M37</f>
        <v>0.5495161290322581</v>
      </c>
      <c r="O37" s="137">
        <f>'1 Utsläpp (kvartal)'!N37/'7 Sysselsatta (kvartal)'!N37</f>
        <v>0.48653295128939833</v>
      </c>
      <c r="P37" s="137">
        <f>'1 Utsläpp (kvartal)'!O37/'7 Sysselsatta (kvartal)'!O37</f>
        <v>0.50114122681883033</v>
      </c>
      <c r="Q37" s="137">
        <f>'1 Utsläpp (kvartal)'!P37/'7 Sysselsatta (kvartal)'!P37</f>
        <v>0.55795981452859356</v>
      </c>
      <c r="R37" s="137">
        <f>'1 Utsläpp (kvartal)'!Q37/'7 Sysselsatta (kvartal)'!Q37</f>
        <v>0.60699999999999998</v>
      </c>
      <c r="S37" s="137">
        <f>'1 Utsläpp (kvartal)'!R37/'7 Sysselsatta (kvartal)'!R37</f>
        <v>0.51967455621301784</v>
      </c>
      <c r="T37" s="137">
        <f>'1 Utsläpp (kvartal)'!S37/'7 Sysselsatta (kvartal)'!S37</f>
        <v>0.50652818991097914</v>
      </c>
      <c r="U37" s="137">
        <f>'1 Utsläpp (kvartal)'!T37/'7 Sysselsatta (kvartal)'!T37</f>
        <v>0.4595839524517088</v>
      </c>
      <c r="V37" s="137">
        <f>'1 Utsläpp (kvartal)'!U37/'7 Sysselsatta (kvartal)'!U37</f>
        <v>0.50866013071895422</v>
      </c>
      <c r="W37" s="137">
        <f>'1 Utsläpp (kvartal)'!V37/'7 Sysselsatta (kvartal)'!V37</f>
        <v>0.46486486486486489</v>
      </c>
      <c r="X37" s="137">
        <f>'1 Utsläpp (kvartal)'!W37/'7 Sysselsatta (kvartal)'!W37</f>
        <v>0.43269754768392371</v>
      </c>
      <c r="Y37" s="137">
        <f>'1 Utsläpp (kvartal)'!X37/'7 Sysselsatta (kvartal)'!X37</f>
        <v>0.4280851063829787</v>
      </c>
      <c r="Z37" s="137">
        <f>'1 Utsläpp (kvartal)'!Y37/'7 Sysselsatta (kvartal)'!Y37</f>
        <v>0.47833594976452115</v>
      </c>
      <c r="AA37" s="137">
        <f>'1 Utsläpp (kvartal)'!Z37/'7 Sysselsatta (kvartal)'!Z37</f>
        <v>0.42895863052781746</v>
      </c>
      <c r="AB37" s="137">
        <f>'1 Utsläpp (kvartal)'!AA37/'7 Sysselsatta (kvartal)'!AA37</f>
        <v>0.39146666666666668</v>
      </c>
      <c r="AC37" s="137">
        <f>'1 Utsläpp (kvartal)'!AB37/'7 Sysselsatta (kvartal)'!AB37</f>
        <v>0.39243027888446219</v>
      </c>
      <c r="AD37" s="137">
        <f>'1 Utsläpp (kvartal)'!AC37/'7 Sysselsatta (kvartal)'!AC37</f>
        <v>0.44824046920821115</v>
      </c>
      <c r="AE37" s="137">
        <f>'1 Utsläpp (kvartal)'!AD37/'7 Sysselsatta (kvartal)'!AD37</f>
        <v>0.41251700680272108</v>
      </c>
      <c r="AF37" s="137">
        <f>'1 Utsläpp (kvartal)'!AE37/'7 Sysselsatta (kvartal)'!AE37</f>
        <v>0.41125</v>
      </c>
      <c r="AG37" s="137">
        <f>'1 Utsläpp (kvartal)'!AF37/'7 Sysselsatta (kvartal)'!AF37</f>
        <v>0.32071330589849106</v>
      </c>
      <c r="AH37" s="137">
        <f>'1 Utsläpp (kvartal)'!AG37/'7 Sysselsatta (kvartal)'!AG37</f>
        <v>0.38714499252615842</v>
      </c>
      <c r="AI37" s="137">
        <f>'1 Utsläpp (kvartal)'!AH37/'7 Sysselsatta (kvartal)'!AH37</f>
        <v>0.37645390070921986</v>
      </c>
      <c r="AJ37" s="137">
        <f>'1 Utsläpp (kvartal)'!AI37/'7 Sysselsatta (kvartal)'!AI37</f>
        <v>0.34551724137931034</v>
      </c>
      <c r="AK37" s="137">
        <f>'1 Utsläpp (kvartal)'!AJ37/'7 Sysselsatta (kvartal)'!AJ37</f>
        <v>0.32147937411095306</v>
      </c>
      <c r="AL37" s="137">
        <f>'1 Utsläpp (kvartal)'!AK37/'7 Sysselsatta (kvartal)'!AK37</f>
        <v>0.36421356421356421</v>
      </c>
      <c r="AM37" s="137">
        <f>'1 Utsläpp (kvartal)'!AL37/'7 Sysselsatta (kvartal)'!AL37</f>
        <v>0.36414565826330531</v>
      </c>
      <c r="AN37" s="137">
        <f>'1 Utsläpp (kvartal)'!AM37/'7 Sysselsatta (kvartal)'!AM37</f>
        <v>0.32782258064516129</v>
      </c>
      <c r="AO37" s="137">
        <f>'1 Utsläpp (kvartal)'!AN37/'7 Sysselsatta (kvartal)'!AN37</f>
        <v>0.31930333817126266</v>
      </c>
      <c r="AP37" s="137">
        <f>'1 Utsläpp (kvartal)'!AO37/'7 Sysselsatta (kvartal)'!AO37</f>
        <v>0.36835820895522386</v>
      </c>
      <c r="AQ37" s="137">
        <f>'1 Utsläpp (kvartal)'!AP37/'7 Sysselsatta (kvartal)'!AP37</f>
        <v>0.34986072423398329</v>
      </c>
      <c r="AR37" s="137">
        <f>'1 Utsläpp (kvartal)'!AQ37/'7 Sysselsatta (kvartal)'!AQ37</f>
        <v>0.30629095674967238</v>
      </c>
      <c r="AS37" s="137">
        <f>'1 Utsläpp (kvartal)'!AR37/'7 Sysselsatta (kvartal)'!AR37</f>
        <v>0.31067669172932333</v>
      </c>
      <c r="AT37" s="137">
        <f>'1 Utsläpp (kvartal)'!AS37/'7 Sysselsatta (kvartal)'!AS37</f>
        <v>0.34859259259259262</v>
      </c>
      <c r="AU37" s="137">
        <f>'1 Utsläpp (kvartal)'!AT37/'7 Sysselsatta (kvartal)'!AT37</f>
        <v>0.32895805142083895</v>
      </c>
      <c r="AV37" s="137">
        <f>'1 Utsläpp (kvartal)'!AU37/'7 Sysselsatta (kvartal)'!AU37</f>
        <v>0.2908972691807542</v>
      </c>
      <c r="AW37" s="137">
        <f>'1 Utsläpp (kvartal)'!AV37/'7 Sysselsatta (kvartal)'!AV37</f>
        <v>0.28394366197183096</v>
      </c>
      <c r="AX37" s="137">
        <f>'1 Utsläpp (kvartal)'!AW37/'7 Sysselsatta (kvartal)'!AW37</f>
        <v>0.32303370786516855</v>
      </c>
      <c r="AY37" s="137">
        <f>'1 Utsläpp (kvartal)'!AX37/'7 Sysselsatta (kvartal)'!AX37</f>
        <v>0.33235294117647057</v>
      </c>
      <c r="AZ37" s="137">
        <f>'1 Utsläpp (kvartal)'!AY37/'7 Sysselsatta (kvartal)'!AY37</f>
        <v>0.31155492154065623</v>
      </c>
      <c r="BA37" s="137">
        <f>'1 Utsläpp (kvartal)'!AZ37/'7 Sysselsatta (kvartal)'!AZ37</f>
        <v>0.28476727785613537</v>
      </c>
      <c r="BB37" s="137">
        <f>'1 Utsläpp (kvartal)'!BA37/'7 Sysselsatta (kvartal)'!BA37</f>
        <v>0.2945714285714286</v>
      </c>
      <c r="BC37" s="137">
        <f>'1 Utsläpp (kvartal)'!BB37/'7 Sysselsatta (kvartal)'!BB37</f>
        <v>0.32193732193732194</v>
      </c>
      <c r="BD37" s="137">
        <f>'1 Utsläpp (kvartal)'!BC37/'7 Sysselsatta (kvartal)'!BC37</f>
        <v>0.29218967921896788</v>
      </c>
      <c r="BE37" s="137">
        <f>'1 Utsläpp (kvartal)'!BD37/'7 Sysselsatta (kvartal)'!BD37</f>
        <v>0.26831395348837211</v>
      </c>
      <c r="BF37" s="137">
        <f>'1 Utsläpp (kvartal)'!BE37/'7 Sysselsatta (kvartal)'!BE37</f>
        <v>0.30409604519774014</v>
      </c>
      <c r="BG37" s="137">
        <f>'1 Utsläpp (kvartal)'!BF37/'7 Sysselsatta (kvartal)'!BF37</f>
        <v>0.31264044943820224</v>
      </c>
      <c r="BH37" s="137">
        <f>'1 Utsläpp (kvartal)'!BG37/'7 Sysselsatta (kvartal)'!BG37</f>
        <v>0.27578659370725034</v>
      </c>
      <c r="BI37" s="137">
        <f>'1 Utsläpp (kvartal)'!BH37/'7 Sysselsatta (kvartal)'!BH37</f>
        <v>0.24260027662517289</v>
      </c>
      <c r="BJ37" s="137">
        <f>'1 Utsläpp (kvartal)'!BI37/'7 Sysselsatta (kvartal)'!BI37</f>
        <v>0.25403556771545832</v>
      </c>
      <c r="BK37" s="137">
        <f>'1 Utsläpp (kvartal)'!BJ37/'7 Sysselsatta (kvartal)'!BJ37</f>
        <v>0.26336088154269977</v>
      </c>
      <c r="BL37" s="137">
        <f>'1 Utsläpp (kvartal)'!BK37/'7 Sysselsatta (kvartal)'!BK37</f>
        <v>0.25047619047619046</v>
      </c>
      <c r="BM37" s="137">
        <f>'1 Utsläpp (kvartal)'!BL37/'7 Sysselsatta (kvartal)'!BL37</f>
        <v>0.23140495867768598</v>
      </c>
      <c r="BN37" s="137">
        <f>'1 Utsläpp (kvartal)'!BM37/'7 Sysselsatta (kvartal)'!BM37</f>
        <v>0.24439946018893388</v>
      </c>
      <c r="BO37" s="137">
        <f>'1 Utsläpp (kvartal)'!BN37/'7 Sysselsatta (kvartal)'!BN37</f>
        <v>0.24842681258549934</v>
      </c>
      <c r="BP37" s="137">
        <f>'1 Utsläpp (kvartal)'!BO37/'7 Sysselsatta (kvartal)'!BO37</f>
        <v>0.23369127516778523</v>
      </c>
      <c r="BQ37" s="137">
        <f>'1 Utsläpp (kvartal)'!BP37/'7 Sysselsatta (kvartal)'!BP37</f>
        <v>0.29721815519765743</v>
      </c>
      <c r="BR37" s="137">
        <f>'1 Utsläpp (kvartal)'!BQ37/'7 Sysselsatta (kvartal)'!BQ37</f>
        <v>0.31428571428571433</v>
      </c>
      <c r="BS37" s="137">
        <f>'1 Utsläpp (kvartal)'!BR37/'7 Sysselsatta (kvartal)'!BR37</f>
        <v>0.32796486090775989</v>
      </c>
      <c r="BT37" s="137">
        <f>'1 Utsläpp (kvartal)'!BS37/'7 Sysselsatta (kvartal)'!BS37</f>
        <v>0.29050359712230217</v>
      </c>
      <c r="BU37" s="137">
        <f>'1 Utsläpp (kvartal)'!BT37/'7 Sysselsatta (kvartal)'!BT37</f>
        <v>0.29484066767830042</v>
      </c>
      <c r="BV37" s="137">
        <f>'1 Utsläpp (kvartal)'!BU37/'7 Sysselsatta (kvartal)'!BU37</f>
        <v>0.30953800298062595</v>
      </c>
      <c r="BW37" s="137">
        <f>'1 Utsläpp (kvartal)'!BV37/'7 Sysselsatta (kvartal)'!BV37</f>
        <v>0.31771771771771773</v>
      </c>
      <c r="BX37" s="137">
        <f>'1 Utsläpp (kvartal)'!BW37/'7 Sysselsatta (kvartal)'!BW37</f>
        <v>0.28883994126284879</v>
      </c>
    </row>
    <row r="38" spans="1:76" s="16" customFormat="1" ht="15.75" customHeight="1" x14ac:dyDescent="0.3">
      <c r="A38"/>
      <c r="B38" s="128" t="str">
        <f>'1 Utsläpp (kvartal)'!B38</f>
        <v>Y0115 NPISH</v>
      </c>
      <c r="C38" s="113" t="str">
        <f>'1 Utsläpp (kvartal)'!C38</f>
        <v>Y0115 hushållens icke-vinstdrivande organisationer</v>
      </c>
      <c r="D38" s="137">
        <f>'1 Utsläpp (kvartal)'!D38/'7 Sysselsatta (kvartal)'!D38</f>
        <v>5.27693856998993E-2</v>
      </c>
      <c r="E38" s="137">
        <f>'1 Utsläpp (kvartal)'!E38/'7 Sysselsatta (kvartal)'!E38</f>
        <v>5.8424725822532407E-2</v>
      </c>
      <c r="F38" s="137">
        <f>'1 Utsläpp (kvartal)'!F38/'7 Sysselsatta (kvartal)'!F38</f>
        <v>5.7383548067393458E-2</v>
      </c>
      <c r="G38" s="137">
        <f>'1 Utsläpp (kvartal)'!G38/'7 Sysselsatta (kvartal)'!G38</f>
        <v>5.7807652533609095E-2</v>
      </c>
      <c r="H38" s="137">
        <f>'1 Utsläpp (kvartal)'!G38/'7 Sysselsatta (kvartal)'!G38</f>
        <v>5.7807652533609095E-2</v>
      </c>
      <c r="I38" s="137">
        <f>'1 Utsläpp (kvartal)'!H38/'7 Sysselsatta (kvartal)'!H38</f>
        <v>5.0850850850850851E-2</v>
      </c>
      <c r="J38" s="137">
        <f>'1 Utsläpp (kvartal)'!I38/'7 Sysselsatta (kvartal)'!I38</f>
        <v>5.5014605647517041E-2</v>
      </c>
      <c r="K38" s="137">
        <f>'1 Utsläpp (kvartal)'!J38/'7 Sysselsatta (kvartal)'!J38</f>
        <v>5.5902439024390245E-2</v>
      </c>
      <c r="L38" s="137">
        <f>'1 Utsläpp (kvartal)'!K38/'7 Sysselsatta (kvartal)'!K38</f>
        <v>5.6993736951983301E-2</v>
      </c>
      <c r="M38" s="137">
        <f>'1 Utsläpp (kvartal)'!L38/'7 Sysselsatta (kvartal)'!L38</f>
        <v>5.2818991097922853E-2</v>
      </c>
      <c r="N38" s="137">
        <f>'1 Utsläpp (kvartal)'!M38/'7 Sysselsatta (kvartal)'!M38</f>
        <v>5.7438423645320195E-2</v>
      </c>
      <c r="O38" s="137">
        <f>'1 Utsläpp (kvartal)'!N38/'7 Sysselsatta (kvartal)'!N38</f>
        <v>5.7736943907156668E-2</v>
      </c>
      <c r="P38" s="137">
        <f>'1 Utsläpp (kvartal)'!O38/'7 Sysselsatta (kvartal)'!O38</f>
        <v>6.3247863247863245E-2</v>
      </c>
      <c r="Q38" s="137">
        <f>'1 Utsläpp (kvartal)'!P38/'7 Sysselsatta (kvartal)'!P38</f>
        <v>5.168316831683168E-2</v>
      </c>
      <c r="R38" s="137">
        <f>'1 Utsläpp (kvartal)'!Q38/'7 Sysselsatta (kvartal)'!Q38</f>
        <v>5.7645875251509056E-2</v>
      </c>
      <c r="S38" s="137">
        <f>'1 Utsläpp (kvartal)'!R38/'7 Sysselsatta (kvartal)'!R38</f>
        <v>5.6735496558505405E-2</v>
      </c>
      <c r="T38" s="137">
        <f>'1 Utsläpp (kvartal)'!S38/'7 Sysselsatta (kvartal)'!S38</f>
        <v>5.9913326110509216E-2</v>
      </c>
      <c r="U38" s="137">
        <f>'1 Utsläpp (kvartal)'!T38/'7 Sysselsatta (kvartal)'!T38</f>
        <v>4.7849954254345843E-2</v>
      </c>
      <c r="V38" s="137">
        <f>'1 Utsläpp (kvartal)'!U38/'7 Sysselsatta (kvartal)'!U38</f>
        <v>5.3929273084479375E-2</v>
      </c>
      <c r="W38" s="137">
        <f>'1 Utsläpp (kvartal)'!V38/'7 Sysselsatta (kvartal)'!V38</f>
        <v>5.2521408182683159E-2</v>
      </c>
      <c r="X38" s="137">
        <f>'1 Utsläpp (kvartal)'!W38/'7 Sysselsatta (kvartal)'!W38</f>
        <v>5.8740499457111843E-2</v>
      </c>
      <c r="Y38" s="137">
        <f>'1 Utsläpp (kvartal)'!X38/'7 Sysselsatta (kvartal)'!X38</f>
        <v>4.2723404255319147E-2</v>
      </c>
      <c r="Z38" s="137">
        <f>'1 Utsläpp (kvartal)'!Y38/'7 Sysselsatta (kvartal)'!Y38</f>
        <v>5.3547133138969867E-2</v>
      </c>
      <c r="AA38" s="137">
        <f>'1 Utsläpp (kvartal)'!Z38/'7 Sysselsatta (kvartal)'!Z38</f>
        <v>4.9642857142857141E-2</v>
      </c>
      <c r="AB38" s="137">
        <f>'1 Utsläpp (kvartal)'!AA38/'7 Sysselsatta (kvartal)'!AA38</f>
        <v>5.627659574468085E-2</v>
      </c>
      <c r="AC38" s="137">
        <f>'1 Utsläpp (kvartal)'!AB38/'7 Sysselsatta (kvartal)'!AB38</f>
        <v>4.0935672514619888E-2</v>
      </c>
      <c r="AD38" s="137">
        <f>'1 Utsläpp (kvartal)'!AC38/'7 Sysselsatta (kvartal)'!AC38</f>
        <v>5.0939849624060146E-2</v>
      </c>
      <c r="AE38" s="137">
        <f>'1 Utsläpp (kvartal)'!AD38/'7 Sysselsatta (kvartal)'!AD38</f>
        <v>4.6660958904109595E-2</v>
      </c>
      <c r="AF38" s="137">
        <f>'1 Utsläpp (kvartal)'!AE38/'7 Sysselsatta (kvartal)'!AE38</f>
        <v>5.5233160621761659E-2</v>
      </c>
      <c r="AG38" s="137">
        <f>'1 Utsläpp (kvartal)'!AF38/'7 Sysselsatta (kvartal)'!AF38</f>
        <v>4.188176519567028E-2</v>
      </c>
      <c r="AH38" s="137">
        <f>'1 Utsläpp (kvartal)'!AG38/'7 Sysselsatta (kvartal)'!AG38</f>
        <v>5.0700280112044818E-2</v>
      </c>
      <c r="AI38" s="137">
        <f>'1 Utsläpp (kvartal)'!AH38/'7 Sysselsatta (kvartal)'!AH38</f>
        <v>4.507042253521127E-2</v>
      </c>
      <c r="AJ38" s="137">
        <f>'1 Utsläpp (kvartal)'!AI38/'7 Sysselsatta (kvartal)'!AI38</f>
        <v>5.2190847127555992E-2</v>
      </c>
      <c r="AK38" s="137">
        <f>'1 Utsläpp (kvartal)'!AJ38/'7 Sysselsatta (kvartal)'!AJ38</f>
        <v>3.7573221757322174E-2</v>
      </c>
      <c r="AL38" s="137">
        <f>'1 Utsläpp (kvartal)'!AK38/'7 Sysselsatta (kvartal)'!AK38</f>
        <v>4.5355191256830608E-2</v>
      </c>
      <c r="AM38" s="137">
        <f>'1 Utsläpp (kvartal)'!AL38/'7 Sysselsatta (kvartal)'!AL38</f>
        <v>4.1871921182266007E-2</v>
      </c>
      <c r="AN38" s="137">
        <f>'1 Utsläpp (kvartal)'!AM38/'7 Sysselsatta (kvartal)'!AM38</f>
        <v>4.7468958930276979E-2</v>
      </c>
      <c r="AO38" s="137">
        <f>'1 Utsläpp (kvartal)'!AN38/'7 Sysselsatta (kvartal)'!AN38</f>
        <v>3.8834951456310683E-2</v>
      </c>
      <c r="AP38" s="137">
        <f>'1 Utsläpp (kvartal)'!AO38/'7 Sysselsatta (kvartal)'!AO38</f>
        <v>4.0365448504983387E-2</v>
      </c>
      <c r="AQ38" s="137">
        <f>'1 Utsläpp (kvartal)'!AP38/'7 Sysselsatta (kvartal)'!AP38</f>
        <v>4.003281378178835E-2</v>
      </c>
      <c r="AR38" s="137">
        <f>'1 Utsläpp (kvartal)'!AQ38/'7 Sysselsatta (kvartal)'!AQ38</f>
        <v>4.0239726027397262E-2</v>
      </c>
      <c r="AS38" s="137">
        <f>'1 Utsläpp (kvartal)'!AR38/'7 Sysselsatta (kvartal)'!AR38</f>
        <v>3.5603448275862065E-2</v>
      </c>
      <c r="AT38" s="137">
        <f>'1 Utsläpp (kvartal)'!AS38/'7 Sysselsatta (kvartal)'!AS38</f>
        <v>3.9745762711864412E-2</v>
      </c>
      <c r="AU38" s="137">
        <f>'1 Utsläpp (kvartal)'!AT38/'7 Sysselsatta (kvartal)'!AT38</f>
        <v>3.9633638634471273E-2</v>
      </c>
      <c r="AV38" s="137">
        <f>'1 Utsläpp (kvartal)'!AU38/'7 Sysselsatta (kvartal)'!AU38</f>
        <v>3.6511817440912801E-2</v>
      </c>
      <c r="AW38" s="137">
        <f>'1 Utsläpp (kvartal)'!AV38/'7 Sysselsatta (kvartal)'!AV38</f>
        <v>3.5092127303182584E-2</v>
      </c>
      <c r="AX38" s="137">
        <f>'1 Utsläpp (kvartal)'!AW38/'7 Sysselsatta (kvartal)'!AW38</f>
        <v>0.04</v>
      </c>
      <c r="AY38" s="137">
        <f>'1 Utsläpp (kvartal)'!AX38/'7 Sysselsatta (kvartal)'!AX38</f>
        <v>4.0216486261448796E-2</v>
      </c>
      <c r="AZ38" s="137">
        <f>'1 Utsläpp (kvartal)'!AY38/'7 Sysselsatta (kvartal)'!AY38</f>
        <v>3.7264537264537267E-2</v>
      </c>
      <c r="BA38" s="137">
        <f>'1 Utsläpp (kvartal)'!AZ38/'7 Sysselsatta (kvartal)'!AZ38</f>
        <v>3.4608695652173914E-2</v>
      </c>
      <c r="BB38" s="137">
        <f>'1 Utsläpp (kvartal)'!BA38/'7 Sysselsatta (kvartal)'!BA38</f>
        <v>3.4476843910806174E-2</v>
      </c>
      <c r="BC38" s="137">
        <f>'1 Utsläpp (kvartal)'!BB38/'7 Sysselsatta (kvartal)'!BB38</f>
        <v>3.654822335025381E-2</v>
      </c>
      <c r="BD38" s="137">
        <f>'1 Utsläpp (kvartal)'!BC38/'7 Sysselsatta (kvartal)'!BC38</f>
        <v>3.4505314799672934E-2</v>
      </c>
      <c r="BE38" s="137">
        <f>'1 Utsläpp (kvartal)'!BD38/'7 Sysselsatta (kvartal)'!BD38</f>
        <v>3.3302325581395349E-2</v>
      </c>
      <c r="BF38" s="137">
        <f>'1 Utsläpp (kvartal)'!BE38/'7 Sysselsatta (kvartal)'!BE38</f>
        <v>3.6236933797909411E-2</v>
      </c>
      <c r="BG38" s="137">
        <f>'1 Utsläpp (kvartal)'!BF38/'7 Sysselsatta (kvartal)'!BF38</f>
        <v>3.4945788156797331E-2</v>
      </c>
      <c r="BH38" s="137">
        <f>'1 Utsläpp (kvartal)'!BG38/'7 Sysselsatta (kvartal)'!BG38</f>
        <v>3.0678233438485806E-2</v>
      </c>
      <c r="BI38" s="137">
        <f>'1 Utsläpp (kvartal)'!BH38/'7 Sysselsatta (kvartal)'!BH38</f>
        <v>3.0776092774308657E-2</v>
      </c>
      <c r="BJ38" s="137">
        <f>'1 Utsläpp (kvartal)'!BI38/'7 Sysselsatta (kvartal)'!BI38</f>
        <v>2.9358552631578948E-2</v>
      </c>
      <c r="BK38" s="137">
        <f>'1 Utsläpp (kvartal)'!BJ38/'7 Sysselsatta (kvartal)'!BJ38</f>
        <v>2.9331184528605964E-2</v>
      </c>
      <c r="BL38" s="137">
        <f>'1 Utsläpp (kvartal)'!BK38/'7 Sysselsatta (kvartal)'!BK38</f>
        <v>2.8156862745098037E-2</v>
      </c>
      <c r="BM38" s="137">
        <f>'1 Utsläpp (kvartal)'!BL38/'7 Sysselsatta (kvartal)'!BL38</f>
        <v>2.9982517482517481E-2</v>
      </c>
      <c r="BN38" s="137">
        <f>'1 Utsläpp (kvartal)'!BM38/'7 Sysselsatta (kvartal)'!BM38</f>
        <v>2.959349593495935E-2</v>
      </c>
      <c r="BO38" s="137">
        <f>'1 Utsläpp (kvartal)'!BN38/'7 Sysselsatta (kvartal)'!BN38</f>
        <v>2.9193548387096774E-2</v>
      </c>
      <c r="BP38" s="137">
        <f>'1 Utsläpp (kvartal)'!BO38/'7 Sysselsatta (kvartal)'!BO38</f>
        <v>2.8031496062992125E-2</v>
      </c>
      <c r="BQ38" s="137">
        <f>'1 Utsläpp (kvartal)'!BP38/'7 Sysselsatta (kvartal)'!BP38</f>
        <v>3.6928386540120796E-2</v>
      </c>
      <c r="BR38" s="137">
        <f>'1 Utsläpp (kvartal)'!BQ38/'7 Sysselsatta (kvartal)'!BQ38</f>
        <v>3.7012987012987011E-2</v>
      </c>
      <c r="BS38" s="137">
        <f>'1 Utsläpp (kvartal)'!BR38/'7 Sysselsatta (kvartal)'!BR38</f>
        <v>3.7570850202429146E-2</v>
      </c>
      <c r="BT38" s="137">
        <f>'1 Utsläpp (kvartal)'!BS38/'7 Sysselsatta (kvartal)'!BS38</f>
        <v>3.3255086071987482E-2</v>
      </c>
      <c r="BU38" s="137">
        <f>'1 Utsläpp (kvartal)'!BT38/'7 Sysselsatta (kvartal)'!BT38</f>
        <v>3.5304347826086956E-2</v>
      </c>
      <c r="BV38" s="137">
        <f>'1 Utsläpp (kvartal)'!BU38/'7 Sysselsatta (kvartal)'!BU38</f>
        <v>3.4979757085020248E-2</v>
      </c>
      <c r="BW38" s="137">
        <f>'1 Utsläpp (kvartal)'!BV38/'7 Sysselsatta (kvartal)'!BV38</f>
        <v>3.5161290322580648E-2</v>
      </c>
      <c r="BX38" s="137">
        <f>'1 Utsläpp (kvartal)'!BW38/'7 Sysselsatta (kvartal)'!BW38</f>
        <v>3.1345565749235471E-2</v>
      </c>
    </row>
    <row r="39" spans="1:76" s="16" customFormat="1" ht="15.75" customHeight="1" x14ac:dyDescent="0.3">
      <c r="A39"/>
      <c r="B39" s="128" t="str">
        <f>'1 Utsläpp (kvartal)'!B39</f>
        <v>Y0135 Central government and Social security funds</v>
      </c>
      <c r="C39" s="113" t="str">
        <f>'1 Utsläpp (kvartal)'!C39</f>
        <v>Y0135 statliga myndigheter och sociala trygghetsfonder</v>
      </c>
      <c r="D39" s="137">
        <f>'1 Utsläpp (kvartal)'!D39/'7 Sysselsatta (kvartal)'!D39</f>
        <v>0.13992314261315117</v>
      </c>
      <c r="E39" s="137">
        <f>'1 Utsläpp (kvartal)'!E39/'7 Sysselsatta (kvartal)'!E39</f>
        <v>0.13684426229508198</v>
      </c>
      <c r="F39" s="137">
        <f>'1 Utsläpp (kvartal)'!F39/'7 Sysselsatta (kvartal)'!F39</f>
        <v>0.13936348408710217</v>
      </c>
      <c r="G39" s="137">
        <f>'1 Utsläpp (kvartal)'!G39/'7 Sysselsatta (kvartal)'!G39</f>
        <v>0.14345814051325201</v>
      </c>
      <c r="H39" s="137">
        <f>'1 Utsläpp (kvartal)'!G39/'7 Sysselsatta (kvartal)'!G39</f>
        <v>0.14345814051325201</v>
      </c>
      <c r="I39" s="137">
        <f>'1 Utsläpp (kvartal)'!H39/'7 Sysselsatta (kvartal)'!H39</f>
        <v>0.11982683982683982</v>
      </c>
      <c r="J39" s="137">
        <f>'1 Utsläpp (kvartal)'!I39/'7 Sysselsatta (kvartal)'!I39</f>
        <v>0.11213897028045207</v>
      </c>
      <c r="K39" s="137">
        <f>'1 Utsläpp (kvartal)'!J39/'7 Sysselsatta (kvartal)'!J39</f>
        <v>0.11513240857503153</v>
      </c>
      <c r="L39" s="137">
        <f>'1 Utsläpp (kvartal)'!K39/'7 Sysselsatta (kvartal)'!K39</f>
        <v>0.11652858326429162</v>
      </c>
      <c r="M39" s="137">
        <f>'1 Utsläpp (kvartal)'!L39/'7 Sysselsatta (kvartal)'!L39</f>
        <v>0.120517168291649</v>
      </c>
      <c r="N39" s="137">
        <f>'1 Utsläpp (kvartal)'!M39/'7 Sysselsatta (kvartal)'!M39</f>
        <v>0.1001640016400164</v>
      </c>
      <c r="O39" s="137">
        <f>'1 Utsläpp (kvartal)'!N39/'7 Sysselsatta (kvartal)'!N39</f>
        <v>0.10296418279127213</v>
      </c>
      <c r="P39" s="137">
        <f>'1 Utsläpp (kvartal)'!O39/'7 Sysselsatta (kvartal)'!O39</f>
        <v>0.11756592292089249</v>
      </c>
      <c r="Q39" s="137">
        <f>'1 Utsläpp (kvartal)'!P39/'7 Sysselsatta (kvartal)'!P39</f>
        <v>0.10966792770071458</v>
      </c>
      <c r="R39" s="137">
        <f>'1 Utsläpp (kvartal)'!Q39/'7 Sysselsatta (kvartal)'!Q39</f>
        <v>9.7096114519427401E-2</v>
      </c>
      <c r="S39" s="137">
        <f>'1 Utsläpp (kvartal)'!R39/'7 Sysselsatta (kvartal)'!R39</f>
        <v>0.10032908268202387</v>
      </c>
      <c r="T39" s="137">
        <f>'1 Utsläpp (kvartal)'!S39/'7 Sysselsatta (kvartal)'!S39</f>
        <v>0.10024330900243308</v>
      </c>
      <c r="U39" s="137">
        <f>'1 Utsläpp (kvartal)'!T39/'7 Sysselsatta (kvartal)'!T39</f>
        <v>9.3744821872410927E-2</v>
      </c>
      <c r="V39" s="137">
        <f>'1 Utsläpp (kvartal)'!U39/'7 Sysselsatta (kvartal)'!U39</f>
        <v>8.9642713769570448E-2</v>
      </c>
      <c r="W39" s="137">
        <f>'1 Utsläpp (kvartal)'!V39/'7 Sysselsatta (kvartal)'!V39</f>
        <v>9.3838099073701164E-2</v>
      </c>
      <c r="X39" s="137">
        <f>'1 Utsläpp (kvartal)'!W39/'7 Sysselsatta (kvartal)'!W39</f>
        <v>9.3670382165605109E-2</v>
      </c>
      <c r="Y39" s="137">
        <f>'1 Utsläpp (kvartal)'!X39/'7 Sysselsatta (kvartal)'!X39</f>
        <v>8.2402912621359237E-2</v>
      </c>
      <c r="Z39" s="137">
        <f>'1 Utsläpp (kvartal)'!Y39/'7 Sysselsatta (kvartal)'!Y39</f>
        <v>8.2152641878669275E-2</v>
      </c>
      <c r="AA39" s="137">
        <f>'1 Utsläpp (kvartal)'!Z39/'7 Sysselsatta (kvartal)'!Z39</f>
        <v>8.4509262908947586E-2</v>
      </c>
      <c r="AB39" s="137">
        <f>'1 Utsläpp (kvartal)'!AA39/'7 Sysselsatta (kvartal)'!AA39</f>
        <v>7.8900156006240257E-2</v>
      </c>
      <c r="AC39" s="137">
        <f>'1 Utsläpp (kvartal)'!AB39/'7 Sysselsatta (kvartal)'!AB39</f>
        <v>7.5059760956175295E-2</v>
      </c>
      <c r="AD39" s="137">
        <f>'1 Utsläpp (kvartal)'!AC39/'7 Sysselsatta (kvartal)'!AC39</f>
        <v>7.6238390092879263E-2</v>
      </c>
      <c r="AE39" s="137">
        <f>'1 Utsläpp (kvartal)'!AD39/'7 Sysselsatta (kvartal)'!AD39</f>
        <v>7.9508196721311486E-2</v>
      </c>
      <c r="AF39" s="137">
        <f>'1 Utsläpp (kvartal)'!AE39/'7 Sysselsatta (kvartal)'!AE39</f>
        <v>7.4306625577812008E-2</v>
      </c>
      <c r="AG39" s="137">
        <f>'1 Utsläpp (kvartal)'!AF39/'7 Sysselsatta (kvartal)'!AF39</f>
        <v>9.760220125786162E-2</v>
      </c>
      <c r="AH39" s="137">
        <f>'1 Utsläpp (kvartal)'!AG39/'7 Sysselsatta (kvartal)'!AG39</f>
        <v>9.4523717701504056E-2</v>
      </c>
      <c r="AI39" s="137">
        <f>'1 Utsläpp (kvartal)'!AH39/'7 Sysselsatta (kvartal)'!AH39</f>
        <v>9.9531798673429581E-2</v>
      </c>
      <c r="AJ39" s="137">
        <f>'1 Utsläpp (kvartal)'!AI39/'7 Sysselsatta (kvartal)'!AI39</f>
        <v>9.8769230769230762E-2</v>
      </c>
      <c r="AK39" s="137">
        <f>'1 Utsläpp (kvartal)'!AJ39/'7 Sysselsatta (kvartal)'!AJ39</f>
        <v>9.5813953488372086E-2</v>
      </c>
      <c r="AL39" s="137">
        <f>'1 Utsläpp (kvartal)'!AK39/'7 Sysselsatta (kvartal)'!AK39</f>
        <v>8.8235294117647065E-2</v>
      </c>
      <c r="AM39" s="137">
        <f>'1 Utsläpp (kvartal)'!AL39/'7 Sysselsatta (kvartal)'!AL39</f>
        <v>9.183359013867487E-2</v>
      </c>
      <c r="AN39" s="137">
        <f>'1 Utsläpp (kvartal)'!AM39/'7 Sysselsatta (kvartal)'!AM39</f>
        <v>9.6299122472338794E-2</v>
      </c>
      <c r="AO39" s="137">
        <f>'1 Utsläpp (kvartal)'!AN39/'7 Sysselsatta (kvartal)'!AN39</f>
        <v>9.6267795305886888E-2</v>
      </c>
      <c r="AP39" s="137">
        <f>'1 Utsläpp (kvartal)'!AO39/'7 Sysselsatta (kvartal)'!AO39</f>
        <v>8.8308270676691725E-2</v>
      </c>
      <c r="AQ39" s="137">
        <f>'1 Utsläpp (kvartal)'!AP39/'7 Sysselsatta (kvartal)'!AP39</f>
        <v>9.1357088703563308E-2</v>
      </c>
      <c r="AR39" s="137">
        <f>'1 Utsläpp (kvartal)'!AQ39/'7 Sysselsatta (kvartal)'!AQ39</f>
        <v>9.2639879834772815E-2</v>
      </c>
      <c r="AS39" s="137">
        <f>'1 Utsläpp (kvartal)'!AR39/'7 Sysselsatta (kvartal)'!AR39</f>
        <v>9.0037878787878792E-2</v>
      </c>
      <c r="AT39" s="137">
        <f>'1 Utsläpp (kvartal)'!AS39/'7 Sysselsatta (kvartal)'!AS39</f>
        <v>8.3111603843311149E-2</v>
      </c>
      <c r="AU39" s="137">
        <f>'1 Utsläpp (kvartal)'!AT39/'7 Sysselsatta (kvartal)'!AT39</f>
        <v>8.7875375375375389E-2</v>
      </c>
      <c r="AV39" s="137">
        <f>'1 Utsläpp (kvartal)'!AU39/'7 Sysselsatta (kvartal)'!AU39</f>
        <v>8.7772441817510163E-2</v>
      </c>
      <c r="AW39" s="137">
        <f>'1 Utsläpp (kvartal)'!AV39/'7 Sysselsatta (kvartal)'!AV39</f>
        <v>0.10230912476722533</v>
      </c>
      <c r="AX39" s="137">
        <f>'1 Utsläpp (kvartal)'!AW39/'7 Sysselsatta (kvartal)'!AW39</f>
        <v>8.8880760790051222E-2</v>
      </c>
      <c r="AY39" s="137">
        <f>'1 Utsläpp (kvartal)'!AX39/'7 Sysselsatta (kvartal)'!AX39</f>
        <v>9.0292701000370512E-2</v>
      </c>
      <c r="AZ39" s="137">
        <f>'1 Utsläpp (kvartal)'!AY39/'7 Sysselsatta (kvartal)'!AY39</f>
        <v>9.5969219494320274E-2</v>
      </c>
      <c r="BA39" s="137">
        <f>'1 Utsläpp (kvartal)'!AZ39/'7 Sysselsatta (kvartal)'!AZ39</f>
        <v>0.10205882352941177</v>
      </c>
      <c r="BB39" s="137">
        <f>'1 Utsläpp (kvartal)'!BA39/'7 Sysselsatta (kvartal)'!BA39</f>
        <v>8.3430444282592858E-2</v>
      </c>
      <c r="BC39" s="137">
        <f>'1 Utsläpp (kvartal)'!BB39/'7 Sysselsatta (kvartal)'!BB39</f>
        <v>8.6828737300435402E-2</v>
      </c>
      <c r="BD39" s="137">
        <f>'1 Utsläpp (kvartal)'!BC39/'7 Sysselsatta (kvartal)'!BC39</f>
        <v>9.1613133476088515E-2</v>
      </c>
      <c r="BE39" s="137">
        <f>'1 Utsläpp (kvartal)'!BD39/'7 Sysselsatta (kvartal)'!BD39</f>
        <v>8.452423698384201E-2</v>
      </c>
      <c r="BF39" s="137">
        <f>'1 Utsläpp (kvartal)'!BE39/'7 Sysselsatta (kvartal)'!BE39</f>
        <v>7.7911079745942136E-2</v>
      </c>
      <c r="BG39" s="137">
        <f>'1 Utsläpp (kvartal)'!BF39/'7 Sysselsatta (kvartal)'!BF39</f>
        <v>7.9478138222849076E-2</v>
      </c>
      <c r="BH39" s="137">
        <f>'1 Utsläpp (kvartal)'!BG39/'7 Sysselsatta (kvartal)'!BG39</f>
        <v>8.0810905277874864E-2</v>
      </c>
      <c r="BI39" s="137">
        <f>'1 Utsläpp (kvartal)'!BH39/'7 Sysselsatta (kvartal)'!BH39</f>
        <v>7.5513758272378953E-2</v>
      </c>
      <c r="BJ39" s="137">
        <f>'1 Utsläpp (kvartal)'!BI39/'7 Sysselsatta (kvartal)'!BI39</f>
        <v>6.6461327857631772E-2</v>
      </c>
      <c r="BK39" s="137">
        <f>'1 Utsläpp (kvartal)'!BJ39/'7 Sysselsatta (kvartal)'!BJ39</f>
        <v>6.7076923076923076E-2</v>
      </c>
      <c r="BL39" s="137">
        <f>'1 Utsläpp (kvartal)'!BK39/'7 Sysselsatta (kvartal)'!BK39</f>
        <v>7.0600134861766695E-2</v>
      </c>
      <c r="BM39" s="137">
        <f>'1 Utsläpp (kvartal)'!BL39/'7 Sysselsatta (kvartal)'!BL39</f>
        <v>7.2533783783783778E-2</v>
      </c>
      <c r="BN39" s="137">
        <f>'1 Utsläpp (kvartal)'!BM39/'7 Sysselsatta (kvartal)'!BM39</f>
        <v>6.5064633742127939E-2</v>
      </c>
      <c r="BO39" s="137">
        <f>'1 Utsläpp (kvartal)'!BN39/'7 Sysselsatta (kvartal)'!BN39</f>
        <v>6.4468014584023861E-2</v>
      </c>
      <c r="BP39" s="137">
        <f>'1 Utsläpp (kvartal)'!BO39/'7 Sysselsatta (kvartal)'!BO39</f>
        <v>6.7476206104364944E-2</v>
      </c>
      <c r="BQ39" s="137">
        <f>'1 Utsläpp (kvartal)'!BP39/'7 Sysselsatta (kvartal)'!BP39</f>
        <v>8.2901214309156562E-2</v>
      </c>
      <c r="BR39" s="137">
        <f>'1 Utsläpp (kvartal)'!BQ39/'7 Sysselsatta (kvartal)'!BQ39</f>
        <v>7.4894991922455578E-2</v>
      </c>
      <c r="BS39" s="137">
        <f>'1 Utsläpp (kvartal)'!BR39/'7 Sysselsatta (kvartal)'!BR39</f>
        <v>7.4677002583979329E-2</v>
      </c>
      <c r="BT39" s="137">
        <f>'1 Utsläpp (kvartal)'!BS39/'7 Sysselsatta (kvartal)'!BS39</f>
        <v>7.5048107761385499E-2</v>
      </c>
      <c r="BU39" s="137">
        <f>'1 Utsläpp (kvartal)'!BT39/'7 Sysselsatta (kvartal)'!BT39</f>
        <v>7.9453376205787782E-2</v>
      </c>
      <c r="BV39" s="137">
        <f>'1 Utsläpp (kvartal)'!BU39/'7 Sysselsatta (kvartal)'!BU39</f>
        <v>7.0905648469548749E-2</v>
      </c>
      <c r="BW39" s="137">
        <f>'1 Utsläpp (kvartal)'!BV39/'7 Sysselsatta (kvartal)'!BV39</f>
        <v>6.9962216624685131E-2</v>
      </c>
      <c r="BX39" s="137">
        <f>'1 Utsläpp (kvartal)'!BW39/'7 Sysselsatta (kvartal)'!BW39</f>
        <v>7.2056074766355144E-2</v>
      </c>
    </row>
    <row r="40" spans="1:76" s="16" customFormat="1" ht="15.75" customHeight="1" x14ac:dyDescent="0.3">
      <c r="A40"/>
      <c r="B40" s="128" t="str">
        <f>'1 Utsläpp (kvartal)'!B40</f>
        <v>Y0485 Municipalities and Federations of local government authorities</v>
      </c>
      <c r="C40" s="113" t="str">
        <f>'1 Utsläpp (kvartal)'!C40</f>
        <v>Y0485 primärkommunala myndigheter och kommunalförbund</v>
      </c>
      <c r="D40" s="137">
        <f>'1 Utsläpp (kvartal)'!D40/'7 Sysselsatta (kvartal)'!D40</f>
        <v>0.11215463061781099</v>
      </c>
      <c r="E40" s="137">
        <f>'1 Utsläpp (kvartal)'!E40/'7 Sysselsatta (kvartal)'!E40</f>
        <v>0.10041871037205408</v>
      </c>
      <c r="F40" s="137">
        <f>'1 Utsläpp (kvartal)'!F40/'7 Sysselsatta (kvartal)'!F40</f>
        <v>9.5307108350586617E-2</v>
      </c>
      <c r="G40" s="137">
        <f>'1 Utsläpp (kvartal)'!G40/'7 Sysselsatta (kvartal)'!G40</f>
        <v>0.11614869710733923</v>
      </c>
      <c r="H40" s="137">
        <f>'1 Utsläpp (kvartal)'!G40/'7 Sysselsatta (kvartal)'!G40</f>
        <v>0.11614869710733923</v>
      </c>
      <c r="I40" s="137">
        <f>'1 Utsläpp (kvartal)'!H40/'7 Sysselsatta (kvartal)'!H40</f>
        <v>0.11576527525710829</v>
      </c>
      <c r="J40" s="137">
        <f>'1 Utsläpp (kvartal)'!I40/'7 Sysselsatta (kvartal)'!I40</f>
        <v>9.6435499515033954E-2</v>
      </c>
      <c r="K40" s="137">
        <f>'1 Utsläpp (kvartal)'!J40/'7 Sysselsatta (kvartal)'!J40</f>
        <v>9.5455618508026446E-2</v>
      </c>
      <c r="L40" s="137">
        <f>'1 Utsläpp (kvartal)'!K40/'7 Sysselsatta (kvartal)'!K40</f>
        <v>0.11779755283648498</v>
      </c>
      <c r="M40" s="137">
        <f>'1 Utsläpp (kvartal)'!L40/'7 Sysselsatta (kvartal)'!L40</f>
        <v>0.13117413921228635</v>
      </c>
      <c r="N40" s="137">
        <f>'1 Utsläpp (kvartal)'!M40/'7 Sysselsatta (kvartal)'!M40</f>
        <v>9.6211378126532604E-2</v>
      </c>
      <c r="O40" s="137">
        <f>'1 Utsläpp (kvartal)'!N40/'7 Sysselsatta (kvartal)'!N40</f>
        <v>9.3152790917691575E-2</v>
      </c>
      <c r="P40" s="137">
        <f>'1 Utsläpp (kvartal)'!O40/'7 Sysselsatta (kvartal)'!O40</f>
        <v>0.13149374540103018</v>
      </c>
      <c r="Q40" s="137">
        <f>'1 Utsläpp (kvartal)'!P40/'7 Sysselsatta (kvartal)'!P40</f>
        <v>0.11145537587952105</v>
      </c>
      <c r="R40" s="137">
        <f>'1 Utsläpp (kvartal)'!Q40/'7 Sysselsatta (kvartal)'!Q40</f>
        <v>8.8878060665123645E-2</v>
      </c>
      <c r="S40" s="137">
        <f>'1 Utsläpp (kvartal)'!R40/'7 Sysselsatta (kvartal)'!R40</f>
        <v>8.8891509433962262E-2</v>
      </c>
      <c r="T40" s="137">
        <f>'1 Utsläpp (kvartal)'!S40/'7 Sysselsatta (kvartal)'!S40</f>
        <v>0.10206753119647664</v>
      </c>
      <c r="U40" s="137">
        <f>'1 Utsläpp (kvartal)'!T40/'7 Sysselsatta (kvartal)'!T40</f>
        <v>0.10693457485910315</v>
      </c>
      <c r="V40" s="137">
        <f>'1 Utsläpp (kvartal)'!U40/'7 Sysselsatta (kvartal)'!U40</f>
        <v>9.1817961752602276E-2</v>
      </c>
      <c r="W40" s="137">
        <f>'1 Utsläpp (kvartal)'!V40/'7 Sysselsatta (kvartal)'!V40</f>
        <v>9.4538849173795861E-2</v>
      </c>
      <c r="X40" s="137">
        <f>'1 Utsläpp (kvartal)'!W40/'7 Sysselsatta (kvartal)'!W40</f>
        <v>0.1130672831244677</v>
      </c>
      <c r="Y40" s="137">
        <f>'1 Utsläpp (kvartal)'!X40/'7 Sysselsatta (kvartal)'!X40</f>
        <v>9.4644382091008894E-2</v>
      </c>
      <c r="Z40" s="137">
        <f>'1 Utsläpp (kvartal)'!Y40/'7 Sysselsatta (kvartal)'!Y40</f>
        <v>8.2457403407727378E-2</v>
      </c>
      <c r="AA40" s="137">
        <f>'1 Utsläpp (kvartal)'!Z40/'7 Sysselsatta (kvartal)'!Z40</f>
        <v>8.0081490104773001E-2</v>
      </c>
      <c r="AB40" s="137">
        <f>'1 Utsläpp (kvartal)'!AA40/'7 Sysselsatta (kvartal)'!AA40</f>
        <v>8.6708479073694361E-2</v>
      </c>
      <c r="AC40" s="137">
        <f>'1 Utsläpp (kvartal)'!AB40/'7 Sysselsatta (kvartal)'!AB40</f>
        <v>8.6471087404533881E-2</v>
      </c>
      <c r="AD40" s="137">
        <f>'1 Utsläpp (kvartal)'!AC40/'7 Sysselsatta (kvartal)'!AC40</f>
        <v>7.4781776874327396E-2</v>
      </c>
      <c r="AE40" s="137">
        <f>'1 Utsläpp (kvartal)'!AD40/'7 Sysselsatta (kvartal)'!AD40</f>
        <v>7.585771658060815E-2</v>
      </c>
      <c r="AF40" s="137">
        <f>'1 Utsläpp (kvartal)'!AE40/'7 Sysselsatta (kvartal)'!AE40</f>
        <v>8.0475121144072806E-2</v>
      </c>
      <c r="AG40" s="137">
        <f>'1 Utsläpp (kvartal)'!AF40/'7 Sysselsatta (kvartal)'!AF40</f>
        <v>6.993633576986559E-2</v>
      </c>
      <c r="AH40" s="137">
        <f>'1 Utsläpp (kvartal)'!AG40/'7 Sysselsatta (kvartal)'!AG40</f>
        <v>6.8804562914678152E-2</v>
      </c>
      <c r="AI40" s="137">
        <f>'1 Utsläpp (kvartal)'!AH40/'7 Sysselsatta (kvartal)'!AH40</f>
        <v>6.7595701813297521E-2</v>
      </c>
      <c r="AJ40" s="137">
        <f>'1 Utsläpp (kvartal)'!AI40/'7 Sysselsatta (kvartal)'!AI40</f>
        <v>7.0697354860872558E-2</v>
      </c>
      <c r="AK40" s="137">
        <f>'1 Utsläpp (kvartal)'!AJ40/'7 Sysselsatta (kvartal)'!AJ40</f>
        <v>6.7856328392246298E-2</v>
      </c>
      <c r="AL40" s="137">
        <f>'1 Utsläpp (kvartal)'!AK40/'7 Sysselsatta (kvartal)'!AK40</f>
        <v>6.3795423956931357E-2</v>
      </c>
      <c r="AM40" s="137">
        <f>'1 Utsläpp (kvartal)'!AL40/'7 Sysselsatta (kvartal)'!AL40</f>
        <v>6.2135399849316535E-2</v>
      </c>
      <c r="AN40" s="137">
        <f>'1 Utsläpp (kvartal)'!AM40/'7 Sysselsatta (kvartal)'!AM40</f>
        <v>6.7559228650137748E-2</v>
      </c>
      <c r="AO40" s="137">
        <f>'1 Utsläpp (kvartal)'!AN40/'7 Sysselsatta (kvartal)'!AN40</f>
        <v>6.1973552616957445E-2</v>
      </c>
      <c r="AP40" s="137">
        <f>'1 Utsläpp (kvartal)'!AO40/'7 Sysselsatta (kvartal)'!AO40</f>
        <v>5.9391476274165203E-2</v>
      </c>
      <c r="AQ40" s="137">
        <f>'1 Utsläpp (kvartal)'!AP40/'7 Sysselsatta (kvartal)'!AP40</f>
        <v>5.8256246677299305E-2</v>
      </c>
      <c r="AR40" s="137">
        <f>'1 Utsläpp (kvartal)'!AQ40/'7 Sysselsatta (kvartal)'!AQ40</f>
        <v>6.0909488412767818E-2</v>
      </c>
      <c r="AS40" s="137">
        <f>'1 Utsläpp (kvartal)'!AR40/'7 Sysselsatta (kvartal)'!AR40</f>
        <v>5.7845407431910904E-2</v>
      </c>
      <c r="AT40" s="137">
        <f>'1 Utsläpp (kvartal)'!AS40/'7 Sysselsatta (kvartal)'!AS40</f>
        <v>5.6334172780028474E-2</v>
      </c>
      <c r="AU40" s="137">
        <f>'1 Utsläpp (kvartal)'!AT40/'7 Sysselsatta (kvartal)'!AT40</f>
        <v>5.6299128956872745E-2</v>
      </c>
      <c r="AV40" s="137">
        <f>'1 Utsläpp (kvartal)'!AU40/'7 Sysselsatta (kvartal)'!AU40</f>
        <v>5.8136239782016354E-2</v>
      </c>
      <c r="AW40" s="137">
        <f>'1 Utsläpp (kvartal)'!AV40/'7 Sysselsatta (kvartal)'!AV40</f>
        <v>6.4571929056273264E-2</v>
      </c>
      <c r="AX40" s="137">
        <f>'1 Utsläpp (kvartal)'!AW40/'7 Sysselsatta (kvartal)'!AW40</f>
        <v>5.9277003484320558E-2</v>
      </c>
      <c r="AY40" s="137">
        <f>'1 Utsläpp (kvartal)'!AX40/'7 Sysselsatta (kvartal)'!AX40</f>
        <v>5.7832219747587232E-2</v>
      </c>
      <c r="AZ40" s="137">
        <f>'1 Utsläpp (kvartal)'!AY40/'7 Sysselsatta (kvartal)'!AY40</f>
        <v>6.2990142387732748E-2</v>
      </c>
      <c r="BA40" s="137">
        <f>'1 Utsläpp (kvartal)'!AZ40/'7 Sysselsatta (kvartal)'!AZ40</f>
        <v>6.4187845303867411E-2</v>
      </c>
      <c r="BB40" s="137">
        <f>'1 Utsläpp (kvartal)'!BA40/'7 Sysselsatta (kvartal)'!BA40</f>
        <v>5.4238410596026493E-2</v>
      </c>
      <c r="BC40" s="137">
        <f>'1 Utsläpp (kvartal)'!BB40/'7 Sysselsatta (kvartal)'!BB40</f>
        <v>5.5008034279592929E-2</v>
      </c>
      <c r="BD40" s="137">
        <f>'1 Utsläpp (kvartal)'!BC40/'7 Sysselsatta (kvartal)'!BC40</f>
        <v>6.0536483055524899E-2</v>
      </c>
      <c r="BE40" s="137">
        <f>'1 Utsläpp (kvartal)'!BD40/'7 Sysselsatta (kvartal)'!BD40</f>
        <v>6.2353727850217325E-2</v>
      </c>
      <c r="BF40" s="137">
        <f>'1 Utsläpp (kvartal)'!BE40/'7 Sysselsatta (kvartal)'!BE40</f>
        <v>5.6159420289855072E-2</v>
      </c>
      <c r="BG40" s="137">
        <f>'1 Utsläpp (kvartal)'!BF40/'7 Sysselsatta (kvartal)'!BF40</f>
        <v>5.4181664196485284E-2</v>
      </c>
      <c r="BH40" s="137">
        <f>'1 Utsläpp (kvartal)'!BG40/'7 Sysselsatta (kvartal)'!BG40</f>
        <v>5.9726661523200705E-2</v>
      </c>
      <c r="BI40" s="137">
        <f>'1 Utsläpp (kvartal)'!BH40/'7 Sysselsatta (kvartal)'!BH40</f>
        <v>5.5884628135705605E-2</v>
      </c>
      <c r="BJ40" s="137">
        <f>'1 Utsläpp (kvartal)'!BI40/'7 Sysselsatta (kvartal)'!BI40</f>
        <v>4.7432417761372268E-2</v>
      </c>
      <c r="BK40" s="137">
        <f>'1 Utsläpp (kvartal)'!BJ40/'7 Sysselsatta (kvartal)'!BJ40</f>
        <v>4.5811875985286396E-2</v>
      </c>
      <c r="BL40" s="137">
        <f>'1 Utsläpp (kvartal)'!BK40/'7 Sysselsatta (kvartal)'!BK40</f>
        <v>5.2223551157986298E-2</v>
      </c>
      <c r="BM40" s="137">
        <f>'1 Utsläpp (kvartal)'!BL40/'7 Sysselsatta (kvartal)'!BL40</f>
        <v>5.3751093613298336E-2</v>
      </c>
      <c r="BN40" s="137">
        <f>'1 Utsläpp (kvartal)'!BM40/'7 Sysselsatta (kvartal)'!BM40</f>
        <v>4.6576373212942064E-2</v>
      </c>
      <c r="BO40" s="137">
        <f>'1 Utsläpp (kvartal)'!BN40/'7 Sysselsatta (kvartal)'!BN40</f>
        <v>4.4487488221128677E-2</v>
      </c>
      <c r="BP40" s="137">
        <f>'1 Utsläpp (kvartal)'!BO40/'7 Sysselsatta (kvartal)'!BO40</f>
        <v>5.0483118011073712E-2</v>
      </c>
      <c r="BQ40" s="137">
        <f>'1 Utsläpp (kvartal)'!BP40/'7 Sysselsatta (kvartal)'!BP40</f>
        <v>6.2377424275441275E-2</v>
      </c>
      <c r="BR40" s="137">
        <f>'1 Utsläpp (kvartal)'!BQ40/'7 Sysselsatta (kvartal)'!BQ40</f>
        <v>5.4468586107246073E-2</v>
      </c>
      <c r="BS40" s="137">
        <f>'1 Utsläpp (kvartal)'!BR40/'7 Sysselsatta (kvartal)'!BR40</f>
        <v>5.2031590979943886E-2</v>
      </c>
      <c r="BT40" s="137">
        <f>'1 Utsläpp (kvartal)'!BS40/'7 Sysselsatta (kvartal)'!BS40</f>
        <v>5.6937329700272481E-2</v>
      </c>
      <c r="BU40" s="137">
        <f>'1 Utsläpp (kvartal)'!BT40/'7 Sysselsatta (kvartal)'!BT40</f>
        <v>6.100131752305666E-2</v>
      </c>
      <c r="BV40" s="137">
        <f>'1 Utsläpp (kvartal)'!BU40/'7 Sysselsatta (kvartal)'!BU40</f>
        <v>5.2734332865926006E-2</v>
      </c>
      <c r="BW40" s="137">
        <f>'1 Utsläpp (kvartal)'!BV40/'7 Sysselsatta (kvartal)'!BV40</f>
        <v>4.9947643979057592E-2</v>
      </c>
      <c r="BX40" s="137">
        <f>'1 Utsläpp (kvartal)'!BW40/'7 Sysselsatta (kvartal)'!BW40</f>
        <v>5.589967284623773E-2</v>
      </c>
    </row>
    <row r="41" spans="1:76" s="16" customFormat="1" ht="15.75" customHeight="1" x14ac:dyDescent="0.3">
      <c r="A41"/>
      <c r="B41" s="128" t="str">
        <f>'1 Utsläpp (kvartal)'!B41</f>
        <v>Y0605 county councils</v>
      </c>
      <c r="C41" s="113" t="str">
        <f>'1 Utsläpp (kvartal)'!C41</f>
        <v>Y0605 regionala myndigheter</v>
      </c>
      <c r="D41" s="137">
        <f>'1 Utsläpp (kvartal)'!D41/'7 Sysselsatta (kvartal)'!D41</f>
        <v>7.7727614747930773E-2</v>
      </c>
      <c r="E41" s="137">
        <f>'1 Utsläpp (kvartal)'!E41/'7 Sysselsatta (kvartal)'!E41</f>
        <v>8.0105501130369267E-2</v>
      </c>
      <c r="F41" s="137">
        <f>'1 Utsläpp (kvartal)'!F41/'7 Sysselsatta (kvartal)'!F41</f>
        <v>7.8732030962034641E-2</v>
      </c>
      <c r="G41" s="137">
        <f>'1 Utsläpp (kvartal)'!G41/'7 Sysselsatta (kvartal)'!G41</f>
        <v>8.2051282051282065E-2</v>
      </c>
      <c r="H41" s="137">
        <f>'1 Utsläpp (kvartal)'!G41/'7 Sysselsatta (kvartal)'!G41</f>
        <v>8.2051282051282065E-2</v>
      </c>
      <c r="I41" s="137">
        <f>'1 Utsläpp (kvartal)'!H41/'7 Sysselsatta (kvartal)'!H41</f>
        <v>7.7688480673555299E-2</v>
      </c>
      <c r="J41" s="137">
        <f>'1 Utsläpp (kvartal)'!I41/'7 Sysselsatta (kvartal)'!I41</f>
        <v>7.9537572254335262E-2</v>
      </c>
      <c r="K41" s="137">
        <f>'1 Utsläpp (kvartal)'!J41/'7 Sysselsatta (kvartal)'!J41</f>
        <v>7.949395770392749E-2</v>
      </c>
      <c r="L41" s="137">
        <f>'1 Utsläpp (kvartal)'!K41/'7 Sysselsatta (kvartal)'!K41</f>
        <v>8.1493001555209957E-2</v>
      </c>
      <c r="M41" s="137">
        <f>'1 Utsläpp (kvartal)'!L41/'7 Sysselsatta (kvartal)'!L41</f>
        <v>8.1217872676947411E-2</v>
      </c>
      <c r="N41" s="137">
        <f>'1 Utsläpp (kvartal)'!M41/'7 Sysselsatta (kvartal)'!M41</f>
        <v>7.7799684542586761E-2</v>
      </c>
      <c r="O41" s="137">
        <f>'1 Utsläpp (kvartal)'!N41/'7 Sysselsatta (kvartal)'!N41</f>
        <v>7.7986938148290427E-2</v>
      </c>
      <c r="P41" s="137">
        <f>'1 Utsläpp (kvartal)'!O41/'7 Sysselsatta (kvartal)'!O41</f>
        <v>8.4663782933543055E-2</v>
      </c>
      <c r="Q41" s="137">
        <f>'1 Utsläpp (kvartal)'!P41/'7 Sysselsatta (kvartal)'!P41</f>
        <v>7.4596297755021662E-2</v>
      </c>
      <c r="R41" s="137">
        <f>'1 Utsläpp (kvartal)'!Q41/'7 Sysselsatta (kvartal)'!Q41</f>
        <v>7.3838344396720032E-2</v>
      </c>
      <c r="S41" s="137">
        <f>'1 Utsläpp (kvartal)'!R41/'7 Sysselsatta (kvartal)'!R41</f>
        <v>7.3323170731707313E-2</v>
      </c>
      <c r="T41" s="137">
        <f>'1 Utsläpp (kvartal)'!S41/'7 Sysselsatta (kvartal)'!S41</f>
        <v>7.3174541194845746E-2</v>
      </c>
      <c r="U41" s="137">
        <f>'1 Utsläpp (kvartal)'!T41/'7 Sysselsatta (kvartal)'!T41</f>
        <v>7.609123082972867E-2</v>
      </c>
      <c r="V41" s="137">
        <f>'1 Utsläpp (kvartal)'!U41/'7 Sysselsatta (kvartal)'!U41</f>
        <v>7.5312500000000004E-2</v>
      </c>
      <c r="W41" s="137">
        <f>'1 Utsläpp (kvartal)'!V41/'7 Sysselsatta (kvartal)'!V41</f>
        <v>7.5923809523809518E-2</v>
      </c>
      <c r="X41" s="137">
        <f>'1 Utsläpp (kvartal)'!W41/'7 Sysselsatta (kvartal)'!W41</f>
        <v>7.8535056795926358E-2</v>
      </c>
      <c r="Y41" s="137">
        <f>'1 Utsläpp (kvartal)'!X41/'7 Sysselsatta (kvartal)'!X41</f>
        <v>6.9851794071762882E-2</v>
      </c>
      <c r="Z41" s="137">
        <f>'1 Utsläpp (kvartal)'!Y41/'7 Sysselsatta (kvartal)'!Y41</f>
        <v>7.1483771251931991E-2</v>
      </c>
      <c r="AA41" s="137">
        <f>'1 Utsläpp (kvartal)'!Z41/'7 Sysselsatta (kvartal)'!Z41</f>
        <v>7.085843373493976E-2</v>
      </c>
      <c r="AB41" s="137">
        <f>'1 Utsläpp (kvartal)'!AA41/'7 Sysselsatta (kvartal)'!AA41</f>
        <v>6.8930914704747187E-2</v>
      </c>
      <c r="AC41" s="137">
        <f>'1 Utsläpp (kvartal)'!AB41/'7 Sysselsatta (kvartal)'!AB41</f>
        <v>6.3367855772919063E-2</v>
      </c>
      <c r="AD41" s="137">
        <f>'1 Utsläpp (kvartal)'!AC41/'7 Sysselsatta (kvartal)'!AC41</f>
        <v>6.5766451122099653E-2</v>
      </c>
      <c r="AE41" s="137">
        <f>'1 Utsläpp (kvartal)'!AD41/'7 Sysselsatta (kvartal)'!AD41</f>
        <v>6.5903213889915033E-2</v>
      </c>
      <c r="AF41" s="137">
        <f>'1 Utsläpp (kvartal)'!AE41/'7 Sysselsatta (kvartal)'!AE41</f>
        <v>6.4123867069486404E-2</v>
      </c>
      <c r="AG41" s="137">
        <f>'1 Utsläpp (kvartal)'!AF41/'7 Sysselsatta (kvartal)'!AF41</f>
        <v>5.7807807807807816E-2</v>
      </c>
      <c r="AH41" s="137">
        <f>'1 Utsläpp (kvartal)'!AG41/'7 Sysselsatta (kvartal)'!AG41</f>
        <v>6.2171174509077443E-2</v>
      </c>
      <c r="AI41" s="137">
        <f>'1 Utsläpp (kvartal)'!AH41/'7 Sysselsatta (kvartal)'!AH41</f>
        <v>6.2563359884141939E-2</v>
      </c>
      <c r="AJ41" s="137">
        <f>'1 Utsläpp (kvartal)'!AI41/'7 Sysselsatta (kvartal)'!AI41</f>
        <v>6.0748702742772422E-2</v>
      </c>
      <c r="AK41" s="137">
        <f>'1 Utsläpp (kvartal)'!AJ41/'7 Sysselsatta (kvartal)'!AJ41</f>
        <v>5.5723781388478576E-2</v>
      </c>
      <c r="AL41" s="137">
        <f>'1 Utsläpp (kvartal)'!AK41/'7 Sysselsatta (kvartal)'!AK41</f>
        <v>5.9414990859232172E-2</v>
      </c>
      <c r="AM41" s="137">
        <f>'1 Utsläpp (kvartal)'!AL41/'7 Sysselsatta (kvartal)'!AL41</f>
        <v>5.9471050750536096E-2</v>
      </c>
      <c r="AN41" s="137">
        <f>'1 Utsläpp (kvartal)'!AM41/'7 Sysselsatta (kvartal)'!AM41</f>
        <v>5.7685286600949258E-2</v>
      </c>
      <c r="AO41" s="137">
        <f>'1 Utsläpp (kvartal)'!AN41/'7 Sysselsatta (kvartal)'!AN41</f>
        <v>5.1674468851278361E-2</v>
      </c>
      <c r="AP41" s="137">
        <f>'1 Utsläpp (kvartal)'!AO41/'7 Sysselsatta (kvartal)'!AO41</f>
        <v>5.591168091168091E-2</v>
      </c>
      <c r="AQ41" s="137">
        <f>'1 Utsläpp (kvartal)'!AP41/'7 Sysselsatta (kvartal)'!AP41</f>
        <v>5.5779944289693593E-2</v>
      </c>
      <c r="AR41" s="137">
        <f>'1 Utsläpp (kvartal)'!AQ41/'7 Sysselsatta (kvartal)'!AQ41</f>
        <v>5.3165007112375533E-2</v>
      </c>
      <c r="AS41" s="137">
        <f>'1 Utsläpp (kvartal)'!AR41/'7 Sysselsatta (kvartal)'!AR41</f>
        <v>4.880534082923401E-2</v>
      </c>
      <c r="AT41" s="137">
        <f>'1 Utsläpp (kvartal)'!AS41/'7 Sysselsatta (kvartal)'!AS41</f>
        <v>5.3435647017788634E-2</v>
      </c>
      <c r="AU41" s="137">
        <f>'1 Utsläpp (kvartal)'!AT41/'7 Sysselsatta (kvartal)'!AT41</f>
        <v>5.4298335032279987E-2</v>
      </c>
      <c r="AV41" s="137">
        <f>'1 Utsläpp (kvartal)'!AU41/'7 Sysselsatta (kvartal)'!AU41</f>
        <v>5.1408695652173909E-2</v>
      </c>
      <c r="AW41" s="137">
        <f>'1 Utsläpp (kvartal)'!AV41/'7 Sysselsatta (kvartal)'!AV41</f>
        <v>4.9740574195780006E-2</v>
      </c>
      <c r="AX41" s="137">
        <f>'1 Utsläpp (kvartal)'!AW41/'7 Sysselsatta (kvartal)'!AW41</f>
        <v>5.3637611530542216E-2</v>
      </c>
      <c r="AY41" s="137">
        <f>'1 Utsläpp (kvartal)'!AX41/'7 Sysselsatta (kvartal)'!AX41</f>
        <v>5.410821643286573E-2</v>
      </c>
      <c r="AZ41" s="137">
        <f>'1 Utsläpp (kvartal)'!AY41/'7 Sysselsatta (kvartal)'!AY41</f>
        <v>5.1778385772913819E-2</v>
      </c>
      <c r="BA41" s="137">
        <f>'1 Utsläpp (kvartal)'!AZ41/'7 Sysselsatta (kvartal)'!AZ41</f>
        <v>4.9090284929625819E-2</v>
      </c>
      <c r="BB41" s="137">
        <f>'1 Utsläpp (kvartal)'!BA41/'7 Sysselsatta (kvartal)'!BA41</f>
        <v>4.7866165926937522E-2</v>
      </c>
      <c r="BC41" s="137">
        <f>'1 Utsläpp (kvartal)'!BB41/'7 Sysselsatta (kvartal)'!BB41</f>
        <v>5.1416194601799393E-2</v>
      </c>
      <c r="BD41" s="137">
        <f>'1 Utsläpp (kvartal)'!BC41/'7 Sysselsatta (kvartal)'!BC41</f>
        <v>4.82009504412763E-2</v>
      </c>
      <c r="BE41" s="137">
        <f>'1 Utsläpp (kvartal)'!BD41/'7 Sysselsatta (kvartal)'!BD41</f>
        <v>4.4833389431167957E-2</v>
      </c>
      <c r="BF41" s="137">
        <f>'1 Utsläpp (kvartal)'!BE41/'7 Sysselsatta (kvartal)'!BE41</f>
        <v>4.858085808580858E-2</v>
      </c>
      <c r="BG41" s="137">
        <f>'1 Utsläpp (kvartal)'!BF41/'7 Sysselsatta (kvartal)'!BF41</f>
        <v>4.988713318284424E-2</v>
      </c>
      <c r="BH41" s="137">
        <f>'1 Utsläpp (kvartal)'!BG41/'7 Sysselsatta (kvartal)'!BG41</f>
        <v>4.7327989311957253E-2</v>
      </c>
      <c r="BI41" s="137">
        <f>'1 Utsläpp (kvartal)'!BH41/'7 Sysselsatta (kvartal)'!BH41</f>
        <v>4.1851239669421489E-2</v>
      </c>
      <c r="BJ41" s="137">
        <f>'1 Utsläpp (kvartal)'!BI41/'7 Sysselsatta (kvartal)'!BI41</f>
        <v>4.2932281393819861E-2</v>
      </c>
      <c r="BK41" s="137">
        <f>'1 Utsläpp (kvartal)'!BJ41/'7 Sysselsatta (kvartal)'!BJ41</f>
        <v>4.3586429725363487E-2</v>
      </c>
      <c r="BL41" s="137">
        <f>'1 Utsläpp (kvartal)'!BK41/'7 Sysselsatta (kvartal)'!BK41</f>
        <v>4.3430656934306575E-2</v>
      </c>
      <c r="BM41" s="137">
        <f>'1 Utsläpp (kvartal)'!BL41/'7 Sysselsatta (kvartal)'!BL41</f>
        <v>4.1501322751322754E-2</v>
      </c>
      <c r="BN41" s="137">
        <f>'1 Utsläpp (kvartal)'!BM41/'7 Sysselsatta (kvartal)'!BM41</f>
        <v>4.2563600782778863E-2</v>
      </c>
      <c r="BO41" s="137">
        <f>'1 Utsläpp (kvartal)'!BN41/'7 Sysselsatta (kvartal)'!BN41</f>
        <v>4.1786283891547045E-2</v>
      </c>
      <c r="BP41" s="137">
        <f>'1 Utsläpp (kvartal)'!BO41/'7 Sysselsatta (kvartal)'!BO41</f>
        <v>4.1424371120548836E-2</v>
      </c>
      <c r="BQ41" s="137">
        <f>'1 Utsläpp (kvartal)'!BP41/'7 Sysselsatta (kvartal)'!BP41</f>
        <v>4.8514528240287298E-2</v>
      </c>
      <c r="BR41" s="137">
        <f>'1 Utsläpp (kvartal)'!BQ41/'7 Sysselsatta (kvartal)'!BQ41</f>
        <v>4.95635305528613E-2</v>
      </c>
      <c r="BS41" s="137">
        <f>'1 Utsläpp (kvartal)'!BR41/'7 Sysselsatta (kvartal)'!BR41</f>
        <v>4.9968274111675128E-2</v>
      </c>
      <c r="BT41" s="137">
        <f>'1 Utsläpp (kvartal)'!BS41/'7 Sysselsatta (kvartal)'!BS41</f>
        <v>4.7022453628376176E-2</v>
      </c>
      <c r="BU41" s="137">
        <f>'1 Utsläpp (kvartal)'!BT41/'7 Sysselsatta (kvartal)'!BT41</f>
        <v>4.6764227642276425E-2</v>
      </c>
      <c r="BV41" s="137">
        <f>'1 Utsläpp (kvartal)'!BU41/'7 Sysselsatta (kvartal)'!BU41</f>
        <v>4.7145606157793452E-2</v>
      </c>
      <c r="BW41" s="137">
        <f>'1 Utsläpp (kvartal)'!BV41/'7 Sysselsatta (kvartal)'!BV41</f>
        <v>4.7110552763819098E-2</v>
      </c>
      <c r="BX41" s="137">
        <f>'1 Utsläpp (kvartal)'!BW41/'7 Sysselsatta (kvartal)'!BW41</f>
        <v>4.5935483870967742E-2</v>
      </c>
    </row>
    <row r="42" spans="1:76" s="16" customFormat="1" ht="15.75" customHeight="1" x14ac:dyDescent="0.3">
      <c r="A42"/>
      <c r="B42" s="128" t="str">
        <f>'1 Utsläpp (kvartal)'!B42</f>
        <v>PK private Consumption</v>
      </c>
      <c r="C42" s="113" t="str">
        <f>'1 Utsläpp (kvartal)'!C42</f>
        <v>Privat konsumtion</v>
      </c>
      <c r="D42" s="137" t="s">
        <v>318</v>
      </c>
      <c r="E42" s="137" t="s">
        <v>318</v>
      </c>
      <c r="F42" s="137" t="s">
        <v>318</v>
      </c>
      <c r="G42" s="137" t="s">
        <v>318</v>
      </c>
      <c r="H42" s="137" t="s">
        <v>318</v>
      </c>
      <c r="I42" s="137" t="s">
        <v>318</v>
      </c>
      <c r="J42" s="137" t="s">
        <v>318</v>
      </c>
      <c r="K42" s="137" t="s">
        <v>318</v>
      </c>
      <c r="L42" s="137" t="s">
        <v>318</v>
      </c>
      <c r="M42" s="137" t="s">
        <v>318</v>
      </c>
      <c r="N42" s="137" t="s">
        <v>318</v>
      </c>
      <c r="O42" s="137" t="s">
        <v>318</v>
      </c>
      <c r="P42" s="137" t="s">
        <v>318</v>
      </c>
      <c r="Q42" s="137" t="s">
        <v>318</v>
      </c>
      <c r="R42" s="137" t="s">
        <v>318</v>
      </c>
      <c r="S42" s="137" t="s">
        <v>318</v>
      </c>
      <c r="T42" s="137" t="s">
        <v>318</v>
      </c>
      <c r="U42" s="137" t="s">
        <v>318</v>
      </c>
      <c r="V42" s="137" t="s">
        <v>318</v>
      </c>
      <c r="W42" s="137" t="s">
        <v>318</v>
      </c>
      <c r="X42" s="137" t="s">
        <v>318</v>
      </c>
      <c r="Y42" s="137" t="s">
        <v>318</v>
      </c>
      <c r="Z42" s="137" t="s">
        <v>318</v>
      </c>
      <c r="AA42" s="137" t="s">
        <v>318</v>
      </c>
      <c r="AB42" s="137" t="s">
        <v>318</v>
      </c>
      <c r="AC42" s="137" t="s">
        <v>318</v>
      </c>
      <c r="AD42" s="137" t="s">
        <v>318</v>
      </c>
      <c r="AE42" s="137" t="s">
        <v>318</v>
      </c>
      <c r="AF42" s="137" t="s">
        <v>318</v>
      </c>
      <c r="AG42" s="137" t="s">
        <v>318</v>
      </c>
      <c r="AH42" s="137" t="s">
        <v>318</v>
      </c>
      <c r="AI42" s="137" t="s">
        <v>318</v>
      </c>
      <c r="AJ42" s="137" t="s">
        <v>318</v>
      </c>
      <c r="AK42" s="137" t="s">
        <v>318</v>
      </c>
      <c r="AL42" s="137" t="s">
        <v>318</v>
      </c>
      <c r="AM42" s="137" t="s">
        <v>318</v>
      </c>
      <c r="AN42" s="137" t="s">
        <v>318</v>
      </c>
      <c r="AO42" s="137" t="s">
        <v>318</v>
      </c>
      <c r="AP42" s="137" t="s">
        <v>318</v>
      </c>
      <c r="AQ42" s="137" t="s">
        <v>318</v>
      </c>
      <c r="AR42" s="137" t="s">
        <v>318</v>
      </c>
      <c r="AS42" s="137" t="s">
        <v>318</v>
      </c>
      <c r="AT42" s="137" t="s">
        <v>318</v>
      </c>
      <c r="AU42" s="137" t="s">
        <v>318</v>
      </c>
      <c r="AV42" s="137" t="s">
        <v>318</v>
      </c>
      <c r="AW42" s="137" t="s">
        <v>318</v>
      </c>
      <c r="AX42" s="137" t="s">
        <v>318</v>
      </c>
      <c r="AY42" s="137" t="s">
        <v>318</v>
      </c>
      <c r="AZ42" s="137" t="s">
        <v>318</v>
      </c>
      <c r="BA42" s="137" t="s">
        <v>318</v>
      </c>
      <c r="BB42" s="137" t="s">
        <v>318</v>
      </c>
      <c r="BC42" s="137" t="s">
        <v>318</v>
      </c>
      <c r="BD42" s="137" t="s">
        <v>318</v>
      </c>
      <c r="BE42" s="137" t="s">
        <v>318</v>
      </c>
      <c r="BF42" s="137" t="s">
        <v>318</v>
      </c>
      <c r="BG42" s="137" t="s">
        <v>318</v>
      </c>
      <c r="BH42" s="137" t="s">
        <v>318</v>
      </c>
      <c r="BI42" s="137" t="s">
        <v>318</v>
      </c>
      <c r="BJ42" s="137" t="s">
        <v>318</v>
      </c>
      <c r="BK42" s="137" t="s">
        <v>318</v>
      </c>
      <c r="BL42" s="137" t="s">
        <v>318</v>
      </c>
      <c r="BM42" s="137" t="s">
        <v>318</v>
      </c>
      <c r="BN42" s="137" t="s">
        <v>318</v>
      </c>
      <c r="BO42" s="137" t="s">
        <v>318</v>
      </c>
      <c r="BP42" s="137" t="s">
        <v>318</v>
      </c>
      <c r="BQ42" s="137" t="s">
        <v>318</v>
      </c>
      <c r="BR42" s="137" t="s">
        <v>318</v>
      </c>
      <c r="BS42" s="137" t="s">
        <v>318</v>
      </c>
      <c r="BT42" s="137" t="s">
        <v>318</v>
      </c>
      <c r="BU42" s="137" t="s">
        <v>318</v>
      </c>
      <c r="BV42" s="137" t="s">
        <v>318</v>
      </c>
      <c r="BW42" s="137" t="s">
        <v>318</v>
      </c>
      <c r="BX42" s="137" t="s">
        <v>318</v>
      </c>
    </row>
    <row r="43" spans="1:76" s="17" customFormat="1" ht="15.75" customHeight="1" x14ac:dyDescent="0.3">
      <c r="A43"/>
      <c r="B43" s="120" t="str">
        <f>'1 Utsläpp (kvartal)'!B43</f>
        <v>Total</v>
      </c>
      <c r="C43" s="129" t="str">
        <f>'1 Utsläpp (kvartal)'!C43</f>
        <v>Totalsumma*</v>
      </c>
      <c r="D43" s="254">
        <f>'1 Utsläpp (kvartal)'!D43/'7 Sysselsatta (kvartal)'!D43</f>
        <v>3.7883603953406282</v>
      </c>
      <c r="E43" s="254">
        <f>'1 Utsläpp (kvartal)'!E43/'7 Sysselsatta (kvartal)'!E43</f>
        <v>3.5466498349194011</v>
      </c>
      <c r="F43" s="254">
        <f>'1 Utsläpp (kvartal)'!F43/'7 Sysselsatta (kvartal)'!F43</f>
        <v>3.3787846662708851</v>
      </c>
      <c r="G43" s="254">
        <f>'1 Utsläpp (kvartal)'!G43/'7 Sysselsatta (kvartal)'!G43</f>
        <v>3.9171723593633541</v>
      </c>
      <c r="H43" s="254">
        <f>'1 Utsläpp (kvartal)'!G43/'7 Sysselsatta (kvartal)'!G43</f>
        <v>3.9171723593633541</v>
      </c>
      <c r="I43" s="254">
        <f>'1 Utsläpp (kvartal)'!H43/'7 Sysselsatta (kvartal)'!H43</f>
        <v>3.6485565536041475</v>
      </c>
      <c r="J43" s="254">
        <f>'1 Utsläpp (kvartal)'!I43/'7 Sysselsatta (kvartal)'!I43</f>
        <v>3.3013960566362317</v>
      </c>
      <c r="K43" s="254">
        <f>'1 Utsläpp (kvartal)'!J43/'7 Sysselsatta (kvartal)'!J43</f>
        <v>3.0527235533503077</v>
      </c>
      <c r="L43" s="254">
        <f>'1 Utsläpp (kvartal)'!K43/'7 Sysselsatta (kvartal)'!K43</f>
        <v>3.7288055891441618</v>
      </c>
      <c r="M43" s="254">
        <f>'1 Utsläpp (kvartal)'!L43/'7 Sysselsatta (kvartal)'!L43</f>
        <v>4.2266773487395906</v>
      </c>
      <c r="N43" s="254">
        <f>'1 Utsläpp (kvartal)'!M43/'7 Sysselsatta (kvartal)'!M43</f>
        <v>3.5516467790938315</v>
      </c>
      <c r="O43" s="254">
        <f>'1 Utsläpp (kvartal)'!N43/'7 Sysselsatta (kvartal)'!N43</f>
        <v>3.2264320294760291</v>
      </c>
      <c r="P43" s="254">
        <f>'1 Utsläpp (kvartal)'!O43/'7 Sysselsatta (kvartal)'!O43</f>
        <v>3.9974197235104074</v>
      </c>
      <c r="Q43" s="254">
        <f>'1 Utsläpp (kvartal)'!P43/'7 Sysselsatta (kvartal)'!P43</f>
        <v>3.8278989641853935</v>
      </c>
      <c r="R43" s="254">
        <f>'1 Utsläpp (kvartal)'!Q43/'7 Sysselsatta (kvartal)'!Q43</f>
        <v>3.3050409334106878</v>
      </c>
      <c r="S43" s="254">
        <f>'1 Utsläpp (kvartal)'!R43/'7 Sysselsatta (kvartal)'!R43</f>
        <v>3.0280395200537007</v>
      </c>
      <c r="T43" s="254">
        <f>'1 Utsläpp (kvartal)'!S43/'7 Sysselsatta (kvartal)'!S43</f>
        <v>3.3603817997279029</v>
      </c>
      <c r="U43" s="254">
        <f>'1 Utsläpp (kvartal)'!T43/'7 Sysselsatta (kvartal)'!T43</f>
        <v>3.4831998958536747</v>
      </c>
      <c r="V43" s="254">
        <f>'1 Utsläpp (kvartal)'!U43/'7 Sysselsatta (kvartal)'!U43</f>
        <v>3.0495329693764397</v>
      </c>
      <c r="W43" s="254">
        <f>'1 Utsläpp (kvartal)'!V43/'7 Sysselsatta (kvartal)'!V43</f>
        <v>2.8117557538358904</v>
      </c>
      <c r="X43" s="254">
        <f>'1 Utsläpp (kvartal)'!W43/'7 Sysselsatta (kvartal)'!W43</f>
        <v>3.3157570422535207</v>
      </c>
      <c r="Y43" s="254">
        <f>'1 Utsläpp (kvartal)'!X43/'7 Sysselsatta (kvartal)'!X43</f>
        <v>3.3526570776452349</v>
      </c>
      <c r="Z43" s="254">
        <f>'1 Utsläpp (kvartal)'!Y43/'7 Sysselsatta (kvartal)'!Y43</f>
        <v>3.0028893676340132</v>
      </c>
      <c r="AA43" s="254">
        <f>'1 Utsläpp (kvartal)'!Z43/'7 Sysselsatta (kvartal)'!Z43</f>
        <v>2.789615749721408</v>
      </c>
      <c r="AB43" s="254">
        <f>'1 Utsläpp (kvartal)'!AA43/'7 Sysselsatta (kvartal)'!AA43</f>
        <v>3.0485984278661777</v>
      </c>
      <c r="AC43" s="254">
        <f>'1 Utsläpp (kvartal)'!AB43/'7 Sysselsatta (kvartal)'!AB43</f>
        <v>3.0596713695068414</v>
      </c>
      <c r="AD43" s="254">
        <f>'1 Utsläpp (kvartal)'!AC43/'7 Sysselsatta (kvartal)'!AC43</f>
        <v>2.8820179278715865</v>
      </c>
      <c r="AE43" s="254">
        <f>'1 Utsläpp (kvartal)'!AD43/'7 Sysselsatta (kvartal)'!AD43</f>
        <v>2.7312733968716487</v>
      </c>
      <c r="AF43" s="254">
        <f>'1 Utsläpp (kvartal)'!AE43/'7 Sysselsatta (kvartal)'!AE43</f>
        <v>3.0179438471975786</v>
      </c>
      <c r="AG43" s="254">
        <f>'1 Utsläpp (kvartal)'!AF43/'7 Sysselsatta (kvartal)'!AF43</f>
        <v>3.1017275955713388</v>
      </c>
      <c r="AH43" s="254">
        <f>'1 Utsläpp (kvartal)'!AG43/'7 Sysselsatta (kvartal)'!AG43</f>
        <v>2.920723318367179</v>
      </c>
      <c r="AI43" s="254">
        <f>'1 Utsläpp (kvartal)'!AH43/'7 Sysselsatta (kvartal)'!AH43</f>
        <v>2.6823910954516337</v>
      </c>
      <c r="AJ43" s="254">
        <f>'1 Utsläpp (kvartal)'!AI43/'7 Sysselsatta (kvartal)'!AI43</f>
        <v>2.9469104639947465</v>
      </c>
      <c r="AK43" s="254">
        <f>'1 Utsläpp (kvartal)'!AJ43/'7 Sysselsatta (kvartal)'!AJ43</f>
        <v>3.0783549961048013</v>
      </c>
      <c r="AL43" s="254">
        <f>'1 Utsläpp (kvartal)'!AK43/'7 Sysselsatta (kvartal)'!AK43</f>
        <v>2.7936582819745848</v>
      </c>
      <c r="AM43" s="254">
        <f>'1 Utsläpp (kvartal)'!AL43/'7 Sysselsatta (kvartal)'!AL43</f>
        <v>2.7187873410233658</v>
      </c>
      <c r="AN43" s="254">
        <f>'1 Utsläpp (kvartal)'!AM43/'7 Sysselsatta (kvartal)'!AM43</f>
        <v>3.0169242845067017</v>
      </c>
      <c r="AO43" s="254">
        <f>'1 Utsläpp (kvartal)'!AN43/'7 Sysselsatta (kvartal)'!AN43</f>
        <v>2.8789101614130654</v>
      </c>
      <c r="AP43" s="254">
        <f>'1 Utsläpp (kvartal)'!AO43/'7 Sysselsatta (kvartal)'!AO43</f>
        <v>2.7161314984709484</v>
      </c>
      <c r="AQ43" s="254">
        <f>'1 Utsläpp (kvartal)'!AP43/'7 Sysselsatta (kvartal)'!AP43</f>
        <v>2.6164934018720269</v>
      </c>
      <c r="AR43" s="254">
        <f>'1 Utsläpp (kvartal)'!AQ43/'7 Sysselsatta (kvartal)'!AQ43</f>
        <v>2.8447928529354019</v>
      </c>
      <c r="AS43" s="254">
        <f>'1 Utsläpp (kvartal)'!AR43/'7 Sysselsatta (kvartal)'!AR43</f>
        <v>2.8020090643332223</v>
      </c>
      <c r="AT43" s="254">
        <f>'1 Utsläpp (kvartal)'!AS43/'7 Sysselsatta (kvartal)'!AS43</f>
        <v>2.620867036437871</v>
      </c>
      <c r="AU43" s="254">
        <f>'1 Utsläpp (kvartal)'!AT43/'7 Sysselsatta (kvartal)'!AT43</f>
        <v>2.5183254792861334</v>
      </c>
      <c r="AV43" s="254">
        <f>'1 Utsläpp (kvartal)'!AU43/'7 Sysselsatta (kvartal)'!AU43</f>
        <v>2.7462276190107895</v>
      </c>
      <c r="AW43" s="254">
        <f>'1 Utsläpp (kvartal)'!AV43/'7 Sysselsatta (kvartal)'!AV43</f>
        <v>2.7186766794420341</v>
      </c>
      <c r="AX43" s="254">
        <f>'1 Utsläpp (kvartal)'!AW43/'7 Sysselsatta (kvartal)'!AW43</f>
        <v>2.5478543114838854</v>
      </c>
      <c r="AY43" s="254">
        <f>'1 Utsläpp (kvartal)'!AX43/'7 Sysselsatta (kvartal)'!AX43</f>
        <v>2.5083168763753316</v>
      </c>
      <c r="AZ43" s="254">
        <f>'1 Utsläpp (kvartal)'!AY43/'7 Sysselsatta (kvartal)'!AY43</f>
        <v>2.5988921585598059</v>
      </c>
      <c r="BA43" s="254">
        <f>'1 Utsläpp (kvartal)'!AZ43/'7 Sysselsatta (kvartal)'!AZ43</f>
        <v>2.5989259677985266</v>
      </c>
      <c r="BB43" s="254">
        <f>'1 Utsläpp (kvartal)'!BA43/'7 Sysselsatta (kvartal)'!BA43</f>
        <v>2.2569837089064482</v>
      </c>
      <c r="BC43" s="254">
        <f>'1 Utsläpp (kvartal)'!BB43/'7 Sysselsatta (kvartal)'!BB43</f>
        <v>2.2101679336690729</v>
      </c>
      <c r="BD43" s="254">
        <f>'1 Utsläpp (kvartal)'!BC43/'7 Sysselsatta (kvartal)'!BC43</f>
        <v>2.366294608072308</v>
      </c>
      <c r="BE43" s="254">
        <f>'1 Utsläpp (kvartal)'!BD43/'7 Sysselsatta (kvartal)'!BD43</f>
        <v>2.4614486490772496</v>
      </c>
      <c r="BF43" s="254">
        <f>'1 Utsläpp (kvartal)'!BE43/'7 Sysselsatta (kvartal)'!BE43</f>
        <v>2.4659843281416274</v>
      </c>
      <c r="BG43" s="254">
        <f>'1 Utsläpp (kvartal)'!BF43/'7 Sysselsatta (kvartal)'!BF43</f>
        <v>2.2847059918124302</v>
      </c>
      <c r="BH43" s="254">
        <f>'1 Utsläpp (kvartal)'!BG43/'7 Sysselsatta (kvartal)'!BG43</f>
        <v>2.4939899706689372</v>
      </c>
      <c r="BI43" s="254">
        <f>'1 Utsläpp (kvartal)'!BH43/'7 Sysselsatta (kvartal)'!BH43</f>
        <v>2.4054537130648761</v>
      </c>
      <c r="BJ43" s="254">
        <f>'1 Utsläpp (kvartal)'!BI43/'7 Sysselsatta (kvartal)'!BI43</f>
        <v>2.1709511854951189</v>
      </c>
      <c r="BK43" s="254">
        <f>'1 Utsläpp (kvartal)'!BJ43/'7 Sysselsatta (kvartal)'!BJ43</f>
        <v>2.1734192037470725</v>
      </c>
      <c r="BL43" s="254">
        <f>'1 Utsläpp (kvartal)'!BK43/'7 Sysselsatta (kvartal)'!BK43</f>
        <v>2.4078778727165586</v>
      </c>
      <c r="BM43" s="254">
        <f>'1 Utsläpp (kvartal)'!BL43/'7 Sysselsatta (kvartal)'!BL43</f>
        <v>2.2915135559041002</v>
      </c>
      <c r="BN43" s="254">
        <f>'1 Utsläpp (kvartal)'!BM43/'7 Sysselsatta (kvartal)'!BM43</f>
        <v>2.2567678545241239</v>
      </c>
      <c r="BO43" s="254">
        <f>'1 Utsläpp (kvartal)'!BN43/'7 Sysselsatta (kvartal)'!BN43</f>
        <v>2.1144071580376118</v>
      </c>
      <c r="BP43" s="254">
        <f>'1 Utsläpp (kvartal)'!BO43/'7 Sysselsatta (kvartal)'!BO43</f>
        <v>2.2326347085596829</v>
      </c>
      <c r="BQ43" s="254">
        <f>'1 Utsläpp (kvartal)'!BP43/'7 Sysselsatta (kvartal)'!BP43</f>
        <v>2.4918499401555954</v>
      </c>
      <c r="BR43" s="254">
        <f>'1 Utsläpp (kvartal)'!BQ43/'7 Sysselsatta (kvartal)'!BQ43</f>
        <v>2.4280838301317433</v>
      </c>
      <c r="BS43" s="254">
        <f>'1 Utsläpp (kvartal)'!BR43/'7 Sysselsatta (kvartal)'!BR43</f>
        <v>2.3037913074712644</v>
      </c>
      <c r="BT43" s="254">
        <f>'1 Utsläpp (kvartal)'!BS43/'7 Sysselsatta (kvartal)'!BS43</f>
        <v>2.3582273567467653</v>
      </c>
      <c r="BU43" s="254">
        <f>'1 Utsläpp (kvartal)'!BT43/'7 Sysselsatta (kvartal)'!BT43</f>
        <v>2.4162437979251239</v>
      </c>
      <c r="BV43" s="254">
        <f>'1 Utsläpp (kvartal)'!BU43/'7 Sysselsatta (kvartal)'!BU43</f>
        <v>2.3691247212341264</v>
      </c>
      <c r="BW43" s="254">
        <f>'1 Utsläpp (kvartal)'!BV43/'7 Sysselsatta (kvartal)'!BV43</f>
        <v>2.2624728187617937</v>
      </c>
      <c r="BX43" s="254">
        <f>'1 Utsläpp (kvartal)'!BW43/'7 Sysselsatta (kvartal)'!BW43</f>
        <v>2.3721018967392302</v>
      </c>
    </row>
    <row r="44" spans="1:76" s="16" customFormat="1" ht="15.75" customHeight="1" x14ac:dyDescent="0.3">
      <c r="A44"/>
      <c r="B44" s="113"/>
      <c r="C44" s="113"/>
      <c r="D44" s="214"/>
      <c r="E44" s="214"/>
      <c r="F44" s="214"/>
      <c r="G44" s="214"/>
      <c r="H44" s="214"/>
      <c r="I44" s="214"/>
      <c r="J44" s="214"/>
      <c r="K44" s="214"/>
      <c r="L44" s="214"/>
      <c r="M44" s="214"/>
      <c r="N44" s="214"/>
      <c r="O44" s="214"/>
      <c r="P44" s="214"/>
      <c r="Q44" s="214"/>
      <c r="R44" s="214"/>
      <c r="S44" s="214"/>
      <c r="T44" s="214"/>
      <c r="U44" s="214"/>
      <c r="V44" s="214"/>
      <c r="W44" s="214"/>
      <c r="X44" s="214"/>
      <c r="Y44" s="214"/>
      <c r="Z44" s="214"/>
      <c r="AA44" s="214"/>
      <c r="AB44" s="214"/>
      <c r="AC44" s="214"/>
      <c r="AD44" s="214"/>
      <c r="AE44" s="214"/>
      <c r="AF44" s="214"/>
      <c r="AG44" s="214"/>
      <c r="AH44" s="214"/>
      <c r="AI44" s="214"/>
      <c r="AJ44" s="214"/>
      <c r="AK44" s="214"/>
      <c r="AL44" s="214"/>
      <c r="AM44" s="214"/>
      <c r="AN44" s="214"/>
      <c r="AO44" s="214"/>
      <c r="AP44" s="214"/>
      <c r="AQ44" s="214"/>
      <c r="AR44" s="214"/>
      <c r="AS44" s="214"/>
      <c r="AT44" s="214"/>
      <c r="AU44" s="214"/>
      <c r="AV44" s="214"/>
      <c r="AW44" s="214"/>
      <c r="AX44" s="214"/>
      <c r="AY44" s="214"/>
      <c r="AZ44" s="214"/>
      <c r="BA44" s="214"/>
      <c r="BB44" s="214"/>
      <c r="BC44" s="214"/>
      <c r="BD44" s="214"/>
      <c r="BE44" s="214"/>
      <c r="BF44" s="214"/>
      <c r="BG44" s="214"/>
      <c r="BH44" s="214"/>
      <c r="BI44" s="214"/>
      <c r="BJ44" s="214"/>
      <c r="BK44" s="214"/>
      <c r="BL44" s="214"/>
      <c r="BM44" s="214"/>
      <c r="BN44" s="214"/>
      <c r="BO44" s="214"/>
      <c r="BP44" s="214"/>
      <c r="BQ44" s="214"/>
      <c r="BR44" s="214"/>
      <c r="BS44" s="214"/>
      <c r="BT44" s="214"/>
      <c r="BU44" s="214"/>
      <c r="BV44" s="214"/>
      <c r="BW44" s="214"/>
      <c r="BX44" s="214"/>
    </row>
    <row r="45" spans="1:76" s="16" customFormat="1" ht="15.75" customHeight="1" x14ac:dyDescent="0.3">
      <c r="A45"/>
      <c r="B45" s="113"/>
      <c r="C45" s="113"/>
      <c r="E45" s="214"/>
      <c r="F45" s="214"/>
      <c r="G45" s="214"/>
      <c r="H45" s="214"/>
      <c r="I45" s="214"/>
      <c r="J45" s="214"/>
      <c r="K45" s="214"/>
      <c r="L45" s="214"/>
      <c r="M45" s="214"/>
      <c r="N45" s="214"/>
      <c r="O45" s="214"/>
      <c r="P45" s="214"/>
      <c r="Q45" s="214"/>
      <c r="R45" s="214"/>
      <c r="S45" s="214"/>
      <c r="T45" s="214"/>
      <c r="U45" s="214"/>
      <c r="V45" s="214"/>
      <c r="W45" s="214"/>
      <c r="X45" s="214"/>
      <c r="Y45" s="214"/>
      <c r="Z45" s="214"/>
      <c r="AA45" s="214"/>
      <c r="AB45" s="214"/>
      <c r="AC45" s="214"/>
      <c r="AD45" s="214"/>
      <c r="AE45" s="214"/>
      <c r="AF45" s="214"/>
      <c r="AG45" s="214"/>
      <c r="AH45" s="214"/>
      <c r="AI45" s="214"/>
      <c r="AJ45" s="214"/>
      <c r="AK45" s="214"/>
      <c r="AL45" s="214"/>
      <c r="AM45" s="214"/>
      <c r="AN45" s="214"/>
      <c r="AO45" s="214"/>
      <c r="AP45" s="214"/>
      <c r="AQ45" s="214"/>
      <c r="AR45" s="214"/>
      <c r="AS45" s="214"/>
      <c r="AT45" s="214"/>
      <c r="AU45" s="214"/>
      <c r="AV45" s="214"/>
      <c r="AW45" s="214"/>
      <c r="AX45" s="214"/>
      <c r="AY45" s="214"/>
      <c r="AZ45" s="214"/>
      <c r="BA45" s="214"/>
      <c r="BB45" s="214"/>
      <c r="BC45" s="214"/>
      <c r="BD45" s="214"/>
      <c r="BE45" s="214"/>
      <c r="BF45" s="214"/>
      <c r="BG45" s="214"/>
      <c r="BH45" s="214"/>
      <c r="BI45" s="214"/>
      <c r="BJ45" s="214"/>
      <c r="BK45" s="214"/>
      <c r="BL45" s="214"/>
      <c r="BM45" s="214"/>
      <c r="BN45" s="214"/>
      <c r="BO45" s="214"/>
      <c r="BP45" s="214"/>
      <c r="BQ45" s="214"/>
      <c r="BR45" s="214"/>
      <c r="BS45" s="214"/>
      <c r="BT45" s="214"/>
      <c r="BU45" s="214"/>
      <c r="BV45" s="214"/>
      <c r="BW45" s="214"/>
      <c r="BX45" s="214"/>
    </row>
    <row r="46" spans="1:76" ht="15.75" customHeight="1" x14ac:dyDescent="0.3">
      <c r="B46" s="220"/>
      <c r="C46" s="220"/>
      <c r="D46" s="326" t="str">
        <f>D3</f>
        <v>Intensities: Greenhouse gas emissions by employees, tonnes carbon dioxide equivalents by number of employees</v>
      </c>
      <c r="E46" s="216"/>
      <c r="F46" s="216"/>
      <c r="G46" s="216"/>
      <c r="H46" s="216"/>
      <c r="I46" s="216"/>
      <c r="J46" s="216"/>
      <c r="K46" s="216"/>
      <c r="L46" s="216"/>
      <c r="M46" s="216"/>
      <c r="N46" s="216"/>
      <c r="O46" s="216"/>
      <c r="P46" s="216"/>
      <c r="Q46" s="216"/>
      <c r="R46" s="216"/>
      <c r="S46" s="216"/>
      <c r="T46" s="216"/>
      <c r="U46" s="216"/>
      <c r="V46" s="216"/>
      <c r="W46" s="216"/>
      <c r="X46" s="216"/>
      <c r="Y46" s="216"/>
      <c r="Z46" s="216"/>
      <c r="AA46" s="216"/>
      <c r="AB46" s="216"/>
      <c r="AC46" s="216"/>
      <c r="AD46" s="216"/>
      <c r="AE46" s="216"/>
      <c r="AF46" s="216"/>
      <c r="AG46" s="216"/>
      <c r="AH46" s="216"/>
      <c r="AI46" s="216"/>
      <c r="AJ46" s="216"/>
      <c r="AK46" s="216"/>
      <c r="AL46" s="216"/>
      <c r="AM46" s="216"/>
      <c r="AN46" s="216"/>
      <c r="AO46" s="216"/>
      <c r="AP46" s="216"/>
      <c r="AQ46" s="216"/>
      <c r="AR46" s="216"/>
      <c r="AS46" s="216"/>
      <c r="AT46" s="216"/>
      <c r="AU46" s="216"/>
      <c r="AV46" s="216"/>
      <c r="AW46" s="216"/>
      <c r="AX46" s="216"/>
      <c r="AY46" s="216"/>
      <c r="AZ46" s="216"/>
      <c r="BA46" s="216"/>
      <c r="BB46" s="216"/>
      <c r="BC46" s="216"/>
      <c r="BD46" s="216"/>
      <c r="BE46" s="216"/>
      <c r="BF46" s="216"/>
      <c r="BG46" s="216"/>
      <c r="BH46" s="216"/>
      <c r="BI46" s="216"/>
      <c r="BJ46" s="216"/>
      <c r="BK46" s="216"/>
      <c r="BL46" s="216"/>
      <c r="BM46" s="216"/>
      <c r="BN46" s="216"/>
      <c r="BO46" s="216"/>
      <c r="BP46" s="216"/>
      <c r="BQ46" s="216"/>
      <c r="BR46" s="216"/>
      <c r="BS46" s="216"/>
      <c r="BT46" s="216"/>
      <c r="BU46" s="216"/>
      <c r="BV46" s="216"/>
      <c r="BW46" s="216"/>
      <c r="BX46" s="216"/>
    </row>
    <row r="47" spans="1:76" ht="15.75" customHeight="1" x14ac:dyDescent="0.3">
      <c r="B47" s="220"/>
      <c r="C47" s="220"/>
      <c r="D47" s="326" t="str">
        <f>D4</f>
        <v>Intensiteter: Utsläpp av växthusgaser per sysselsatta, ton koldioxidekvivalenter per sysselsatt</v>
      </c>
      <c r="E47" s="216"/>
      <c r="F47" s="216"/>
      <c r="G47" s="216"/>
      <c r="H47" s="216"/>
      <c r="I47" s="216"/>
      <c r="J47" s="216"/>
      <c r="K47" s="216"/>
      <c r="L47" s="216"/>
      <c r="M47" s="216"/>
      <c r="N47" s="216"/>
      <c r="O47" s="216"/>
      <c r="P47" s="216"/>
      <c r="Q47" s="216"/>
      <c r="R47" s="216"/>
      <c r="S47" s="216"/>
      <c r="T47" s="216"/>
      <c r="U47" s="216"/>
      <c r="V47" s="216"/>
      <c r="W47" s="216"/>
      <c r="X47" s="216"/>
      <c r="Y47" s="216"/>
      <c r="Z47" s="216"/>
      <c r="AA47" s="216"/>
      <c r="AB47" s="216"/>
      <c r="AC47" s="216"/>
      <c r="AD47" s="216"/>
      <c r="AE47" s="216"/>
      <c r="AF47" s="216"/>
      <c r="AG47" s="216"/>
      <c r="AH47" s="216"/>
      <c r="AI47" s="216"/>
      <c r="AJ47" s="216"/>
      <c r="AK47" s="216"/>
      <c r="AL47" s="216"/>
      <c r="AM47" s="216"/>
      <c r="AN47" s="216"/>
      <c r="AO47" s="216"/>
      <c r="AP47" s="216"/>
      <c r="AQ47" s="216"/>
      <c r="AR47" s="216"/>
      <c r="AS47" s="216"/>
      <c r="AT47" s="216"/>
      <c r="AU47" s="216"/>
      <c r="AV47" s="216"/>
      <c r="AW47" s="216"/>
      <c r="AX47" s="216"/>
      <c r="AY47" s="216"/>
      <c r="AZ47" s="216"/>
      <c r="BA47" s="216"/>
      <c r="BB47" s="216"/>
      <c r="BC47" s="216"/>
      <c r="BD47" s="216"/>
      <c r="BE47" s="216"/>
      <c r="BF47" s="216"/>
      <c r="BG47" s="216"/>
      <c r="BH47" s="216"/>
      <c r="BI47" s="216"/>
      <c r="BJ47" s="216"/>
      <c r="BK47" s="216"/>
      <c r="BL47" s="216"/>
      <c r="BM47" s="216"/>
      <c r="BN47" s="216"/>
      <c r="BO47" s="216"/>
      <c r="BP47" s="216"/>
      <c r="BQ47" s="216"/>
      <c r="BR47" s="216"/>
      <c r="BS47" s="216"/>
      <c r="BT47" s="216"/>
      <c r="BU47" s="216"/>
      <c r="BV47" s="216"/>
      <c r="BW47" s="216"/>
      <c r="BX47" s="216"/>
    </row>
    <row r="48" spans="1:76" ht="15.75" customHeight="1" x14ac:dyDescent="0.3">
      <c r="B48" s="232" t="str">
        <f>'1 Utsläpp (kvartal)'!B48</f>
        <v>Sector</v>
      </c>
      <c r="C48" s="131" t="str">
        <f>'1 Utsläpp (kvartal)'!C48</f>
        <v>Aggregerad bransch</v>
      </c>
      <c r="D48" s="160" t="str">
        <f>D5</f>
        <v>2008K1</v>
      </c>
      <c r="E48" s="160" t="str">
        <f t="shared" ref="E48" si="0">E5</f>
        <v>2008K2</v>
      </c>
      <c r="F48" s="160" t="str">
        <f t="shared" ref="F48:BR48" si="1">F5</f>
        <v>2008K3</v>
      </c>
      <c r="G48" s="160" t="str">
        <f t="shared" si="1"/>
        <v>2008K4</v>
      </c>
      <c r="H48" s="160" t="str">
        <f t="shared" ref="H48" si="2">H5</f>
        <v>2008K4</v>
      </c>
      <c r="I48" s="160" t="str">
        <f t="shared" si="1"/>
        <v>2009K1</v>
      </c>
      <c r="J48" s="160" t="str">
        <f t="shared" si="1"/>
        <v>2009K2</v>
      </c>
      <c r="K48" s="160" t="str">
        <f t="shared" si="1"/>
        <v>2009K3</v>
      </c>
      <c r="L48" s="160" t="str">
        <f t="shared" si="1"/>
        <v>2009K4</v>
      </c>
      <c r="M48" s="160" t="str">
        <f t="shared" si="1"/>
        <v>2010K1</v>
      </c>
      <c r="N48" s="160" t="str">
        <f t="shared" si="1"/>
        <v>2010K2</v>
      </c>
      <c r="O48" s="160" t="str">
        <f t="shared" si="1"/>
        <v>2010K3</v>
      </c>
      <c r="P48" s="160" t="str">
        <f t="shared" si="1"/>
        <v>2010K4</v>
      </c>
      <c r="Q48" s="160" t="str">
        <f t="shared" si="1"/>
        <v>2011K1</v>
      </c>
      <c r="R48" s="160" t="str">
        <f t="shared" si="1"/>
        <v>2011K2</v>
      </c>
      <c r="S48" s="160" t="str">
        <f t="shared" si="1"/>
        <v>2011K3</v>
      </c>
      <c r="T48" s="160" t="str">
        <f t="shared" si="1"/>
        <v>2011K4</v>
      </c>
      <c r="U48" s="160" t="str">
        <f t="shared" si="1"/>
        <v>2012K1</v>
      </c>
      <c r="V48" s="160" t="str">
        <f t="shared" si="1"/>
        <v>2012K2</v>
      </c>
      <c r="W48" s="160" t="str">
        <f t="shared" si="1"/>
        <v>2012K3</v>
      </c>
      <c r="X48" s="160" t="str">
        <f t="shared" si="1"/>
        <v>2012K4</v>
      </c>
      <c r="Y48" s="160" t="str">
        <f t="shared" si="1"/>
        <v>2013K1</v>
      </c>
      <c r="Z48" s="160" t="str">
        <f t="shared" si="1"/>
        <v>2013K2</v>
      </c>
      <c r="AA48" s="160" t="str">
        <f t="shared" si="1"/>
        <v>2013K3</v>
      </c>
      <c r="AB48" s="160" t="str">
        <f t="shared" si="1"/>
        <v>2013K4</v>
      </c>
      <c r="AC48" s="160" t="str">
        <f t="shared" si="1"/>
        <v>2014K1</v>
      </c>
      <c r="AD48" s="160" t="str">
        <f t="shared" si="1"/>
        <v>2014K2</v>
      </c>
      <c r="AE48" s="160" t="str">
        <f t="shared" si="1"/>
        <v>2014K3</v>
      </c>
      <c r="AF48" s="160" t="str">
        <f t="shared" si="1"/>
        <v>2014K4</v>
      </c>
      <c r="AG48" s="160" t="str">
        <f t="shared" si="1"/>
        <v>2015K1</v>
      </c>
      <c r="AH48" s="160" t="str">
        <f t="shared" si="1"/>
        <v>2015K2</v>
      </c>
      <c r="AI48" s="160" t="str">
        <f t="shared" si="1"/>
        <v>2015K3</v>
      </c>
      <c r="AJ48" s="160" t="str">
        <f t="shared" si="1"/>
        <v>2015K4</v>
      </c>
      <c r="AK48" s="160" t="str">
        <f t="shared" si="1"/>
        <v>2016K1</v>
      </c>
      <c r="AL48" s="160" t="str">
        <f t="shared" si="1"/>
        <v>2016K2</v>
      </c>
      <c r="AM48" s="160" t="str">
        <f t="shared" si="1"/>
        <v>2016K3</v>
      </c>
      <c r="AN48" s="160" t="str">
        <f t="shared" si="1"/>
        <v>2016K4</v>
      </c>
      <c r="AO48" s="160" t="str">
        <f t="shared" si="1"/>
        <v>2017K1</v>
      </c>
      <c r="AP48" s="160" t="str">
        <f t="shared" si="1"/>
        <v>2017K2</v>
      </c>
      <c r="AQ48" s="160" t="str">
        <f t="shared" si="1"/>
        <v>2017K3</v>
      </c>
      <c r="AR48" s="160" t="str">
        <f t="shared" si="1"/>
        <v>2017K4</v>
      </c>
      <c r="AS48" s="160" t="str">
        <f t="shared" si="1"/>
        <v>2018K1</v>
      </c>
      <c r="AT48" s="160" t="str">
        <f t="shared" si="1"/>
        <v>2018K2</v>
      </c>
      <c r="AU48" s="160" t="str">
        <f t="shared" si="1"/>
        <v>2018K3</v>
      </c>
      <c r="AV48" s="160" t="str">
        <f t="shared" si="1"/>
        <v>2018K4</v>
      </c>
      <c r="AW48" s="160" t="str">
        <f t="shared" si="1"/>
        <v>2019K1</v>
      </c>
      <c r="AX48" s="160" t="str">
        <f t="shared" si="1"/>
        <v>2019K2</v>
      </c>
      <c r="AY48" s="160" t="str">
        <f t="shared" si="1"/>
        <v>2019K3</v>
      </c>
      <c r="AZ48" s="160" t="str">
        <f t="shared" si="1"/>
        <v>2019K4</v>
      </c>
      <c r="BA48" s="160" t="str">
        <f t="shared" si="1"/>
        <v>2020K1</v>
      </c>
      <c r="BB48" s="160" t="str">
        <f t="shared" si="1"/>
        <v>2020K2</v>
      </c>
      <c r="BC48" s="160" t="str">
        <f t="shared" si="1"/>
        <v>2020K3</v>
      </c>
      <c r="BD48" s="160" t="str">
        <f t="shared" si="1"/>
        <v>2020K4</v>
      </c>
      <c r="BE48" s="160" t="str">
        <f t="shared" si="1"/>
        <v>2021K1</v>
      </c>
      <c r="BF48" s="160" t="str">
        <f t="shared" si="1"/>
        <v>2021K2</v>
      </c>
      <c r="BG48" s="160" t="str">
        <f t="shared" si="1"/>
        <v>2021K3</v>
      </c>
      <c r="BH48" s="160" t="str">
        <f t="shared" si="1"/>
        <v>2021K4</v>
      </c>
      <c r="BI48" s="160" t="str">
        <f t="shared" si="1"/>
        <v>2022K1</v>
      </c>
      <c r="BJ48" s="160" t="str">
        <f t="shared" si="1"/>
        <v>2022K2</v>
      </c>
      <c r="BK48" s="160" t="str">
        <f t="shared" si="1"/>
        <v>2022K3</v>
      </c>
      <c r="BL48" s="160" t="str">
        <f t="shared" si="1"/>
        <v>2022K4</v>
      </c>
      <c r="BM48" s="160" t="str">
        <f t="shared" si="1"/>
        <v>2023K1</v>
      </c>
      <c r="BN48" s="160" t="str">
        <f t="shared" si="1"/>
        <v>2023K2</v>
      </c>
      <c r="BO48" s="160" t="str">
        <f t="shared" si="1"/>
        <v>2023K3</v>
      </c>
      <c r="BP48" s="160" t="str">
        <f t="shared" si="1"/>
        <v>2023K4</v>
      </c>
      <c r="BQ48" s="160" t="str">
        <f t="shared" si="1"/>
        <v>2024K1</v>
      </c>
      <c r="BR48" s="160" t="str">
        <f t="shared" si="1"/>
        <v>2024K2</v>
      </c>
      <c r="BS48" s="160" t="str">
        <f t="shared" ref="BS48:BX48" si="3">BS5</f>
        <v>2024K3</v>
      </c>
      <c r="BT48" s="160" t="str">
        <f t="shared" si="3"/>
        <v>2024K4</v>
      </c>
      <c r="BU48" s="160" t="str">
        <f t="shared" si="3"/>
        <v>2025K1</v>
      </c>
      <c r="BV48" s="160" t="str">
        <f t="shared" si="3"/>
        <v>2025K2</v>
      </c>
      <c r="BW48" s="160" t="str">
        <f t="shared" si="3"/>
        <v>2025K3</v>
      </c>
      <c r="BX48" s="160" t="str">
        <f t="shared" si="3"/>
        <v>2025K4</v>
      </c>
    </row>
    <row r="49" spans="1:76" ht="15.75" customHeight="1" x14ac:dyDescent="0.3">
      <c r="B49" s="253" t="str">
        <f>'1 Utsläpp (kvartal)'!B49</f>
        <v>Agriculture, forestry and fishery</v>
      </c>
      <c r="C49" s="122" t="str">
        <f>'1 Utsläpp (kvartal)'!C49</f>
        <v>Jordbruk, skogsbruk och fiske</v>
      </c>
      <c r="D49" s="214">
        <f>'1 Utsläpp (kvartal)'!D49/'7 Sysselsatta (kvartal)'!D49</f>
        <v>21.185549132947976</v>
      </c>
      <c r="E49" s="214">
        <f>'1 Utsläpp (kvartal)'!E49/'7 Sysselsatta (kvartal)'!E49</f>
        <v>20.358356164383558</v>
      </c>
      <c r="F49" s="214">
        <f>'1 Utsläpp (kvartal)'!F49/'7 Sysselsatta (kvartal)'!F49</f>
        <v>19.934739676840216</v>
      </c>
      <c r="G49" s="214">
        <f>'1 Utsläpp (kvartal)'!G49/'7 Sysselsatta (kvartal)'!G49</f>
        <v>18.118313253012047</v>
      </c>
      <c r="H49" s="214">
        <f>'1 Utsläpp (kvartal)'!G49/'7 Sysselsatta (kvartal)'!G49</f>
        <v>18.118313253012047</v>
      </c>
      <c r="I49" s="214">
        <f>'1 Utsläpp (kvartal)'!H49/'7 Sysselsatta (kvartal)'!H49</f>
        <v>20.655674102812803</v>
      </c>
      <c r="J49" s="214">
        <f>'1 Utsläpp (kvartal)'!I49/'7 Sysselsatta (kvartal)'!I49</f>
        <v>19.191949910554563</v>
      </c>
      <c r="K49" s="214">
        <f>'1 Utsläpp (kvartal)'!J49/'7 Sysselsatta (kvartal)'!J49</f>
        <v>18.856992084432719</v>
      </c>
      <c r="L49" s="214">
        <f>'1 Utsläpp (kvartal)'!K49/'7 Sysselsatta (kvartal)'!K49</f>
        <v>17.738004946413849</v>
      </c>
      <c r="M49" s="214">
        <f>'1 Utsläpp (kvartal)'!L49/'7 Sysselsatta (kvartal)'!L49</f>
        <v>20.54906015037594</v>
      </c>
      <c r="N49" s="214">
        <f>'1 Utsläpp (kvartal)'!M49/'7 Sysselsatta (kvartal)'!M49</f>
        <v>18.615681233933159</v>
      </c>
      <c r="O49" s="214">
        <f>'1 Utsläpp (kvartal)'!N49/'7 Sysselsatta (kvartal)'!N49</f>
        <v>18.423628691983122</v>
      </c>
      <c r="P49" s="214">
        <f>'1 Utsläpp (kvartal)'!O49/'7 Sysselsatta (kvartal)'!O49</f>
        <v>17.91803671189146</v>
      </c>
      <c r="Q49" s="214">
        <f>'1 Utsläpp (kvartal)'!P49/'7 Sysselsatta (kvartal)'!P49</f>
        <v>18.372151898734177</v>
      </c>
      <c r="R49" s="214">
        <f>'1 Utsläpp (kvartal)'!Q49/'7 Sysselsatta (kvartal)'!Q49</f>
        <v>17.527583465818758</v>
      </c>
      <c r="S49" s="214">
        <f>'1 Utsläpp (kvartal)'!R49/'7 Sysselsatta (kvartal)'!R49</f>
        <v>16.921064814814812</v>
      </c>
      <c r="T49" s="214">
        <f>'1 Utsläpp (kvartal)'!S49/'7 Sysselsatta (kvartal)'!S49</f>
        <v>15.996574344023324</v>
      </c>
      <c r="U49" s="214">
        <f>'1 Utsläpp (kvartal)'!T49/'7 Sysselsatta (kvartal)'!T49</f>
        <v>17.125673534072902</v>
      </c>
      <c r="V49" s="214">
        <f>'1 Utsläpp (kvartal)'!U49/'7 Sysselsatta (kvartal)'!U49</f>
        <v>16.716549570647931</v>
      </c>
      <c r="W49" s="214">
        <f>'1 Utsläpp (kvartal)'!V49/'7 Sysselsatta (kvartal)'!V49</f>
        <v>16.454510703363912</v>
      </c>
      <c r="X49" s="214">
        <f>'1 Utsläpp (kvartal)'!W49/'7 Sysselsatta (kvartal)'!W49</f>
        <v>15.284474241354976</v>
      </c>
      <c r="Y49" s="214">
        <f>'1 Utsläpp (kvartal)'!X49/'7 Sysselsatta (kvartal)'!X49</f>
        <v>17.006751389992058</v>
      </c>
      <c r="Z49" s="214">
        <f>'1 Utsläpp (kvartal)'!Y49/'7 Sysselsatta (kvartal)'!Y49</f>
        <v>16.018777943368107</v>
      </c>
      <c r="AA49" s="214">
        <f>'1 Utsläpp (kvartal)'!Z49/'7 Sysselsatta (kvartal)'!Z49</f>
        <v>16.610485736314576</v>
      </c>
      <c r="AB49" s="214">
        <f>'1 Utsläpp (kvartal)'!AA49/'7 Sysselsatta (kvartal)'!AA49</f>
        <v>15.282741477272726</v>
      </c>
      <c r="AC49" s="214">
        <f>'1 Utsläpp (kvartal)'!AB49/'7 Sysselsatta (kvartal)'!AB49</f>
        <v>17.328501628664498</v>
      </c>
      <c r="AD49" s="214">
        <f>'1 Utsläpp (kvartal)'!AC49/'7 Sysselsatta (kvartal)'!AC49</f>
        <v>16.048650674662667</v>
      </c>
      <c r="AE49" s="214">
        <f>'1 Utsläpp (kvartal)'!AD49/'7 Sysselsatta (kvartal)'!AD49</f>
        <v>15.367880085653105</v>
      </c>
      <c r="AF49" s="214">
        <f>'1 Utsläpp (kvartal)'!AE49/'7 Sysselsatta (kvartal)'!AE49</f>
        <v>15.707938820101964</v>
      </c>
      <c r="AG49" s="214">
        <f>'1 Utsläpp (kvartal)'!AF49/'7 Sysselsatta (kvartal)'!AF49</f>
        <v>15.955346385542166</v>
      </c>
      <c r="AH49" s="214">
        <f>'1 Utsläpp (kvartal)'!AG49/'7 Sysselsatta (kvartal)'!AG49</f>
        <v>15.81518054532056</v>
      </c>
      <c r="AI49" s="214">
        <f>'1 Utsläpp (kvartal)'!AH49/'7 Sysselsatta (kvartal)'!AH49</f>
        <v>15.760693215339234</v>
      </c>
      <c r="AJ49" s="214">
        <f>'1 Utsläpp (kvartal)'!AI49/'7 Sysselsatta (kvartal)'!AI49</f>
        <v>17.215948963317384</v>
      </c>
      <c r="AK49" s="214">
        <f>'1 Utsläpp (kvartal)'!AJ49/'7 Sysselsatta (kvartal)'!AJ49</f>
        <v>16.639613526570049</v>
      </c>
      <c r="AL49" s="214">
        <f>'1 Utsläpp (kvartal)'!AK49/'7 Sysselsatta (kvartal)'!AK49</f>
        <v>15.765086531226483</v>
      </c>
      <c r="AM49" s="214">
        <f>'1 Utsläpp (kvartal)'!AL49/'7 Sysselsatta (kvartal)'!AL49</f>
        <v>16.386416861826699</v>
      </c>
      <c r="AN49" s="214">
        <f>'1 Utsläpp (kvartal)'!AM49/'7 Sysselsatta (kvartal)'!AM49</f>
        <v>16.420293209876544</v>
      </c>
      <c r="AO49" s="214">
        <f>'1 Utsläpp (kvartal)'!AN49/'7 Sysselsatta (kvartal)'!AN49</f>
        <v>16.587261146496818</v>
      </c>
      <c r="AP49" s="214">
        <f>'1 Utsläpp (kvartal)'!AO49/'7 Sysselsatta (kvartal)'!AO49</f>
        <v>15.772604790419161</v>
      </c>
      <c r="AQ49" s="214">
        <f>'1 Utsläpp (kvartal)'!AP49/'7 Sysselsatta (kvartal)'!AP49</f>
        <v>15.748814814814816</v>
      </c>
      <c r="AR49" s="214">
        <f>'1 Utsläpp (kvartal)'!AQ49/'7 Sysselsatta (kvartal)'!AQ49</f>
        <v>16.155665399239542</v>
      </c>
      <c r="AS49" s="214">
        <f>'1 Utsläpp (kvartal)'!AR49/'7 Sysselsatta (kvartal)'!AR49</f>
        <v>15.405046583850931</v>
      </c>
      <c r="AT49" s="214">
        <f>'1 Utsläpp (kvartal)'!AS49/'7 Sysselsatta (kvartal)'!AS49</f>
        <v>16.077283558379666</v>
      </c>
      <c r="AU49" s="214">
        <f>'1 Utsläpp (kvartal)'!AT49/'7 Sysselsatta (kvartal)'!AT49</f>
        <v>15.189195230998513</v>
      </c>
      <c r="AV49" s="214">
        <f>'1 Utsläpp (kvartal)'!AU49/'7 Sysselsatta (kvartal)'!AU49</f>
        <v>15.070864381520121</v>
      </c>
      <c r="AW49" s="214">
        <f>'1 Utsläpp (kvartal)'!AV49/'7 Sysselsatta (kvartal)'!AV49</f>
        <v>15.492707525213342</v>
      </c>
      <c r="AX49" s="214">
        <f>'1 Utsläpp (kvartal)'!AW49/'7 Sysselsatta (kvartal)'!AW49</f>
        <v>15.40158850226929</v>
      </c>
      <c r="AY49" s="214">
        <f>'1 Utsläpp (kvartal)'!AX49/'7 Sysselsatta (kvartal)'!AX49</f>
        <v>15.259256505576207</v>
      </c>
      <c r="AZ49" s="214">
        <f>'1 Utsläpp (kvartal)'!AY49/'7 Sysselsatta (kvartal)'!AY49</f>
        <v>14.384827099505999</v>
      </c>
      <c r="BA49" s="214">
        <f>'1 Utsläpp (kvartal)'!AZ49/'7 Sysselsatta (kvartal)'!AZ49</f>
        <v>15.688914728682169</v>
      </c>
      <c r="BB49" s="214">
        <f>'1 Utsläpp (kvartal)'!BA49/'7 Sysselsatta (kvartal)'!BA49</f>
        <v>14.714890510948905</v>
      </c>
      <c r="BC49" s="214">
        <f>'1 Utsläpp (kvartal)'!BB49/'7 Sysselsatta (kvartal)'!BB49</f>
        <v>14.226592797783933</v>
      </c>
      <c r="BD49" s="214">
        <f>'1 Utsläpp (kvartal)'!BC49/'7 Sysselsatta (kvartal)'!BC49</f>
        <v>14.724838940586974</v>
      </c>
      <c r="BE49" s="214">
        <f>'1 Utsläpp (kvartal)'!BD49/'7 Sysselsatta (kvartal)'!BD49</f>
        <v>15.010182370820669</v>
      </c>
      <c r="BF49" s="214">
        <f>'1 Utsläpp (kvartal)'!BE49/'7 Sysselsatta (kvartal)'!BE49</f>
        <v>14.716897305171157</v>
      </c>
      <c r="BG49" s="214">
        <f>'1 Utsläpp (kvartal)'!BF49/'7 Sysselsatta (kvartal)'!BF49</f>
        <v>14.017162629757786</v>
      </c>
      <c r="BH49" s="214">
        <f>'1 Utsläpp (kvartal)'!BG49/'7 Sysselsatta (kvartal)'!BG49</f>
        <v>14.446546762589927</v>
      </c>
      <c r="BI49" s="214">
        <f>'1 Utsläpp (kvartal)'!BH49/'7 Sysselsatta (kvartal)'!BH49</f>
        <v>14.96296296296296</v>
      </c>
      <c r="BJ49" s="214">
        <f>'1 Utsläpp (kvartal)'!BI49/'7 Sysselsatta (kvartal)'!BI49</f>
        <v>14.338472727272727</v>
      </c>
      <c r="BK49" s="214">
        <f>'1 Utsläpp (kvartal)'!BJ49/'7 Sysselsatta (kvartal)'!BJ49</f>
        <v>13.763548163548162</v>
      </c>
      <c r="BL49" s="214">
        <f>'1 Utsläpp (kvartal)'!BK49/'7 Sysselsatta (kvartal)'!BK49</f>
        <v>14.327474892395982</v>
      </c>
      <c r="BM49" s="214">
        <f>'1 Utsläpp (kvartal)'!BL49/'7 Sysselsatta (kvartal)'!BL49</f>
        <v>14.581715575620768</v>
      </c>
      <c r="BN49" s="214">
        <f>'1 Utsläpp (kvartal)'!BM49/'7 Sysselsatta (kvartal)'!BM49</f>
        <v>14.108127721335267</v>
      </c>
      <c r="BO49" s="214">
        <f>'1 Utsläpp (kvartal)'!BN49/'7 Sysselsatta (kvartal)'!BN49</f>
        <v>13.499099099099098</v>
      </c>
      <c r="BP49" s="214">
        <f>'1 Utsläpp (kvartal)'!BO49/'7 Sysselsatta (kvartal)'!BO49</f>
        <v>14.042672413793104</v>
      </c>
      <c r="BQ49" s="214">
        <f>'1 Utsläpp (kvartal)'!BP49/'7 Sysselsatta (kvartal)'!BP49</f>
        <v>16.58489033306255</v>
      </c>
      <c r="BR49" s="214">
        <f>'1 Utsläpp (kvartal)'!BQ49/'7 Sysselsatta (kvartal)'!BQ49</f>
        <v>16.107047768206733</v>
      </c>
      <c r="BS49" s="214">
        <f>'1 Utsläpp (kvartal)'!BR49/'7 Sysselsatta (kvartal)'!BR49</f>
        <v>15.393605947955391</v>
      </c>
      <c r="BT49" s="214">
        <f>'1 Utsläpp (kvartal)'!BS49/'7 Sysselsatta (kvartal)'!BS49</f>
        <v>15.721632024634333</v>
      </c>
      <c r="BU49" s="214">
        <f>'1 Utsläpp (kvartal)'!BT49/'7 Sysselsatta (kvartal)'!BT49</f>
        <v>16.579376498800958</v>
      </c>
      <c r="BV49" s="214">
        <f>'1 Utsläpp (kvartal)'!BU49/'7 Sysselsatta (kvartal)'!BU49</f>
        <v>16.002758620689654</v>
      </c>
      <c r="BW49" s="214">
        <f>'1 Utsläpp (kvartal)'!BV49/'7 Sysselsatta (kvartal)'!BV49</f>
        <v>15.29737226277372</v>
      </c>
      <c r="BX49" s="214">
        <f>'1 Utsläpp (kvartal)'!BW49/'7 Sysselsatta (kvartal)'!BW49</f>
        <v>15.815881458966565</v>
      </c>
    </row>
    <row r="50" spans="1:76" ht="15.75" customHeight="1" x14ac:dyDescent="0.3">
      <c r="B50" s="253" t="str">
        <f>'1 Utsläpp (kvartal)'!B50</f>
        <v>Mining and quarrying</v>
      </c>
      <c r="C50" s="123" t="str">
        <f>'1 Utsläpp (kvartal)'!C50</f>
        <v>Utvinning av mineral</v>
      </c>
      <c r="D50" s="214">
        <f>'1 Utsläpp (kvartal)'!D50/'7 Sysselsatta (kvartal)'!D50</f>
        <v>20.505494505494507</v>
      </c>
      <c r="E50" s="214">
        <f>'1 Utsläpp (kvartal)'!E50/'7 Sysselsatta (kvartal)'!E50</f>
        <v>24.497560975609758</v>
      </c>
      <c r="F50" s="214">
        <f>'1 Utsläpp (kvartal)'!F50/'7 Sysselsatta (kvartal)'!F50</f>
        <v>20.0234693877551</v>
      </c>
      <c r="G50" s="214">
        <f>'1 Utsläpp (kvartal)'!G50/'7 Sysselsatta (kvartal)'!G50</f>
        <v>20.148453608247422</v>
      </c>
      <c r="H50" s="214">
        <f>'1 Utsläpp (kvartal)'!G50/'7 Sysselsatta (kvartal)'!G50</f>
        <v>20.148453608247422</v>
      </c>
      <c r="I50" s="214">
        <f>'1 Utsläpp (kvartal)'!H50/'7 Sysselsatta (kvartal)'!H50</f>
        <v>16.054945054945055</v>
      </c>
      <c r="J50" s="214">
        <f>'1 Utsläpp (kvartal)'!I50/'7 Sysselsatta (kvartal)'!I50</f>
        <v>19.861971830985919</v>
      </c>
      <c r="K50" s="214">
        <f>'1 Utsläpp (kvartal)'!J50/'7 Sysselsatta (kvartal)'!J50</f>
        <v>16.978823529411763</v>
      </c>
      <c r="L50" s="214">
        <f>'1 Utsläpp (kvartal)'!K50/'7 Sysselsatta (kvartal)'!K50</f>
        <v>24.001123595505618</v>
      </c>
      <c r="M50" s="214">
        <f>'1 Utsläpp (kvartal)'!L50/'7 Sysselsatta (kvartal)'!L50</f>
        <v>25.151648351648351</v>
      </c>
      <c r="N50" s="214">
        <f>'1 Utsläpp (kvartal)'!M50/'7 Sysselsatta (kvartal)'!M50</f>
        <v>26.46</v>
      </c>
      <c r="O50" s="214">
        <f>'1 Utsläpp (kvartal)'!N50/'7 Sysselsatta (kvartal)'!N50</f>
        <v>22.893333333333331</v>
      </c>
      <c r="P50" s="214">
        <f>'1 Utsläpp (kvartal)'!O50/'7 Sysselsatta (kvartal)'!O50</f>
        <v>25.862637362637361</v>
      </c>
      <c r="Q50" s="214">
        <f>'1 Utsläpp (kvartal)'!P50/'7 Sysselsatta (kvartal)'!P50</f>
        <v>25.778947368421054</v>
      </c>
      <c r="R50" s="214">
        <f>'1 Utsläpp (kvartal)'!Q50/'7 Sysselsatta (kvartal)'!Q50</f>
        <v>22.855555555555554</v>
      </c>
      <c r="S50" s="214">
        <f>'1 Utsläpp (kvartal)'!R50/'7 Sysselsatta (kvartal)'!R50</f>
        <v>22.180412371134022</v>
      </c>
      <c r="T50" s="214">
        <f>'1 Utsläpp (kvartal)'!S50/'7 Sysselsatta (kvartal)'!S50</f>
        <v>24.510989010989015</v>
      </c>
      <c r="U50" s="214">
        <f>'1 Utsläpp (kvartal)'!T50/'7 Sysselsatta (kvartal)'!T50</f>
        <v>27.490217391304348</v>
      </c>
      <c r="V50" s="214">
        <f>'1 Utsläpp (kvartal)'!U50/'7 Sysselsatta (kvartal)'!U50</f>
        <v>21.502083333333331</v>
      </c>
      <c r="W50" s="214">
        <f>'1 Utsläpp (kvartal)'!V50/'7 Sysselsatta (kvartal)'!V50</f>
        <v>20.718446601941746</v>
      </c>
      <c r="X50" s="214">
        <f>'1 Utsläpp (kvartal)'!W50/'7 Sysselsatta (kvartal)'!W50</f>
        <v>25.355319148936168</v>
      </c>
      <c r="Y50" s="214">
        <f>'1 Utsläpp (kvartal)'!X50/'7 Sysselsatta (kvartal)'!X50</f>
        <v>22.774747474747475</v>
      </c>
      <c r="Z50" s="214">
        <f>'1 Utsläpp (kvartal)'!Y50/'7 Sysselsatta (kvartal)'!Y50</f>
        <v>22.654255319148934</v>
      </c>
      <c r="AA50" s="214">
        <f>'1 Utsläpp (kvartal)'!Z50/'7 Sysselsatta (kvartal)'!Z50</f>
        <v>21.388679245283019</v>
      </c>
      <c r="AB50" s="214">
        <f>'1 Utsläpp (kvartal)'!AA50/'7 Sysselsatta (kvartal)'!AA50</f>
        <v>22.679166666666667</v>
      </c>
      <c r="AC50" s="214">
        <f>'1 Utsläpp (kvartal)'!AB50/'7 Sysselsatta (kvartal)'!AB50</f>
        <v>23.755339805825241</v>
      </c>
      <c r="AD50" s="214">
        <f>'1 Utsläpp (kvartal)'!AC50/'7 Sysselsatta (kvartal)'!AC50</f>
        <v>22.581443298969074</v>
      </c>
      <c r="AE50" s="214">
        <f>'1 Utsläpp (kvartal)'!AD50/'7 Sysselsatta (kvartal)'!AD50</f>
        <v>21.056074766355142</v>
      </c>
      <c r="AF50" s="214">
        <f>'1 Utsläpp (kvartal)'!AE50/'7 Sysselsatta (kvartal)'!AE50</f>
        <v>26.512765957446806</v>
      </c>
      <c r="AG50" s="214">
        <f>'1 Utsläpp (kvartal)'!AF50/'7 Sysselsatta (kvartal)'!AF50</f>
        <v>24.243877551020407</v>
      </c>
      <c r="AH50" s="214">
        <f>'1 Utsläpp (kvartal)'!AG50/'7 Sysselsatta (kvartal)'!AG50</f>
        <v>25.594318181818178</v>
      </c>
      <c r="AI50" s="214">
        <f>'1 Utsläpp (kvartal)'!AH50/'7 Sysselsatta (kvartal)'!AH50</f>
        <v>22.468041237113404</v>
      </c>
      <c r="AJ50" s="214">
        <f>'1 Utsläpp (kvartal)'!AI50/'7 Sysselsatta (kvartal)'!AI50</f>
        <v>27.372727272727271</v>
      </c>
      <c r="AK50" s="214">
        <f>'1 Utsläpp (kvartal)'!AJ50/'7 Sysselsatta (kvartal)'!AJ50</f>
        <v>26.004301075268817</v>
      </c>
      <c r="AL50" s="214">
        <f>'1 Utsläpp (kvartal)'!AK50/'7 Sysselsatta (kvartal)'!AK50</f>
        <v>24.522222222222222</v>
      </c>
      <c r="AM50" s="214">
        <f>'1 Utsläpp (kvartal)'!AL50/'7 Sysselsatta (kvartal)'!AL50</f>
        <v>23.938541666666669</v>
      </c>
      <c r="AN50" s="214">
        <f>'1 Utsläpp (kvartal)'!AM50/'7 Sysselsatta (kvartal)'!AM50</f>
        <v>26.020224719101122</v>
      </c>
      <c r="AO50" s="214">
        <f>'1 Utsläpp (kvartal)'!AN50/'7 Sysselsatta (kvartal)'!AN50</f>
        <v>26.76923076923077</v>
      </c>
      <c r="AP50" s="214">
        <f>'1 Utsläpp (kvartal)'!AO50/'7 Sysselsatta (kvartal)'!AO50</f>
        <v>26.093333333333334</v>
      </c>
      <c r="AQ50" s="214">
        <f>'1 Utsläpp (kvartal)'!AP50/'7 Sysselsatta (kvartal)'!AP50</f>
        <v>23.627835051546395</v>
      </c>
      <c r="AR50" s="214">
        <f>'1 Utsläpp (kvartal)'!AQ50/'7 Sysselsatta (kvartal)'!AQ50</f>
        <v>25.023076923076925</v>
      </c>
      <c r="AS50" s="214">
        <f>'1 Utsläpp (kvartal)'!AR50/'7 Sysselsatta (kvartal)'!AR50</f>
        <v>25.845263157894738</v>
      </c>
      <c r="AT50" s="214">
        <f>'1 Utsläpp (kvartal)'!AS50/'7 Sysselsatta (kvartal)'!AS50</f>
        <v>21.773195876288661</v>
      </c>
      <c r="AU50" s="214">
        <f>'1 Utsläpp (kvartal)'!AT50/'7 Sysselsatta (kvartal)'!AT50</f>
        <v>21.248039215686276</v>
      </c>
      <c r="AV50" s="214">
        <f>'1 Utsläpp (kvartal)'!AU50/'7 Sysselsatta (kvartal)'!AU50</f>
        <v>23.320879120879123</v>
      </c>
      <c r="AW50" s="214">
        <f>'1 Utsläpp (kvartal)'!AV50/'7 Sysselsatta (kvartal)'!AV50</f>
        <v>23.780434782608697</v>
      </c>
      <c r="AX50" s="214">
        <f>'1 Utsläpp (kvartal)'!AW50/'7 Sysselsatta (kvartal)'!AW50</f>
        <v>22.637113402061857</v>
      </c>
      <c r="AY50" s="214">
        <f>'1 Utsläpp (kvartal)'!AX50/'7 Sysselsatta (kvartal)'!AX50</f>
        <v>22.216504854368932</v>
      </c>
      <c r="AZ50" s="214">
        <f>'1 Utsläpp (kvartal)'!AY50/'7 Sysselsatta (kvartal)'!AY50</f>
        <v>24.433333333333334</v>
      </c>
      <c r="BA50" s="214">
        <f>'1 Utsläpp (kvartal)'!AZ50/'7 Sysselsatta (kvartal)'!AZ50</f>
        <v>24.984210526315788</v>
      </c>
      <c r="BB50" s="214">
        <f>'1 Utsläpp (kvartal)'!BA50/'7 Sysselsatta (kvartal)'!BA50</f>
        <v>21.885858585858585</v>
      </c>
      <c r="BC50" s="214">
        <f>'1 Utsläpp (kvartal)'!BB50/'7 Sysselsatta (kvartal)'!BB50</f>
        <v>20.596226415094339</v>
      </c>
      <c r="BD50" s="214">
        <f>'1 Utsläpp (kvartal)'!BC50/'7 Sysselsatta (kvartal)'!BC50</f>
        <v>23.028282828282826</v>
      </c>
      <c r="BE50" s="214">
        <f>'1 Utsläpp (kvartal)'!BD50/'7 Sysselsatta (kvartal)'!BD50</f>
        <v>22.344000000000001</v>
      </c>
      <c r="BF50" s="214">
        <f>'1 Utsläpp (kvartal)'!BE50/'7 Sysselsatta (kvartal)'!BE50</f>
        <v>21.012499999999999</v>
      </c>
      <c r="BG50" s="214">
        <f>'1 Utsläpp (kvartal)'!BF50/'7 Sysselsatta (kvartal)'!BF50</f>
        <v>20.59732142857143</v>
      </c>
      <c r="BH50" s="214">
        <f>'1 Utsläpp (kvartal)'!BG50/'7 Sysselsatta (kvartal)'!BG50</f>
        <v>21.015384615384615</v>
      </c>
      <c r="BI50" s="214">
        <f>'1 Utsläpp (kvartal)'!BH50/'7 Sysselsatta (kvartal)'!BH50</f>
        <v>21.851960784313725</v>
      </c>
      <c r="BJ50" s="214">
        <f>'1 Utsläpp (kvartal)'!BI50/'7 Sysselsatta (kvartal)'!BI50</f>
        <v>18.766355140186917</v>
      </c>
      <c r="BK50" s="214">
        <f>'1 Utsläpp (kvartal)'!BJ50/'7 Sysselsatta (kvartal)'!BJ50</f>
        <v>17.519298245614035</v>
      </c>
      <c r="BL50" s="214">
        <f>'1 Utsläpp (kvartal)'!BK50/'7 Sysselsatta (kvartal)'!BK50</f>
        <v>19.688571428571429</v>
      </c>
      <c r="BM50" s="214">
        <f>'1 Utsläpp (kvartal)'!BL50/'7 Sysselsatta (kvartal)'!BL50</f>
        <v>19.941747572815533</v>
      </c>
      <c r="BN50" s="214">
        <f>'1 Utsläpp (kvartal)'!BM50/'7 Sysselsatta (kvartal)'!BM50</f>
        <v>16.812149532710279</v>
      </c>
      <c r="BO50" s="214">
        <f>'1 Utsläpp (kvartal)'!BN50/'7 Sysselsatta (kvartal)'!BN50</f>
        <v>17.16371681415929</v>
      </c>
      <c r="BP50" s="214">
        <f>'1 Utsläpp (kvartal)'!BO50/'7 Sysselsatta (kvartal)'!BO50</f>
        <v>21.127619047619049</v>
      </c>
      <c r="BQ50" s="214">
        <f>'1 Utsläpp (kvartal)'!BP50/'7 Sysselsatta (kvartal)'!BP50</f>
        <v>21.272380952380953</v>
      </c>
      <c r="BR50" s="214">
        <f>'1 Utsläpp (kvartal)'!BQ50/'7 Sysselsatta (kvartal)'!BQ50</f>
        <v>18.606363636363636</v>
      </c>
      <c r="BS50" s="214">
        <f>'1 Utsläpp (kvartal)'!BR50/'7 Sysselsatta (kvartal)'!BR50</f>
        <v>17.293162393162394</v>
      </c>
      <c r="BT50" s="214">
        <f>'1 Utsläpp (kvartal)'!BS50/'7 Sysselsatta (kvartal)'!BS50</f>
        <v>19.473148148148148</v>
      </c>
      <c r="BU50" s="214">
        <f>'1 Utsläpp (kvartal)'!BT50/'7 Sysselsatta (kvartal)'!BT50</f>
        <v>21.087850467289719</v>
      </c>
      <c r="BV50" s="214">
        <f>'1 Utsläpp (kvartal)'!BU50/'7 Sysselsatta (kvartal)'!BU50</f>
        <v>19.432142857142857</v>
      </c>
      <c r="BW50" s="214">
        <f>'1 Utsläpp (kvartal)'!BV50/'7 Sysselsatta (kvartal)'!BV50</f>
        <v>18.774789915966384</v>
      </c>
      <c r="BX50" s="214">
        <f>'1 Utsläpp (kvartal)'!BW50/'7 Sysselsatta (kvartal)'!BW50</f>
        <v>20.92</v>
      </c>
    </row>
    <row r="51" spans="1:76" ht="15.75" customHeight="1" x14ac:dyDescent="0.3">
      <c r="B51" s="253" t="str">
        <f>'1 Utsläpp (kvartal)'!B51</f>
        <v>Manufacturing</v>
      </c>
      <c r="C51" s="123" t="str">
        <f>'1 Utsläpp (kvartal)'!C51</f>
        <v>Tillverkningsindustri</v>
      </c>
      <c r="D51" s="214">
        <f>'1 Utsläpp (kvartal)'!D51/'7 Sysselsatta (kvartal)'!D51</f>
        <v>7.1344645080946458</v>
      </c>
      <c r="E51" s="214">
        <f>'1 Utsläpp (kvartal)'!E51/'7 Sysselsatta (kvartal)'!E51</f>
        <v>6.8112309351409639</v>
      </c>
      <c r="F51" s="214">
        <f>'1 Utsläpp (kvartal)'!F51/'7 Sysselsatta (kvartal)'!F51</f>
        <v>6.4654422788605697</v>
      </c>
      <c r="G51" s="214">
        <f>'1 Utsläpp (kvartal)'!G51/'7 Sysselsatta (kvartal)'!G51</f>
        <v>7.9107035096077487</v>
      </c>
      <c r="H51" s="214">
        <f>'1 Utsläpp (kvartal)'!G51/'7 Sysselsatta (kvartal)'!G51</f>
        <v>7.9107035096077487</v>
      </c>
      <c r="I51" s="214">
        <f>'1 Utsläpp (kvartal)'!H51/'7 Sysselsatta (kvartal)'!H51</f>
        <v>6.5513662112629119</v>
      </c>
      <c r="J51" s="214">
        <f>'1 Utsläpp (kvartal)'!I51/'7 Sysselsatta (kvartal)'!I51</f>
        <v>6.146798283261802</v>
      </c>
      <c r="K51" s="214">
        <f>'1 Utsläpp (kvartal)'!J51/'7 Sysselsatta (kvartal)'!J51</f>
        <v>5.3385100579611322</v>
      </c>
      <c r="L51" s="214">
        <f>'1 Utsläpp (kvartal)'!K51/'7 Sysselsatta (kvartal)'!K51</f>
        <v>6.9152598535054066</v>
      </c>
      <c r="M51" s="214">
        <f>'1 Utsläpp (kvartal)'!L51/'7 Sysselsatta (kvartal)'!L51</f>
        <v>8.3356110615521857</v>
      </c>
      <c r="N51" s="214">
        <f>'1 Utsläpp (kvartal)'!M51/'7 Sysselsatta (kvartal)'!M51</f>
        <v>7.749583849831768</v>
      </c>
      <c r="O51" s="214">
        <f>'1 Utsläpp (kvartal)'!N51/'7 Sysselsatta (kvartal)'!N51</f>
        <v>6.820172618040278</v>
      </c>
      <c r="P51" s="214">
        <f>'1 Utsläpp (kvartal)'!O51/'7 Sysselsatta (kvartal)'!O51</f>
        <v>7.8175954592363261</v>
      </c>
      <c r="Q51" s="214">
        <f>'1 Utsläpp (kvartal)'!P51/'7 Sysselsatta (kvartal)'!P51</f>
        <v>7.7125695410292092</v>
      </c>
      <c r="R51" s="214">
        <f>'1 Utsläpp (kvartal)'!Q51/'7 Sysselsatta (kvartal)'!Q51</f>
        <v>7.1968166089965413</v>
      </c>
      <c r="S51" s="214">
        <f>'1 Utsläpp (kvartal)'!R51/'7 Sysselsatta (kvartal)'!R51</f>
        <v>6.478162450066578</v>
      </c>
      <c r="T51" s="214">
        <f>'1 Utsläpp (kvartal)'!S51/'7 Sysselsatta (kvartal)'!S51</f>
        <v>7.1728645833333324</v>
      </c>
      <c r="U51" s="214">
        <f>'1 Utsläpp (kvartal)'!T51/'7 Sysselsatta (kvartal)'!T51</f>
        <v>7.4105596620908134</v>
      </c>
      <c r="V51" s="214">
        <f>'1 Utsläpp (kvartal)'!U51/'7 Sysselsatta (kvartal)'!U51</f>
        <v>7.0136195018547944</v>
      </c>
      <c r="W51" s="214">
        <f>'1 Utsläpp (kvartal)'!V51/'7 Sysselsatta (kvartal)'!V51</f>
        <v>6.0511398434841785</v>
      </c>
      <c r="X51" s="214">
        <f>'1 Utsläpp (kvartal)'!W51/'7 Sysselsatta (kvartal)'!W51</f>
        <v>7.2920874822190598</v>
      </c>
      <c r="Y51" s="214">
        <f>'1 Utsläpp (kvartal)'!X51/'7 Sysselsatta (kvartal)'!X51</f>
        <v>6.7277509393451407</v>
      </c>
      <c r="Z51" s="214">
        <f>'1 Utsläpp (kvartal)'!Y51/'7 Sysselsatta (kvartal)'!Y51</f>
        <v>6.8051990547173249</v>
      </c>
      <c r="AA51" s="214">
        <f>'1 Utsläpp (kvartal)'!Z51/'7 Sysselsatta (kvartal)'!Z51</f>
        <v>6.2318181818181815</v>
      </c>
      <c r="AB51" s="214">
        <f>'1 Utsläpp (kvartal)'!AA51/'7 Sysselsatta (kvartal)'!AA51</f>
        <v>6.8404117009750811</v>
      </c>
      <c r="AC51" s="214">
        <f>'1 Utsläpp (kvartal)'!AB51/'7 Sysselsatta (kvartal)'!AB51</f>
        <v>6.7992133186974026</v>
      </c>
      <c r="AD51" s="214">
        <f>'1 Utsläpp (kvartal)'!AC51/'7 Sysselsatta (kvartal)'!AC51</f>
        <v>6.7035033015407182</v>
      </c>
      <c r="AE51" s="214">
        <f>'1 Utsläpp (kvartal)'!AD51/'7 Sysselsatta (kvartal)'!AD51</f>
        <v>6.1868875572788156</v>
      </c>
      <c r="AF51" s="214">
        <f>'1 Utsläpp (kvartal)'!AE51/'7 Sysselsatta (kvartal)'!AE51</f>
        <v>6.9896281443674821</v>
      </c>
      <c r="AG51" s="214">
        <f>'1 Utsläpp (kvartal)'!AF51/'7 Sysselsatta (kvartal)'!AF51</f>
        <v>6.9072562776957156</v>
      </c>
      <c r="AH51" s="214">
        <f>'1 Utsläpp (kvartal)'!AG51/'7 Sysselsatta (kvartal)'!AG51</f>
        <v>7.5525445765230312</v>
      </c>
      <c r="AI51" s="214">
        <f>'1 Utsläpp (kvartal)'!AH51/'7 Sysselsatta (kvartal)'!AH51</f>
        <v>6.5174403786637534</v>
      </c>
      <c r="AJ51" s="214">
        <f>'1 Utsläpp (kvartal)'!AI51/'7 Sysselsatta (kvartal)'!AI51</f>
        <v>6.6835837506956031</v>
      </c>
      <c r="AK51" s="214">
        <f>'1 Utsläpp (kvartal)'!AJ51/'7 Sysselsatta (kvartal)'!AJ51</f>
        <v>7.1928746465598499</v>
      </c>
      <c r="AL51" s="214">
        <f>'1 Utsläpp (kvartal)'!AK51/'7 Sysselsatta (kvartal)'!AK51</f>
        <v>7.0310532233883052</v>
      </c>
      <c r="AM51" s="214">
        <f>'1 Utsläpp (kvartal)'!AL51/'7 Sysselsatta (kvartal)'!AL51</f>
        <v>6.909341272794939</v>
      </c>
      <c r="AN51" s="214">
        <f>'1 Utsläpp (kvartal)'!AM51/'7 Sysselsatta (kvartal)'!AM51</f>
        <v>7.5161040920233839</v>
      </c>
      <c r="AO51" s="214">
        <f>'1 Utsläpp (kvartal)'!AN51/'7 Sysselsatta (kvartal)'!AN51</f>
        <v>7.0222037037037035</v>
      </c>
      <c r="AP51" s="214">
        <f>'1 Utsläpp (kvartal)'!AO51/'7 Sysselsatta (kvartal)'!AO51</f>
        <v>6.8604972375690609</v>
      </c>
      <c r="AQ51" s="214">
        <f>'1 Utsläpp (kvartal)'!AP51/'7 Sysselsatta (kvartal)'!AP51</f>
        <v>6.4846250448510947</v>
      </c>
      <c r="AR51" s="214">
        <f>'1 Utsläpp (kvartal)'!AQ51/'7 Sysselsatta (kvartal)'!AQ51</f>
        <v>7.2346848507187609</v>
      </c>
      <c r="AS51" s="214">
        <f>'1 Utsläpp (kvartal)'!AR51/'7 Sysselsatta (kvartal)'!AR51</f>
        <v>6.9485662759242564</v>
      </c>
      <c r="AT51" s="214">
        <f>'1 Utsläpp (kvartal)'!AS51/'7 Sysselsatta (kvartal)'!AS51</f>
        <v>6.781797153024911</v>
      </c>
      <c r="AU51" s="214">
        <f>'1 Utsläpp (kvartal)'!AT51/'7 Sysselsatta (kvartal)'!AT51</f>
        <v>6.2222943343273105</v>
      </c>
      <c r="AV51" s="214">
        <f>'1 Utsläpp (kvartal)'!AU51/'7 Sysselsatta (kvartal)'!AU51</f>
        <v>7.0478403499179878</v>
      </c>
      <c r="AW51" s="214">
        <f>'1 Utsläpp (kvartal)'!AV51/'7 Sysselsatta (kvartal)'!AV51</f>
        <v>6.926888929153832</v>
      </c>
      <c r="AX51" s="214">
        <f>'1 Utsläpp (kvartal)'!AW51/'7 Sysselsatta (kvartal)'!AW51</f>
        <v>6.8985402775274824</v>
      </c>
      <c r="AY51" s="214">
        <f>'1 Utsläpp (kvartal)'!AX51/'7 Sysselsatta (kvartal)'!AX51</f>
        <v>6.5230917366946786</v>
      </c>
      <c r="AZ51" s="214">
        <f>'1 Utsläpp (kvartal)'!AY51/'7 Sysselsatta (kvartal)'!AY51</f>
        <v>6.7602044541803563</v>
      </c>
      <c r="BA51" s="214">
        <f>'1 Utsläpp (kvartal)'!AZ51/'7 Sysselsatta (kvartal)'!AZ51</f>
        <v>7.3004032997250228</v>
      </c>
      <c r="BB51" s="214">
        <f>'1 Utsläpp (kvartal)'!BA51/'7 Sysselsatta (kvartal)'!BA51</f>
        <v>5.781193920527377</v>
      </c>
      <c r="BC51" s="214">
        <f>'1 Utsläpp (kvartal)'!BB51/'7 Sysselsatta (kvartal)'!BB51</f>
        <v>5.0432515337423318</v>
      </c>
      <c r="BD51" s="214">
        <f>'1 Utsläpp (kvartal)'!BC51/'7 Sysselsatta (kvartal)'!BC51</f>
        <v>5.8428650852483317</v>
      </c>
      <c r="BE51" s="214">
        <f>'1 Utsläpp (kvartal)'!BD51/'7 Sysselsatta (kvartal)'!BD51</f>
        <v>6.4271394096899943</v>
      </c>
      <c r="BF51" s="214">
        <f>'1 Utsläpp (kvartal)'!BE51/'7 Sysselsatta (kvartal)'!BE51</f>
        <v>6.7753921926304264</v>
      </c>
      <c r="BG51" s="214">
        <f>'1 Utsläpp (kvartal)'!BF51/'7 Sysselsatta (kvartal)'!BF51</f>
        <v>5.9354508558320092</v>
      </c>
      <c r="BH51" s="214">
        <f>'1 Utsläpp (kvartal)'!BG51/'7 Sysselsatta (kvartal)'!BG51</f>
        <v>6.7692028985507244</v>
      </c>
      <c r="BI51" s="214">
        <f>'1 Utsläpp (kvartal)'!BH51/'7 Sysselsatta (kvartal)'!BH51</f>
        <v>6.8116098792139894</v>
      </c>
      <c r="BJ51" s="214">
        <f>'1 Utsläpp (kvartal)'!BI51/'7 Sysselsatta (kvartal)'!BI51</f>
        <v>5.316684340756451</v>
      </c>
      <c r="BK51" s="214">
        <f>'1 Utsläpp (kvartal)'!BJ51/'7 Sysselsatta (kvartal)'!BJ51</f>
        <v>5.9083005305493757</v>
      </c>
      <c r="BL51" s="214">
        <f>'1 Utsläpp (kvartal)'!BK51/'7 Sysselsatta (kvartal)'!BK51</f>
        <v>6.4524254718645251</v>
      </c>
      <c r="BM51" s="214">
        <f>'1 Utsläpp (kvartal)'!BL51/'7 Sysselsatta (kvartal)'!BL51</f>
        <v>6.2665841584158413</v>
      </c>
      <c r="BN51" s="214">
        <f>'1 Utsläpp (kvartal)'!BM51/'7 Sysselsatta (kvartal)'!BM51</f>
        <v>6.2561397379912664</v>
      </c>
      <c r="BO51" s="214">
        <f>'1 Utsläpp (kvartal)'!BN51/'7 Sysselsatta (kvartal)'!BN51</f>
        <v>5.4980984719864177</v>
      </c>
      <c r="BP51" s="214">
        <f>'1 Utsläpp (kvartal)'!BO51/'7 Sysselsatta (kvartal)'!BO51</f>
        <v>5.742230026338893</v>
      </c>
      <c r="BQ51" s="214">
        <f>'1 Utsläpp (kvartal)'!BP51/'7 Sysselsatta (kvartal)'!BP51</f>
        <v>6.2587694483734087</v>
      </c>
      <c r="BR51" s="214">
        <f>'1 Utsläpp (kvartal)'!BQ51/'7 Sysselsatta (kvartal)'!BQ51</f>
        <v>6.0036331877729259</v>
      </c>
      <c r="BS51" s="214">
        <f>'1 Utsläpp (kvartal)'!BR51/'7 Sysselsatta (kvartal)'!BR51</f>
        <v>5.6439468755320963</v>
      </c>
      <c r="BT51" s="214">
        <f>'1 Utsläpp (kvartal)'!BS51/'7 Sysselsatta (kvartal)'!BS51</f>
        <v>5.8872557648301358</v>
      </c>
      <c r="BU51" s="214">
        <f>'1 Utsläpp (kvartal)'!BT51/'7 Sysselsatta (kvartal)'!BT51</f>
        <v>5.9338434163701068</v>
      </c>
      <c r="BV51" s="214">
        <f>'1 Utsläpp (kvartal)'!BU51/'7 Sysselsatta (kvartal)'!BU51</f>
        <v>5.7983502983502975</v>
      </c>
      <c r="BW51" s="214">
        <f>'1 Utsläpp (kvartal)'!BV51/'7 Sysselsatta (kvartal)'!BV51</f>
        <v>5.5232907458563538</v>
      </c>
      <c r="BX51" s="214">
        <f>'1 Utsläpp (kvartal)'!BW51/'7 Sysselsatta (kvartal)'!BW51</f>
        <v>5.8938895837055574</v>
      </c>
    </row>
    <row r="52" spans="1:76" ht="15.75" customHeight="1" x14ac:dyDescent="0.3">
      <c r="B52" s="253" t="str">
        <f>'1 Utsläpp (kvartal)'!B52</f>
        <v>Electricity, gas and hot water supply, water distribution, 
waste water and waste management</v>
      </c>
      <c r="C52" s="123" t="str">
        <f>'1 Utsläpp (kvartal)'!C52</f>
        <v>El, gas och värmeverk samt vatten, avlopp och avfall</v>
      </c>
      <c r="D52" s="214">
        <f>'1 Utsläpp (kvartal)'!D52/'7 Sysselsatta (kvartal)'!D52</f>
        <v>66.506734693877547</v>
      </c>
      <c r="E52" s="214">
        <f>'1 Utsläpp (kvartal)'!E52/'7 Sysselsatta (kvartal)'!E52</f>
        <v>42.031702544031312</v>
      </c>
      <c r="F52" s="214">
        <f>'1 Utsläpp (kvartal)'!F52/'7 Sysselsatta (kvartal)'!F52</f>
        <v>37.381873727087573</v>
      </c>
      <c r="G52" s="214">
        <f>'1 Utsläpp (kvartal)'!G52/'7 Sysselsatta (kvartal)'!G52</f>
        <v>66.240677966101686</v>
      </c>
      <c r="H52" s="214">
        <f>'1 Utsläpp (kvartal)'!G52/'7 Sysselsatta (kvartal)'!G52</f>
        <v>66.240677966101686</v>
      </c>
      <c r="I52" s="214">
        <f>'1 Utsläpp (kvartal)'!H52/'7 Sysselsatta (kvartal)'!H52</f>
        <v>70.998406374501982</v>
      </c>
      <c r="J52" s="214">
        <f>'1 Utsläpp (kvartal)'!I52/'7 Sysselsatta (kvartal)'!I52</f>
        <v>38.763177570093454</v>
      </c>
      <c r="K52" s="214">
        <f>'1 Utsläpp (kvartal)'!J52/'7 Sysselsatta (kvartal)'!J52</f>
        <v>30.803592814371257</v>
      </c>
      <c r="L52" s="214">
        <f>'1 Utsläpp (kvartal)'!K52/'7 Sysselsatta (kvartal)'!K52</f>
        <v>72.760297239915076</v>
      </c>
      <c r="M52" s="214">
        <f>'1 Utsläpp (kvartal)'!L52/'7 Sysselsatta (kvartal)'!L52</f>
        <v>97.192261904761907</v>
      </c>
      <c r="N52" s="214">
        <f>'1 Utsläpp (kvartal)'!M52/'7 Sysselsatta (kvartal)'!M52</f>
        <v>47.532251908396951</v>
      </c>
      <c r="O52" s="214">
        <f>'1 Utsläpp (kvartal)'!N52/'7 Sysselsatta (kvartal)'!N52</f>
        <v>32.223232323232324</v>
      </c>
      <c r="P52" s="214">
        <f>'1 Utsläpp (kvartal)'!O52/'7 Sysselsatta (kvartal)'!O52</f>
        <v>86.597664543524417</v>
      </c>
      <c r="Q52" s="214">
        <f>'1 Utsläpp (kvartal)'!P52/'7 Sysselsatta (kvartal)'!P52</f>
        <v>82.850386100386103</v>
      </c>
      <c r="R52" s="214">
        <f>'1 Utsläpp (kvartal)'!Q52/'7 Sysselsatta (kvartal)'!Q52</f>
        <v>41.453977272727272</v>
      </c>
      <c r="S52" s="214">
        <f>'1 Utsläpp (kvartal)'!R52/'7 Sysselsatta (kvartal)'!R52</f>
        <v>30.674404761904764</v>
      </c>
      <c r="T52" s="214">
        <f>'1 Utsläpp (kvartal)'!S52/'7 Sysselsatta (kvartal)'!S52</f>
        <v>58.231656184486368</v>
      </c>
      <c r="U52" s="214">
        <f>'1 Utsläpp (kvartal)'!T52/'7 Sysselsatta (kvartal)'!T52</f>
        <v>70.397709923664124</v>
      </c>
      <c r="V52" s="214">
        <f>'1 Utsläpp (kvartal)'!U52/'7 Sysselsatta (kvartal)'!U52</f>
        <v>37.929981024667931</v>
      </c>
      <c r="W52" s="214">
        <f>'1 Utsläpp (kvartal)'!V52/'7 Sysselsatta (kvartal)'!V52</f>
        <v>28.420889748549321</v>
      </c>
      <c r="X52" s="214">
        <f>'1 Utsläpp (kvartal)'!W52/'7 Sysselsatta (kvartal)'!W52</f>
        <v>59.973155737704921</v>
      </c>
      <c r="Y52" s="214">
        <f>'1 Utsläpp (kvartal)'!X52/'7 Sysselsatta (kvartal)'!X52</f>
        <v>69.033395522388062</v>
      </c>
      <c r="Z52" s="214">
        <f>'1 Utsläpp (kvartal)'!Y52/'7 Sysselsatta (kvartal)'!Y52</f>
        <v>35.813419117647058</v>
      </c>
      <c r="AA52" s="214">
        <f>'1 Utsläpp (kvartal)'!Z52/'7 Sysselsatta (kvartal)'!Z52</f>
        <v>28.278531073446324</v>
      </c>
      <c r="AB52" s="214">
        <f>'1 Utsläpp (kvartal)'!AA52/'7 Sysselsatta (kvartal)'!AA52</f>
        <v>49.254527162977858</v>
      </c>
      <c r="AC52" s="214">
        <f>'1 Utsläpp (kvartal)'!AB52/'7 Sysselsatta (kvartal)'!AB52</f>
        <v>51.854428044280446</v>
      </c>
      <c r="AD52" s="214">
        <f>'1 Utsläpp (kvartal)'!AC52/'7 Sysselsatta (kvartal)'!AC52</f>
        <v>34.099816513761468</v>
      </c>
      <c r="AE52" s="214">
        <f>'1 Utsläpp (kvartal)'!AD52/'7 Sysselsatta (kvartal)'!AD52</f>
        <v>25.511710037174723</v>
      </c>
      <c r="AF52" s="214">
        <f>'1 Utsläpp (kvartal)'!AE52/'7 Sysselsatta (kvartal)'!AE52</f>
        <v>47.993933463796473</v>
      </c>
      <c r="AG52" s="214">
        <f>'1 Utsläpp (kvartal)'!AF52/'7 Sysselsatta (kvartal)'!AF52</f>
        <v>54.305360443622924</v>
      </c>
      <c r="AH52" s="214">
        <f>'1 Utsläpp (kvartal)'!AG52/'7 Sysselsatta (kvartal)'!AG52</f>
        <v>31.14655493482309</v>
      </c>
      <c r="AI52" s="214">
        <f>'1 Utsläpp (kvartal)'!AH52/'7 Sysselsatta (kvartal)'!AH52</f>
        <v>22.152833638025594</v>
      </c>
      <c r="AJ52" s="214">
        <f>'1 Utsläpp (kvartal)'!AI52/'7 Sysselsatta (kvartal)'!AI52</f>
        <v>45.587213740458019</v>
      </c>
      <c r="AK52" s="214">
        <f>'1 Utsläpp (kvartal)'!AJ52/'7 Sysselsatta (kvartal)'!AJ52</f>
        <v>58.483520599250937</v>
      </c>
      <c r="AL52" s="214">
        <f>'1 Utsläpp (kvartal)'!AK52/'7 Sysselsatta (kvartal)'!AK52</f>
        <v>32.840959409594092</v>
      </c>
      <c r="AM52" s="214">
        <f>'1 Utsläpp (kvartal)'!AL52/'7 Sysselsatta (kvartal)'!AL52</f>
        <v>25.059963099630995</v>
      </c>
      <c r="AN52" s="214">
        <f>'1 Utsläpp (kvartal)'!AM52/'7 Sysselsatta (kvartal)'!AM52</f>
        <v>45.445910780669145</v>
      </c>
      <c r="AO52" s="214">
        <f>'1 Utsläpp (kvartal)'!AN52/'7 Sysselsatta (kvartal)'!AN52</f>
        <v>47.525812274368228</v>
      </c>
      <c r="AP52" s="214">
        <f>'1 Utsläpp (kvartal)'!AO52/'7 Sysselsatta (kvartal)'!AO52</f>
        <v>32.493014705882352</v>
      </c>
      <c r="AQ52" s="214">
        <f>'1 Utsläpp (kvartal)'!AP52/'7 Sysselsatta (kvartal)'!AP52</f>
        <v>27.470683453237406</v>
      </c>
      <c r="AR52" s="214">
        <f>'1 Utsläpp (kvartal)'!AQ52/'7 Sysselsatta (kvartal)'!AQ52</f>
        <v>42.696892138939667</v>
      </c>
      <c r="AS52" s="214">
        <f>'1 Utsläpp (kvartal)'!AR52/'7 Sysselsatta (kvartal)'!AR52</f>
        <v>51.405150976909418</v>
      </c>
      <c r="AT52" s="214">
        <f>'1 Utsläpp (kvartal)'!AS52/'7 Sysselsatta (kvartal)'!AS52</f>
        <v>29.600179533213645</v>
      </c>
      <c r="AU52" s="214">
        <f>'1 Utsläpp (kvartal)'!AT52/'7 Sysselsatta (kvartal)'!AT52</f>
        <v>24.982300884955752</v>
      </c>
      <c r="AV52" s="214">
        <f>'1 Utsläpp (kvartal)'!AU52/'7 Sysselsatta (kvartal)'!AU52</f>
        <v>43.714700544464606</v>
      </c>
      <c r="AW52" s="214">
        <f>'1 Utsläpp (kvartal)'!AV52/'7 Sysselsatta (kvartal)'!AV52</f>
        <v>47.224290780141843</v>
      </c>
      <c r="AX52" s="214">
        <f>'1 Utsläpp (kvartal)'!AW52/'7 Sysselsatta (kvartal)'!AW52</f>
        <v>23.970106761565834</v>
      </c>
      <c r="AY52" s="214">
        <f>'1 Utsläpp (kvartal)'!AX52/'7 Sysselsatta (kvartal)'!AX52</f>
        <v>21.989446366782008</v>
      </c>
      <c r="AZ52" s="214">
        <f>'1 Utsläpp (kvartal)'!AY52/'7 Sysselsatta (kvartal)'!AY52</f>
        <v>33.432924693520135</v>
      </c>
      <c r="BA52" s="214">
        <f>'1 Utsläpp (kvartal)'!AZ52/'7 Sysselsatta (kvartal)'!AZ52</f>
        <v>34.161525129982664</v>
      </c>
      <c r="BB52" s="214">
        <f>'1 Utsläpp (kvartal)'!BA52/'7 Sysselsatta (kvartal)'!BA52</f>
        <v>26.360720411663809</v>
      </c>
      <c r="BC52" s="214">
        <f>'1 Utsläpp (kvartal)'!BB52/'7 Sysselsatta (kvartal)'!BB52</f>
        <v>22.633222591362124</v>
      </c>
      <c r="BD52" s="214">
        <f>'1 Utsläpp (kvartal)'!BC52/'7 Sysselsatta (kvartal)'!BC52</f>
        <v>32.048122866894197</v>
      </c>
      <c r="BE52" s="214">
        <f>'1 Utsläpp (kvartal)'!BD52/'7 Sysselsatta (kvartal)'!BD52</f>
        <v>37.470256410256411</v>
      </c>
      <c r="BF52" s="214">
        <f>'1 Utsläpp (kvartal)'!BE52/'7 Sysselsatta (kvartal)'!BE52</f>
        <v>27.912121212121214</v>
      </c>
      <c r="BG52" s="214">
        <f>'1 Utsläpp (kvartal)'!BF52/'7 Sysselsatta (kvartal)'!BF52</f>
        <v>22.401302931596092</v>
      </c>
      <c r="BH52" s="214">
        <f>'1 Utsläpp (kvartal)'!BG52/'7 Sysselsatta (kvartal)'!BG52</f>
        <v>36.209698996655526</v>
      </c>
      <c r="BI52" s="214">
        <f>'1 Utsläpp (kvartal)'!BH52/'7 Sysselsatta (kvartal)'!BH52</f>
        <v>33.812794612794612</v>
      </c>
      <c r="BJ52" s="214">
        <f>'1 Utsläpp (kvartal)'!BI52/'7 Sysselsatta (kvartal)'!BI52</f>
        <v>27.501839464882941</v>
      </c>
      <c r="BK52" s="214">
        <f>'1 Utsläpp (kvartal)'!BJ52/'7 Sysselsatta (kvartal)'!BJ52</f>
        <v>21.419999999999998</v>
      </c>
      <c r="BL52" s="214">
        <f>'1 Utsläpp (kvartal)'!BK52/'7 Sysselsatta (kvartal)'!BK52</f>
        <v>34.041625207296853</v>
      </c>
      <c r="BM52" s="214">
        <f>'1 Utsläpp (kvartal)'!BL52/'7 Sysselsatta (kvartal)'!BL52</f>
        <v>31.428782894736841</v>
      </c>
      <c r="BN52" s="214">
        <f>'1 Utsläpp (kvartal)'!BM52/'7 Sysselsatta (kvartal)'!BM52</f>
        <v>24.351290322580645</v>
      </c>
      <c r="BO52" s="214">
        <f>'1 Utsläpp (kvartal)'!BN52/'7 Sysselsatta (kvartal)'!BN52</f>
        <v>19.844806201550387</v>
      </c>
      <c r="BP52" s="214">
        <f>'1 Utsläpp (kvartal)'!BO52/'7 Sysselsatta (kvartal)'!BO52</f>
        <v>29.614622641509435</v>
      </c>
      <c r="BQ52" s="214">
        <f>'1 Utsläpp (kvartal)'!BP52/'7 Sysselsatta (kvartal)'!BP52</f>
        <v>32.951170046801877</v>
      </c>
      <c r="BR52" s="214">
        <f>'1 Utsläpp (kvartal)'!BQ52/'7 Sysselsatta (kvartal)'!BQ52</f>
        <v>24.417177914110429</v>
      </c>
      <c r="BS52" s="214">
        <f>'1 Utsläpp (kvartal)'!BR52/'7 Sysselsatta (kvartal)'!BR52</f>
        <v>16.934866468842731</v>
      </c>
      <c r="BT52" s="214">
        <f>'1 Utsläpp (kvartal)'!BS52/'7 Sysselsatta (kvartal)'!BS52</f>
        <v>25.257680722891564</v>
      </c>
      <c r="BU52" s="214">
        <f>'1 Utsläpp (kvartal)'!BT52/'7 Sysselsatta (kvartal)'!BT52</f>
        <v>29.439242424242423</v>
      </c>
      <c r="BV52" s="214">
        <f>'1 Utsläpp (kvartal)'!BU52/'7 Sysselsatta (kvartal)'!BU52</f>
        <v>22.945238095238096</v>
      </c>
      <c r="BW52" s="214">
        <f>'1 Utsläpp (kvartal)'!BV52/'7 Sysselsatta (kvartal)'!BV52</f>
        <v>17.140836940836941</v>
      </c>
      <c r="BX52" s="214">
        <f>'1 Utsläpp (kvartal)'!BW52/'7 Sysselsatta (kvartal)'!BW52</f>
        <v>27.522566371681418</v>
      </c>
    </row>
    <row r="53" spans="1:76" ht="15.75" customHeight="1" x14ac:dyDescent="0.3">
      <c r="B53" s="253" t="str">
        <f>'1 Utsläpp (kvartal)'!B53</f>
        <v>Construction</v>
      </c>
      <c r="C53" s="123" t="str">
        <f>'1 Utsläpp (kvartal)'!C53</f>
        <v>Byggverksamhet</v>
      </c>
      <c r="D53" s="214">
        <f>'1 Utsläpp (kvartal)'!D53/'7 Sysselsatta (kvartal)'!D53</f>
        <v>1.4558247593760372</v>
      </c>
      <c r="E53" s="214">
        <f>'1 Utsläpp (kvartal)'!E53/'7 Sysselsatta (kvartal)'!E53</f>
        <v>1.5869976359338061</v>
      </c>
      <c r="F53" s="214">
        <f>'1 Utsläpp (kvartal)'!F53/'7 Sysselsatta (kvartal)'!F53</f>
        <v>1.5771291208791209</v>
      </c>
      <c r="G53" s="214">
        <f>'1 Utsläpp (kvartal)'!G53/'7 Sysselsatta (kvartal)'!G53</f>
        <v>1.6914134275618375</v>
      </c>
      <c r="H53" s="214">
        <f>'1 Utsläpp (kvartal)'!G53/'7 Sysselsatta (kvartal)'!G53</f>
        <v>1.6914134275618375</v>
      </c>
      <c r="I53" s="214">
        <f>'1 Utsläpp (kvartal)'!H53/'7 Sysselsatta (kvartal)'!H53</f>
        <v>1.4682565789473685</v>
      </c>
      <c r="J53" s="214">
        <f>'1 Utsläpp (kvartal)'!I53/'7 Sysselsatta (kvartal)'!I53</f>
        <v>1.5559515803631474</v>
      </c>
      <c r="K53" s="214">
        <f>'1 Utsläpp (kvartal)'!J53/'7 Sysselsatta (kvartal)'!J53</f>
        <v>1.5963963963963963</v>
      </c>
      <c r="L53" s="214">
        <f>'1 Utsläpp (kvartal)'!K53/'7 Sysselsatta (kvartal)'!K53</f>
        <v>1.6793201133144477</v>
      </c>
      <c r="M53" s="214">
        <f>'1 Utsläpp (kvartal)'!L53/'7 Sysselsatta (kvartal)'!L53</f>
        <v>1.5386584575502267</v>
      </c>
      <c r="N53" s="214">
        <f>'1 Utsläpp (kvartal)'!M53/'7 Sysselsatta (kvartal)'!M53</f>
        <v>1.5856521739130436</v>
      </c>
      <c r="O53" s="214">
        <f>'1 Utsläpp (kvartal)'!N53/'7 Sysselsatta (kvartal)'!N53</f>
        <v>1.6347472005429251</v>
      </c>
      <c r="P53" s="214">
        <f>'1 Utsläpp (kvartal)'!O53/'7 Sysselsatta (kvartal)'!O53</f>
        <v>1.8222529371112648</v>
      </c>
      <c r="Q53" s="214">
        <f>'1 Utsläpp (kvartal)'!P53/'7 Sysselsatta (kvartal)'!P53</f>
        <v>1.4739541984732825</v>
      </c>
      <c r="R53" s="214">
        <f>'1 Utsläpp (kvartal)'!Q53/'7 Sysselsatta (kvartal)'!Q53</f>
        <v>1.6293198828506346</v>
      </c>
      <c r="S53" s="214">
        <f>'1 Utsläpp (kvartal)'!R53/'7 Sysselsatta (kvartal)'!R53</f>
        <v>1.621112929623568</v>
      </c>
      <c r="T53" s="214">
        <f>'1 Utsläpp (kvartal)'!S53/'7 Sysselsatta (kvartal)'!S53</f>
        <v>1.629054273643159</v>
      </c>
      <c r="U53" s="214">
        <f>'1 Utsläpp (kvartal)'!T53/'7 Sysselsatta (kvartal)'!T53</f>
        <v>1.4679804460739383</v>
      </c>
      <c r="V53" s="214">
        <f>'1 Utsläpp (kvartal)'!U53/'7 Sysselsatta (kvartal)'!U53</f>
        <v>1.4583773702207026</v>
      </c>
      <c r="W53" s="214">
        <f>'1 Utsläpp (kvartal)'!V53/'7 Sysselsatta (kvartal)'!V53</f>
        <v>1.511494616846105</v>
      </c>
      <c r="X53" s="214">
        <f>'1 Utsläpp (kvartal)'!W53/'7 Sysselsatta (kvartal)'!W53</f>
        <v>1.6274140211640213</v>
      </c>
      <c r="Y53" s="214">
        <f>'1 Utsläpp (kvartal)'!X53/'7 Sysselsatta (kvartal)'!X53</f>
        <v>1.4857464607464606</v>
      </c>
      <c r="Z53" s="214">
        <f>'1 Utsläpp (kvartal)'!Y53/'7 Sysselsatta (kvartal)'!Y53</f>
        <v>1.4640210006176653</v>
      </c>
      <c r="AA53" s="214">
        <f>'1 Utsläpp (kvartal)'!Z53/'7 Sysselsatta (kvartal)'!Z53</f>
        <v>1.4813217499224325</v>
      </c>
      <c r="AB53" s="214">
        <f>'1 Utsläpp (kvartal)'!AA53/'7 Sysselsatta (kvartal)'!AA53</f>
        <v>1.4978616352201257</v>
      </c>
      <c r="AC53" s="214">
        <f>'1 Utsläpp (kvartal)'!AB53/'7 Sysselsatta (kvartal)'!AB53</f>
        <v>1.3917506297229219</v>
      </c>
      <c r="AD53" s="214">
        <f>'1 Utsläpp (kvartal)'!AC53/'7 Sysselsatta (kvartal)'!AC53</f>
        <v>1.3648845686512758</v>
      </c>
      <c r="AE53" s="214">
        <f>'1 Utsläpp (kvartal)'!AD53/'7 Sysselsatta (kvartal)'!AD53</f>
        <v>1.407748851454824</v>
      </c>
      <c r="AF53" s="214">
        <f>'1 Utsläpp (kvartal)'!AE53/'7 Sysselsatta (kvartal)'!AE53</f>
        <v>1.4354352506920947</v>
      </c>
      <c r="AG53" s="214">
        <f>'1 Utsläpp (kvartal)'!AF53/'7 Sysselsatta (kvartal)'!AF53</f>
        <v>1.3730027548209367</v>
      </c>
      <c r="AH53" s="214">
        <f>'1 Utsläpp (kvartal)'!AG53/'7 Sysselsatta (kvartal)'!AG53</f>
        <v>1.4067385444743936</v>
      </c>
      <c r="AI53" s="214">
        <f>'1 Utsläpp (kvartal)'!AH53/'7 Sysselsatta (kvartal)'!AH53</f>
        <v>1.3987079326923078</v>
      </c>
      <c r="AJ53" s="214">
        <f>'1 Utsläpp (kvartal)'!AI53/'7 Sysselsatta (kvartal)'!AI53</f>
        <v>1.4303137951450562</v>
      </c>
      <c r="AK53" s="214">
        <f>'1 Utsläpp (kvartal)'!AJ53/'7 Sysselsatta (kvartal)'!AJ53</f>
        <v>1.3370189370800245</v>
      </c>
      <c r="AL53" s="214">
        <f>'1 Utsläpp (kvartal)'!AK53/'7 Sysselsatta (kvartal)'!AK53</f>
        <v>1.3634841363102232</v>
      </c>
      <c r="AM53" s="214">
        <f>'1 Utsläpp (kvartal)'!AL53/'7 Sysselsatta (kvartal)'!AL53</f>
        <v>1.3848067915690865</v>
      </c>
      <c r="AN53" s="214">
        <f>'1 Utsläpp (kvartal)'!AM53/'7 Sysselsatta (kvartal)'!AM53</f>
        <v>1.4349257209437809</v>
      </c>
      <c r="AO53" s="214">
        <f>'1 Utsläpp (kvartal)'!AN53/'7 Sysselsatta (kvartal)'!AN53</f>
        <v>1.1767316935255867</v>
      </c>
      <c r="AP53" s="214">
        <f>'1 Utsläpp (kvartal)'!AO53/'7 Sysselsatta (kvartal)'!AO53</f>
        <v>1.2538249102457883</v>
      </c>
      <c r="AQ53" s="214">
        <f>'1 Utsläpp (kvartal)'!AP53/'7 Sysselsatta (kvartal)'!AP53</f>
        <v>1.2270350404312669</v>
      </c>
      <c r="AR53" s="214">
        <f>'1 Utsläpp (kvartal)'!AQ53/'7 Sysselsatta (kvartal)'!AQ53</f>
        <v>1.2209429824561402</v>
      </c>
      <c r="AS53" s="214">
        <f>'1 Utsläpp (kvartal)'!AR53/'7 Sysselsatta (kvartal)'!AR53</f>
        <v>1.1073707370737074</v>
      </c>
      <c r="AT53" s="214">
        <f>'1 Utsläpp (kvartal)'!AS53/'7 Sysselsatta (kvartal)'!AS53</f>
        <v>1.1979910124240021</v>
      </c>
      <c r="AU53" s="214">
        <f>'1 Utsläpp (kvartal)'!AT53/'7 Sysselsatta (kvartal)'!AT53</f>
        <v>1.2011563731931669</v>
      </c>
      <c r="AV53" s="214">
        <f>'1 Utsläpp (kvartal)'!AU53/'7 Sysselsatta (kvartal)'!AU53</f>
        <v>1.1551359915500397</v>
      </c>
      <c r="AW53" s="214">
        <f>'1 Utsläpp (kvartal)'!AV53/'7 Sysselsatta (kvartal)'!AV53</f>
        <v>1.1400926683019899</v>
      </c>
      <c r="AX53" s="214">
        <f>'1 Utsläpp (kvartal)'!AW53/'7 Sysselsatta (kvartal)'!AW53</f>
        <v>1.2454665609304785</v>
      </c>
      <c r="AY53" s="214">
        <f>'1 Utsläpp (kvartal)'!AX53/'7 Sysselsatta (kvartal)'!AX53</f>
        <v>1.2492635455023673</v>
      </c>
      <c r="AZ53" s="214">
        <f>'1 Utsläpp (kvartal)'!AY53/'7 Sysselsatta (kvartal)'!AY53</f>
        <v>1.2017182130584192</v>
      </c>
      <c r="BA53" s="214">
        <f>'1 Utsläpp (kvartal)'!AZ53/'7 Sysselsatta (kvartal)'!AZ53</f>
        <v>1.203526517222526</v>
      </c>
      <c r="BB53" s="214">
        <f>'1 Utsläpp (kvartal)'!BA53/'7 Sysselsatta (kvartal)'!BA53</f>
        <v>1.1765729585006692</v>
      </c>
      <c r="BC53" s="214">
        <f>'1 Utsläpp (kvartal)'!BB53/'7 Sysselsatta (kvartal)'!BB53</f>
        <v>1.2327704485488127</v>
      </c>
      <c r="BD53" s="214">
        <f>'1 Utsläpp (kvartal)'!BC53/'7 Sysselsatta (kvartal)'!BC53</f>
        <v>1.2538522848034006</v>
      </c>
      <c r="BE53" s="214">
        <f>'1 Utsläpp (kvartal)'!BD53/'7 Sysselsatta (kvartal)'!BD53</f>
        <v>1.1841533025278608</v>
      </c>
      <c r="BF53" s="214">
        <f>'1 Utsläpp (kvartal)'!BE53/'7 Sysselsatta (kvartal)'!BE53</f>
        <v>1.3232379438261792</v>
      </c>
      <c r="BG53" s="214">
        <f>'1 Utsläpp (kvartal)'!BF53/'7 Sysselsatta (kvartal)'!BF53</f>
        <v>1.2660498586481623</v>
      </c>
      <c r="BH53" s="214">
        <f>'1 Utsläpp (kvartal)'!BG53/'7 Sysselsatta (kvartal)'!BG53</f>
        <v>1.2082072326237496</v>
      </c>
      <c r="BI53" s="214">
        <f>'1 Utsläpp (kvartal)'!BH53/'7 Sysselsatta (kvartal)'!BH53</f>
        <v>1.1033978044955568</v>
      </c>
      <c r="BJ53" s="214">
        <f>'1 Utsläpp (kvartal)'!BI53/'7 Sysselsatta (kvartal)'!BI53</f>
        <v>1.0828863346104725</v>
      </c>
      <c r="BK53" s="214">
        <f>'1 Utsläpp (kvartal)'!BJ53/'7 Sysselsatta (kvartal)'!BJ53</f>
        <v>1.0641791044776119</v>
      </c>
      <c r="BL53" s="214">
        <f>'1 Utsläpp (kvartal)'!BK53/'7 Sysselsatta (kvartal)'!BK53</f>
        <v>1.0787064676616915</v>
      </c>
      <c r="BM53" s="214">
        <f>'1 Utsläpp (kvartal)'!BL53/'7 Sysselsatta (kvartal)'!BL53</f>
        <v>1.0091070974306793</v>
      </c>
      <c r="BN53" s="214">
        <f>'1 Utsläpp (kvartal)'!BM53/'7 Sysselsatta (kvartal)'!BM53</f>
        <v>1.0431645569620254</v>
      </c>
      <c r="BO53" s="214">
        <f>'1 Utsläpp (kvartal)'!BN53/'7 Sysselsatta (kvartal)'!BN53</f>
        <v>1.0229344016024036</v>
      </c>
      <c r="BP53" s="214">
        <f>'1 Utsläpp (kvartal)'!BO53/'7 Sysselsatta (kvartal)'!BO53</f>
        <v>1.0501401988274279</v>
      </c>
      <c r="BQ53" s="214">
        <f>'1 Utsläpp (kvartal)'!BP53/'7 Sysselsatta (kvartal)'!BP53</f>
        <v>1.4131900212314226</v>
      </c>
      <c r="BR53" s="214">
        <f>'1 Utsläpp (kvartal)'!BQ53/'7 Sysselsatta (kvartal)'!BQ53</f>
        <v>1.4872577647995753</v>
      </c>
      <c r="BS53" s="214">
        <f>'1 Utsläpp (kvartal)'!BR53/'7 Sysselsatta (kvartal)'!BR53</f>
        <v>1.486227701993704</v>
      </c>
      <c r="BT53" s="214">
        <f>'1 Utsläpp (kvartal)'!BS53/'7 Sysselsatta (kvartal)'!BS53</f>
        <v>1.4011680382267058</v>
      </c>
      <c r="BU53" s="214">
        <f>'1 Utsläpp (kvartal)'!BT53/'7 Sysselsatta (kvartal)'!BT53</f>
        <v>1.3719792236194641</v>
      </c>
      <c r="BV53" s="214">
        <f>'1 Utsläpp (kvartal)'!BU53/'7 Sysselsatta (kvartal)'!BU53</f>
        <v>1.4333423618634888</v>
      </c>
      <c r="BW53" s="214">
        <f>'1 Utsläpp (kvartal)'!BV53/'7 Sysselsatta (kvartal)'!BV53</f>
        <v>1.4033758639021798</v>
      </c>
      <c r="BX53" s="214">
        <f>'1 Utsläpp (kvartal)'!BW53/'7 Sysselsatta (kvartal)'!BW53</f>
        <v>1.3439680426098537</v>
      </c>
    </row>
    <row r="54" spans="1:76" ht="15.75" customHeight="1" x14ac:dyDescent="0.3">
      <c r="B54" s="253" t="str">
        <f>'1 Utsläpp (kvartal)'!B54</f>
        <v>Transport</v>
      </c>
      <c r="C54" s="123" t="str">
        <f>'1 Utsläpp (kvartal)'!C54</f>
        <v>Transportindustri</v>
      </c>
      <c r="D54" s="214">
        <f>'1 Utsläpp (kvartal)'!D54/'7 Sysselsatta (kvartal)'!D54</f>
        <v>11.702762923351157</v>
      </c>
      <c r="E54" s="214">
        <f>'1 Utsläpp (kvartal)'!E54/'7 Sysselsatta (kvartal)'!E54</f>
        <v>11.702698215026981</v>
      </c>
      <c r="F54" s="214">
        <f>'1 Utsläpp (kvartal)'!F54/'7 Sysselsatta (kvartal)'!F54</f>
        <v>10.734440969507427</v>
      </c>
      <c r="G54" s="214">
        <f>'1 Utsläpp (kvartal)'!G54/'7 Sysselsatta (kvartal)'!G54</f>
        <v>11.811478843736909</v>
      </c>
      <c r="H54" s="214">
        <f>'1 Utsläpp (kvartal)'!G54/'7 Sysselsatta (kvartal)'!G54</f>
        <v>11.811478843736909</v>
      </c>
      <c r="I54" s="214">
        <f>'1 Utsläpp (kvartal)'!H54/'7 Sysselsatta (kvartal)'!H54</f>
        <v>10.736767399267398</v>
      </c>
      <c r="J54" s="214">
        <f>'1 Utsläpp (kvartal)'!I54/'7 Sysselsatta (kvartal)'!I54</f>
        <v>10.829789065863109</v>
      </c>
      <c r="K54" s="214">
        <f>'1 Utsläpp (kvartal)'!J54/'7 Sysselsatta (kvartal)'!J54</f>
        <v>10.085825163398694</v>
      </c>
      <c r="L54" s="214">
        <f>'1 Utsläpp (kvartal)'!K54/'7 Sysselsatta (kvartal)'!K54</f>
        <v>10.857919930374239</v>
      </c>
      <c r="M54" s="214">
        <f>'1 Utsläpp (kvartal)'!L54/'7 Sysselsatta (kvartal)'!L54</f>
        <v>11.279458963778085</v>
      </c>
      <c r="N54" s="214">
        <f>'1 Utsläpp (kvartal)'!M54/'7 Sysselsatta (kvartal)'!M54</f>
        <v>10.479650170648464</v>
      </c>
      <c r="O54" s="214">
        <f>'1 Utsläpp (kvartal)'!N54/'7 Sysselsatta (kvartal)'!N54</f>
        <v>10.177228127555193</v>
      </c>
      <c r="P54" s="214">
        <f>'1 Utsläpp (kvartal)'!O54/'7 Sysselsatta (kvartal)'!O54</f>
        <v>10.962510748065348</v>
      </c>
      <c r="Q54" s="214">
        <f>'1 Utsläpp (kvartal)'!P54/'7 Sysselsatta (kvartal)'!P54</f>
        <v>9.6961091234347059</v>
      </c>
      <c r="R54" s="214">
        <f>'1 Utsläpp (kvartal)'!Q54/'7 Sysselsatta (kvartal)'!Q54</f>
        <v>9.4469576164498523</v>
      </c>
      <c r="S54" s="214">
        <f>'1 Utsläpp (kvartal)'!R54/'7 Sysselsatta (kvartal)'!R54</f>
        <v>8.9082013804303699</v>
      </c>
      <c r="T54" s="214">
        <f>'1 Utsläpp (kvartal)'!S54/'7 Sysselsatta (kvartal)'!S54</f>
        <v>8.8067825349724451</v>
      </c>
      <c r="U54" s="214">
        <f>'1 Utsläpp (kvartal)'!T54/'7 Sysselsatta (kvartal)'!T54</f>
        <v>8.0567506750675069</v>
      </c>
      <c r="V54" s="214">
        <f>'1 Utsläpp (kvartal)'!U54/'7 Sysselsatta (kvartal)'!U54</f>
        <v>8.0450469684030743</v>
      </c>
      <c r="W54" s="214">
        <f>'1 Utsläpp (kvartal)'!V54/'7 Sysselsatta (kvartal)'!V54</f>
        <v>7.9222129783693838</v>
      </c>
      <c r="X54" s="214">
        <f>'1 Utsläpp (kvartal)'!W54/'7 Sysselsatta (kvartal)'!W54</f>
        <v>8.4756266205704414</v>
      </c>
      <c r="Y54" s="214">
        <f>'1 Utsläpp (kvartal)'!X54/'7 Sysselsatta (kvartal)'!X54</f>
        <v>8.4316143497757849</v>
      </c>
      <c r="Z54" s="214">
        <f>'1 Utsläpp (kvartal)'!Y54/'7 Sysselsatta (kvartal)'!Y54</f>
        <v>8.838062283737024</v>
      </c>
      <c r="AA54" s="214">
        <f>'1 Utsläpp (kvartal)'!Z54/'7 Sysselsatta (kvartal)'!Z54</f>
        <v>7.7694985495234148</v>
      </c>
      <c r="AB54" s="214">
        <f>'1 Utsläpp (kvartal)'!AA54/'7 Sysselsatta (kvartal)'!AA54</f>
        <v>8.0118358531317497</v>
      </c>
      <c r="AC54" s="214">
        <f>'1 Utsläpp (kvartal)'!AB54/'7 Sysselsatta (kvartal)'!AB54</f>
        <v>7.8300857013982865</v>
      </c>
      <c r="AD54" s="214">
        <f>'1 Utsläpp (kvartal)'!AC54/'7 Sysselsatta (kvartal)'!AC54</f>
        <v>8.5118838028169019</v>
      </c>
      <c r="AE54" s="214">
        <f>'1 Utsläpp (kvartal)'!AD54/'7 Sysselsatta (kvartal)'!AD54</f>
        <v>8.8766196013289029</v>
      </c>
      <c r="AF54" s="214">
        <f>'1 Utsläpp (kvartal)'!AE54/'7 Sysselsatta (kvartal)'!AE54</f>
        <v>8.3602409638554214</v>
      </c>
      <c r="AG54" s="214">
        <f>'1 Utsläpp (kvartal)'!AF54/'7 Sysselsatta (kvartal)'!AF54</f>
        <v>9.6691116173120726</v>
      </c>
      <c r="AH54" s="214">
        <f>'1 Utsläpp (kvartal)'!AG54/'7 Sysselsatta (kvartal)'!AG54</f>
        <v>9.0842850818946435</v>
      </c>
      <c r="AI54" s="214">
        <f>'1 Utsläpp (kvartal)'!AH54/'7 Sysselsatta (kvartal)'!AH54</f>
        <v>9.1748821260180016</v>
      </c>
      <c r="AJ54" s="214">
        <f>'1 Utsläpp (kvartal)'!AI54/'7 Sysselsatta (kvartal)'!AI54</f>
        <v>9.169531953195321</v>
      </c>
      <c r="AK54" s="214">
        <f>'1 Utsläpp (kvartal)'!AJ54/'7 Sysselsatta (kvartal)'!AJ54</f>
        <v>9.5932534398579676</v>
      </c>
      <c r="AL54" s="214">
        <f>'1 Utsläpp (kvartal)'!AK54/'7 Sysselsatta (kvartal)'!AK54</f>
        <v>9.1958261617900181</v>
      </c>
      <c r="AM54" s="214">
        <f>'1 Utsläpp (kvartal)'!AL54/'7 Sysselsatta (kvartal)'!AL54</f>
        <v>10.249020461471485</v>
      </c>
      <c r="AN54" s="214">
        <f>'1 Utsläpp (kvartal)'!AM54/'7 Sysselsatta (kvartal)'!AM54</f>
        <v>10.190496948561464</v>
      </c>
      <c r="AO54" s="214">
        <f>'1 Utsläpp (kvartal)'!AN54/'7 Sysselsatta (kvartal)'!AN54</f>
        <v>8.9410644742535705</v>
      </c>
      <c r="AP54" s="214">
        <f>'1 Utsläpp (kvartal)'!AO54/'7 Sysselsatta (kvartal)'!AO54</f>
        <v>8.9158072696534241</v>
      </c>
      <c r="AQ54" s="214">
        <f>'1 Utsläpp (kvartal)'!AP54/'7 Sysselsatta (kvartal)'!AP54</f>
        <v>9.1947502116850135</v>
      </c>
      <c r="AR54" s="214">
        <f>'1 Utsläpp (kvartal)'!AQ54/'7 Sysselsatta (kvartal)'!AQ54</f>
        <v>9.1676975945017176</v>
      </c>
      <c r="AS54" s="214">
        <f>'1 Utsläpp (kvartal)'!AR54/'7 Sysselsatta (kvartal)'!AR54</f>
        <v>8.2889363519863313</v>
      </c>
      <c r="AT54" s="214">
        <f>'1 Utsläpp (kvartal)'!AS54/'7 Sysselsatta (kvartal)'!AS54</f>
        <v>8.8023217922606918</v>
      </c>
      <c r="AU54" s="214">
        <f>'1 Utsläpp (kvartal)'!AT54/'7 Sysselsatta (kvartal)'!AT54</f>
        <v>9.1399835458658991</v>
      </c>
      <c r="AV54" s="214">
        <f>'1 Utsläpp (kvartal)'!AU54/'7 Sysselsatta (kvartal)'!AU54</f>
        <v>8.7652392947103284</v>
      </c>
      <c r="AW54" s="214">
        <f>'1 Utsläpp (kvartal)'!AV54/'7 Sysselsatta (kvartal)'!AV54</f>
        <v>8.0371800251783458</v>
      </c>
      <c r="AX54" s="214">
        <f>'1 Utsläpp (kvartal)'!AW54/'7 Sysselsatta (kvartal)'!AW54</f>
        <v>8.5799274486094319</v>
      </c>
      <c r="AY54" s="214">
        <f>'1 Utsläpp (kvartal)'!AX54/'7 Sysselsatta (kvartal)'!AX54</f>
        <v>8.889733225545676</v>
      </c>
      <c r="AZ54" s="214">
        <f>'1 Utsläpp (kvartal)'!AY54/'7 Sysselsatta (kvartal)'!AY54</f>
        <v>8.4177031509121054</v>
      </c>
      <c r="BA54" s="214">
        <f>'1 Utsläpp (kvartal)'!AZ54/'7 Sysselsatta (kvartal)'!AZ54</f>
        <v>7.5879882402351955</v>
      </c>
      <c r="BB54" s="214">
        <f>'1 Utsläpp (kvartal)'!BA54/'7 Sysselsatta (kvartal)'!BA54</f>
        <v>5.6636753971661653</v>
      </c>
      <c r="BC54" s="214">
        <f>'1 Utsläpp (kvartal)'!BB54/'7 Sysselsatta (kvartal)'!BB54</f>
        <v>6.3228376651043892</v>
      </c>
      <c r="BD54" s="214">
        <f>'1 Utsläpp (kvartal)'!BC54/'7 Sysselsatta (kvartal)'!BC54</f>
        <v>6.2386353759235114</v>
      </c>
      <c r="BE54" s="214">
        <f>'1 Utsläpp (kvartal)'!BD54/'7 Sysselsatta (kvartal)'!BD54</f>
        <v>6.3291083916083908</v>
      </c>
      <c r="BF54" s="214">
        <f>'1 Utsläpp (kvartal)'!BE54/'7 Sysselsatta (kvartal)'!BE54</f>
        <v>6.8857266435986162</v>
      </c>
      <c r="BG54" s="214">
        <f>'1 Utsläpp (kvartal)'!BF54/'7 Sysselsatta (kvartal)'!BF54</f>
        <v>6.7620559966569163</v>
      </c>
      <c r="BH54" s="214">
        <f>'1 Utsläpp (kvartal)'!BG54/'7 Sysselsatta (kvartal)'!BG54</f>
        <v>7.1198145025295112</v>
      </c>
      <c r="BI54" s="214">
        <f>'1 Utsläpp (kvartal)'!BH54/'7 Sysselsatta (kvartal)'!BH54</f>
        <v>7.1036317567567568</v>
      </c>
      <c r="BJ54" s="214">
        <f>'1 Utsläpp (kvartal)'!BI54/'7 Sysselsatta (kvartal)'!BI54</f>
        <v>7.4874055415617136</v>
      </c>
      <c r="BK54" s="214">
        <f>'1 Utsläpp (kvartal)'!BJ54/'7 Sysselsatta (kvartal)'!BJ54</f>
        <v>7.9968124233755624</v>
      </c>
      <c r="BL54" s="214">
        <f>'1 Utsläpp (kvartal)'!BK54/'7 Sysselsatta (kvartal)'!BK54</f>
        <v>8.7896609460025115</v>
      </c>
      <c r="BM54" s="214">
        <f>'1 Utsläpp (kvartal)'!BL54/'7 Sysselsatta (kvartal)'!BL54</f>
        <v>7.5715851602023614</v>
      </c>
      <c r="BN54" s="214">
        <f>'1 Utsläpp (kvartal)'!BM54/'7 Sysselsatta (kvartal)'!BM54</f>
        <v>8.546234309623431</v>
      </c>
      <c r="BO54" s="214">
        <f>'1 Utsläpp (kvartal)'!BN54/'7 Sysselsatta (kvartal)'!BN54</f>
        <v>8.6512653061224487</v>
      </c>
      <c r="BP54" s="214">
        <f>'1 Utsläpp (kvartal)'!BO54/'7 Sysselsatta (kvartal)'!BO54</f>
        <v>7.8971032745591936</v>
      </c>
      <c r="BQ54" s="214">
        <f>'1 Utsläpp (kvartal)'!BP54/'7 Sysselsatta (kvartal)'!BP54</f>
        <v>8.2371440713982143</v>
      </c>
      <c r="BR54" s="214">
        <f>'1 Utsläpp (kvartal)'!BQ54/'7 Sysselsatta (kvartal)'!BQ54</f>
        <v>9.4129738837405217</v>
      </c>
      <c r="BS54" s="214">
        <f>'1 Utsläpp (kvartal)'!BR54/'7 Sysselsatta (kvartal)'!BR54</f>
        <v>9.5352772073921983</v>
      </c>
      <c r="BT54" s="214">
        <f>'1 Utsläpp (kvartal)'!BS54/'7 Sysselsatta (kvartal)'!BS54</f>
        <v>8.6202521008403359</v>
      </c>
      <c r="BU54" s="214">
        <f>'1 Utsläpp (kvartal)'!BT54/'7 Sysselsatta (kvartal)'!BT54</f>
        <v>8.186751054852321</v>
      </c>
      <c r="BV54" s="214">
        <f>'1 Utsläpp (kvartal)'!BU54/'7 Sysselsatta (kvartal)'!BU54</f>
        <v>9.1361319966583121</v>
      </c>
      <c r="BW54" s="214">
        <f>'1 Utsläpp (kvartal)'!BV54/'7 Sysselsatta (kvartal)'!BV54</f>
        <v>9.3692746536267304</v>
      </c>
      <c r="BX54" s="214">
        <f>'1 Utsläpp (kvartal)'!BW54/'7 Sysselsatta (kvartal)'!BW54</f>
        <v>8.4924457429048417</v>
      </c>
    </row>
    <row r="55" spans="1:76" ht="15.75" customHeight="1" x14ac:dyDescent="0.3">
      <c r="B55" s="253" t="str">
        <f>'1 Utsläpp (kvartal)'!B55</f>
        <v>Other services</v>
      </c>
      <c r="C55" s="123" t="str">
        <f>'1 Utsläpp (kvartal)'!C55</f>
        <v>Övriga tjänster</v>
      </c>
      <c r="D55" s="214">
        <f>'1 Utsläpp (kvartal)'!D55/'7 Sysselsatta (kvartal)'!D55</f>
        <v>0.5936711737302578</v>
      </c>
      <c r="E55" s="214">
        <f>'1 Utsläpp (kvartal)'!E55/'7 Sysselsatta (kvartal)'!E55</f>
        <v>0.60719349912739973</v>
      </c>
      <c r="F55" s="214">
        <f>'1 Utsläpp (kvartal)'!F55/'7 Sysselsatta (kvartal)'!F55</f>
        <v>0.58832964303072854</v>
      </c>
      <c r="G55" s="214">
        <f>'1 Utsläpp (kvartal)'!G55/'7 Sysselsatta (kvartal)'!G55</f>
        <v>0.59729413077438054</v>
      </c>
      <c r="H55" s="214">
        <f>'1 Utsläpp (kvartal)'!G55/'7 Sysselsatta (kvartal)'!G55</f>
        <v>0.59729413077438054</v>
      </c>
      <c r="I55" s="214">
        <f>'1 Utsläpp (kvartal)'!H55/'7 Sysselsatta (kvartal)'!H55</f>
        <v>0.54690974769994916</v>
      </c>
      <c r="J55" s="214">
        <f>'1 Utsläpp (kvartal)'!I55/'7 Sysselsatta (kvartal)'!I55</f>
        <v>0.56928771179470328</v>
      </c>
      <c r="K55" s="214">
        <f>'1 Utsläpp (kvartal)'!J55/'7 Sysselsatta (kvartal)'!J55</f>
        <v>0.56460224816255944</v>
      </c>
      <c r="L55" s="214">
        <f>'1 Utsläpp (kvartal)'!K55/'7 Sysselsatta (kvartal)'!K55</f>
        <v>0.57882071801711688</v>
      </c>
      <c r="M55" s="214">
        <f>'1 Utsläpp (kvartal)'!L55/'7 Sysselsatta (kvartal)'!L55</f>
        <v>0.58195653394732416</v>
      </c>
      <c r="N55" s="214">
        <f>'1 Utsläpp (kvartal)'!M55/'7 Sysselsatta (kvartal)'!M55</f>
        <v>0.57535629453681714</v>
      </c>
      <c r="O55" s="214">
        <f>'1 Utsläpp (kvartal)'!N55/'7 Sysselsatta (kvartal)'!N55</f>
        <v>0.5631234283319364</v>
      </c>
      <c r="P55" s="214">
        <f>'1 Utsläpp (kvartal)'!O55/'7 Sysselsatta (kvartal)'!O55</f>
        <v>0.59854463130659774</v>
      </c>
      <c r="Q55" s="214">
        <f>'1 Utsläpp (kvartal)'!P55/'7 Sysselsatta (kvartal)'!P55</f>
        <v>0.56975322004545959</v>
      </c>
      <c r="R55" s="214">
        <f>'1 Utsläpp (kvartal)'!Q55/'7 Sysselsatta (kvartal)'!Q55</f>
        <v>0.57206264959933406</v>
      </c>
      <c r="S55" s="214">
        <f>'1 Utsläpp (kvartal)'!R55/'7 Sysselsatta (kvartal)'!R55</f>
        <v>0.55223638117479823</v>
      </c>
      <c r="T55" s="214">
        <f>'1 Utsläpp (kvartal)'!S55/'7 Sysselsatta (kvartal)'!S55</f>
        <v>0.5583346458759908</v>
      </c>
      <c r="U55" s="214">
        <f>'1 Utsläpp (kvartal)'!T55/'7 Sysselsatta (kvartal)'!T55</f>
        <v>0.51650727871639568</v>
      </c>
      <c r="V55" s="214">
        <f>'1 Utsläpp (kvartal)'!U55/'7 Sysselsatta (kvartal)'!U55</f>
        <v>0.51004784688995219</v>
      </c>
      <c r="W55" s="214">
        <f>'1 Utsläpp (kvartal)'!V55/'7 Sysselsatta (kvartal)'!V55</f>
        <v>0.49804098854731765</v>
      </c>
      <c r="X55" s="214">
        <f>'1 Utsläpp (kvartal)'!W55/'7 Sysselsatta (kvartal)'!W55</f>
        <v>0.51706852138073156</v>
      </c>
      <c r="Y55" s="214">
        <f>'1 Utsläpp (kvartal)'!X55/'7 Sysselsatta (kvartal)'!X55</f>
        <v>0.49527923801592677</v>
      </c>
      <c r="Z55" s="214">
        <f>'1 Utsläpp (kvartal)'!Y55/'7 Sysselsatta (kvartal)'!Y55</f>
        <v>0.50310969761219648</v>
      </c>
      <c r="AA55" s="214">
        <f>'1 Utsläpp (kvartal)'!Z55/'7 Sysselsatta (kvartal)'!Z55</f>
        <v>0.49068837897853446</v>
      </c>
      <c r="AB55" s="214">
        <f>'1 Utsläpp (kvartal)'!AA55/'7 Sysselsatta (kvartal)'!AA55</f>
        <v>0.49001365222227838</v>
      </c>
      <c r="AC55" s="214">
        <f>'1 Utsläpp (kvartal)'!AB55/'7 Sysselsatta (kvartal)'!AB55</f>
        <v>0.45299842054312939</v>
      </c>
      <c r="AD55" s="214">
        <f>'1 Utsläpp (kvartal)'!AC55/'7 Sysselsatta (kvartal)'!AC55</f>
        <v>0.46160389418821901</v>
      </c>
      <c r="AE55" s="214">
        <f>'1 Utsläpp (kvartal)'!AD55/'7 Sysselsatta (kvartal)'!AD55</f>
        <v>0.44904666091788825</v>
      </c>
      <c r="AF55" s="214">
        <f>'1 Utsläpp (kvartal)'!AE55/'7 Sysselsatta (kvartal)'!AE55</f>
        <v>0.45764584052468071</v>
      </c>
      <c r="AG55" s="214">
        <f>'1 Utsläpp (kvartal)'!AF55/'7 Sysselsatta (kvartal)'!AF55</f>
        <v>0.41884871361875425</v>
      </c>
      <c r="AH55" s="214">
        <f>'1 Utsläpp (kvartal)'!AG55/'7 Sysselsatta (kvartal)'!AG55</f>
        <v>0.43602442333785607</v>
      </c>
      <c r="AI55" s="214">
        <f>'1 Utsläpp (kvartal)'!AH55/'7 Sysselsatta (kvartal)'!AH55</f>
        <v>0.42355615975998495</v>
      </c>
      <c r="AJ55" s="214">
        <f>'1 Utsläpp (kvartal)'!AI55/'7 Sysselsatta (kvartal)'!AI55</f>
        <v>0.42776016142980677</v>
      </c>
      <c r="AK55" s="214">
        <f>'1 Utsläpp (kvartal)'!AJ55/'7 Sysselsatta (kvartal)'!AJ55</f>
        <v>0.38911832500960425</v>
      </c>
      <c r="AL55" s="214">
        <f>'1 Utsläpp (kvartal)'!AK55/'7 Sysselsatta (kvartal)'!AK55</f>
        <v>0.40923191926742652</v>
      </c>
      <c r="AM55" s="214">
        <f>'1 Utsläpp (kvartal)'!AL55/'7 Sysselsatta (kvartal)'!AL55</f>
        <v>0.40992387416307441</v>
      </c>
      <c r="AN55" s="214">
        <f>'1 Utsläpp (kvartal)'!AM55/'7 Sysselsatta (kvartal)'!AM55</f>
        <v>0.41399463554656241</v>
      </c>
      <c r="AO55" s="214">
        <f>'1 Utsläpp (kvartal)'!AN55/'7 Sysselsatta (kvartal)'!AN55</f>
        <v>0.38112985853268788</v>
      </c>
      <c r="AP55" s="214">
        <f>'1 Utsläpp (kvartal)'!AO55/'7 Sysselsatta (kvartal)'!AO55</f>
        <v>0.40123575449677334</v>
      </c>
      <c r="AQ55" s="214">
        <f>'1 Utsläpp (kvartal)'!AP55/'7 Sysselsatta (kvartal)'!AP55</f>
        <v>0.39452869860868778</v>
      </c>
      <c r="AR55" s="214">
        <f>'1 Utsläpp (kvartal)'!AQ55/'7 Sysselsatta (kvartal)'!AQ55</f>
        <v>0.39108060962174068</v>
      </c>
      <c r="AS55" s="214">
        <f>'1 Utsläpp (kvartal)'!AR55/'7 Sysselsatta (kvartal)'!AR55</f>
        <v>0.35737170660056922</v>
      </c>
      <c r="AT55" s="214">
        <f>'1 Utsläpp (kvartal)'!AS55/'7 Sysselsatta (kvartal)'!AS55</f>
        <v>0.38659900300893701</v>
      </c>
      <c r="AU55" s="214">
        <f>'1 Utsläpp (kvartal)'!AT55/'7 Sysselsatta (kvartal)'!AT55</f>
        <v>0.38598209165894753</v>
      </c>
      <c r="AV55" s="214">
        <f>'1 Utsläpp (kvartal)'!AU55/'7 Sysselsatta (kvartal)'!AU55</f>
        <v>0.37602063908753502</v>
      </c>
      <c r="AW55" s="214">
        <f>'1 Utsläpp (kvartal)'!AV55/'7 Sysselsatta (kvartal)'!AV55</f>
        <v>0.35673536235840053</v>
      </c>
      <c r="AX55" s="214">
        <f>'1 Utsläpp (kvartal)'!AW55/'7 Sysselsatta (kvartal)'!AW55</f>
        <v>0.38762776166034368</v>
      </c>
      <c r="AY55" s="214">
        <f>'1 Utsläpp (kvartal)'!AX55/'7 Sysselsatta (kvartal)'!AX55</f>
        <v>0.38675543097407139</v>
      </c>
      <c r="AZ55" s="214">
        <f>'1 Utsläpp (kvartal)'!AY55/'7 Sysselsatta (kvartal)'!AY55</f>
        <v>0.37646185678301552</v>
      </c>
      <c r="BA55" s="214">
        <f>'1 Utsläpp (kvartal)'!AZ55/'7 Sysselsatta (kvartal)'!AZ55</f>
        <v>0.3460682324081224</v>
      </c>
      <c r="BB55" s="214">
        <f>'1 Utsläpp (kvartal)'!BA55/'7 Sysselsatta (kvartal)'!BA55</f>
        <v>0.34943747990999674</v>
      </c>
      <c r="BC55" s="214">
        <f>'1 Utsläpp (kvartal)'!BB55/'7 Sysselsatta (kvartal)'!BB55</f>
        <v>0.36806221177321646</v>
      </c>
      <c r="BD55" s="214">
        <f>'1 Utsläpp (kvartal)'!BC55/'7 Sysselsatta (kvartal)'!BC55</f>
        <v>0.36248219455038366</v>
      </c>
      <c r="BE55" s="214">
        <f>'1 Utsläpp (kvartal)'!BD55/'7 Sysselsatta (kvartal)'!BD55</f>
        <v>0.33221533258173619</v>
      </c>
      <c r="BF55" s="214">
        <f>'1 Utsläpp (kvartal)'!BE55/'7 Sysselsatta (kvartal)'!BE55</f>
        <v>0.3626151600839187</v>
      </c>
      <c r="BG55" s="214">
        <f>'1 Utsläpp (kvartal)'!BF55/'7 Sysselsatta (kvartal)'!BF55</f>
        <v>0.35047317242576848</v>
      </c>
      <c r="BH55" s="214">
        <f>'1 Utsläpp (kvartal)'!BG55/'7 Sysselsatta (kvartal)'!BG55</f>
        <v>0.33192040762540631</v>
      </c>
      <c r="BI55" s="214">
        <f>'1 Utsläpp (kvartal)'!BH55/'7 Sysselsatta (kvartal)'!BH55</f>
        <v>0.30140726645129884</v>
      </c>
      <c r="BJ55" s="214">
        <f>'1 Utsläpp (kvartal)'!BI55/'7 Sysselsatta (kvartal)'!BI55</f>
        <v>0.29940896826416541</v>
      </c>
      <c r="BK55" s="214">
        <f>'1 Utsläpp (kvartal)'!BJ55/'7 Sysselsatta (kvartal)'!BJ55</f>
        <v>0.29379844961240309</v>
      </c>
      <c r="BL55" s="214">
        <f>'1 Utsläpp (kvartal)'!BK55/'7 Sysselsatta (kvartal)'!BK55</f>
        <v>0.29658668469077393</v>
      </c>
      <c r="BM55" s="214">
        <f>'1 Utsläpp (kvartal)'!BL55/'7 Sysselsatta (kvartal)'!BL55</f>
        <v>0.28848185527163406</v>
      </c>
      <c r="BN55" s="214">
        <f>'1 Utsläpp (kvartal)'!BM55/'7 Sysselsatta (kvartal)'!BM55</f>
        <v>0.29724396196246738</v>
      </c>
      <c r="BO55" s="214">
        <f>'1 Utsläpp (kvartal)'!BN55/'7 Sysselsatta (kvartal)'!BN55</f>
        <v>0.2876565368141954</v>
      </c>
      <c r="BP55" s="214">
        <f>'1 Utsläpp (kvartal)'!BO55/'7 Sysselsatta (kvartal)'!BO55</f>
        <v>0.29021290919801396</v>
      </c>
      <c r="BQ55" s="214">
        <f>'1 Utsläpp (kvartal)'!BP55/'7 Sysselsatta (kvartal)'!BP55</f>
        <v>0.33497915860942795</v>
      </c>
      <c r="BR55" s="214">
        <f>'1 Utsläpp (kvartal)'!BQ55/'7 Sysselsatta (kvartal)'!BQ55</f>
        <v>0.34701013513513512</v>
      </c>
      <c r="BS55" s="214">
        <f>'1 Utsläpp (kvartal)'!BR55/'7 Sysselsatta (kvartal)'!BR55</f>
        <v>0.34522575869726124</v>
      </c>
      <c r="BT55" s="214">
        <f>'1 Utsläpp (kvartal)'!BS55/'7 Sysselsatta (kvartal)'!BS55</f>
        <v>0.32748652205289303</v>
      </c>
      <c r="BU55" s="214">
        <f>'1 Utsläpp (kvartal)'!BT55/'7 Sysselsatta (kvartal)'!BT55</f>
        <v>0.32256374734837012</v>
      </c>
      <c r="BV55" s="214">
        <f>'1 Utsläpp (kvartal)'!BU55/'7 Sysselsatta (kvartal)'!BU55</f>
        <v>0.33204611928277739</v>
      </c>
      <c r="BW55" s="214">
        <f>'1 Utsläpp (kvartal)'!BV55/'7 Sysselsatta (kvartal)'!BV55</f>
        <v>0.3261263114585477</v>
      </c>
      <c r="BX55" s="214">
        <f>'1 Utsläpp (kvartal)'!BW55/'7 Sysselsatta (kvartal)'!BW55</f>
        <v>0.31703019778916608</v>
      </c>
    </row>
    <row r="56" spans="1:76" ht="15.75" customHeight="1" x14ac:dyDescent="0.3">
      <c r="B56" s="253" t="str">
        <f>'1 Utsläpp (kvartal)'!B56</f>
        <v>Public sector</v>
      </c>
      <c r="C56" s="123" t="str">
        <f>'1 Utsläpp (kvartal)'!C56</f>
        <v>Offentlig sektor</v>
      </c>
      <c r="D56" s="214">
        <f>'1 Utsläpp (kvartal)'!D56/'7 Sysselsatta (kvartal)'!D56</f>
        <v>0.11018387553041017</v>
      </c>
      <c r="E56" s="214">
        <f>'1 Utsläpp (kvartal)'!E56/'7 Sysselsatta (kvartal)'!E56</f>
        <v>0.10302534750613244</v>
      </c>
      <c r="F56" s="214">
        <f>'1 Utsläpp (kvartal)'!F56/'7 Sysselsatta (kvartal)'!F56</f>
        <v>9.9673794853207681E-2</v>
      </c>
      <c r="G56" s="214">
        <f>'1 Utsläpp (kvartal)'!G56/'7 Sysselsatta (kvartal)'!G56</f>
        <v>0.11424412094064949</v>
      </c>
      <c r="H56" s="214">
        <f>'1 Utsläpp (kvartal)'!G56/'7 Sysselsatta (kvartal)'!G56</f>
        <v>0.11424412094064949</v>
      </c>
      <c r="I56" s="214">
        <f>'1 Utsläpp (kvartal)'!H56/'7 Sysselsatta (kvartal)'!H56</f>
        <v>0.10892478010312406</v>
      </c>
      <c r="J56" s="214">
        <f>'1 Utsläpp (kvartal)'!I56/'7 Sysselsatta (kvartal)'!I56</f>
        <v>9.5956771463119706E-2</v>
      </c>
      <c r="K56" s="214">
        <f>'1 Utsläpp (kvartal)'!J56/'7 Sysselsatta (kvartal)'!J56</f>
        <v>9.5792280909697006E-2</v>
      </c>
      <c r="L56" s="214">
        <f>'1 Utsläpp (kvartal)'!K56/'7 Sysselsatta (kvartal)'!K56</f>
        <v>0.11042287986541256</v>
      </c>
      <c r="M56" s="214">
        <f>'1 Utsläpp (kvartal)'!L56/'7 Sysselsatta (kvartal)'!L56</f>
        <v>0.11948001851566116</v>
      </c>
      <c r="N56" s="214">
        <f>'1 Utsläpp (kvartal)'!M56/'7 Sysselsatta (kvartal)'!M56</f>
        <v>9.3397304089559069E-2</v>
      </c>
      <c r="O56" s="214">
        <f>'1 Utsläpp (kvartal)'!N56/'7 Sysselsatta (kvartal)'!N56</f>
        <v>9.1992882562277584E-2</v>
      </c>
      <c r="P56" s="214">
        <f>'1 Utsläpp (kvartal)'!O56/'7 Sysselsatta (kvartal)'!O56</f>
        <v>0.11983741072785289</v>
      </c>
      <c r="Q56" s="214">
        <f>'1 Utsläpp (kvartal)'!P56/'7 Sysselsatta (kvartal)'!P56</f>
        <v>0.10394039480758889</v>
      </c>
      <c r="R56" s="214">
        <f>'1 Utsläpp (kvartal)'!Q56/'7 Sysselsatta (kvartal)'!Q56</f>
        <v>8.7491486946651542E-2</v>
      </c>
      <c r="S56" s="214">
        <f>'1 Utsläpp (kvartal)'!R56/'7 Sysselsatta (kvartal)'!R56</f>
        <v>8.7927595123753241E-2</v>
      </c>
      <c r="T56" s="214">
        <f>'1 Utsläpp (kvartal)'!S56/'7 Sysselsatta (kvartal)'!S56</f>
        <v>9.6121505946519206E-2</v>
      </c>
      <c r="U56" s="214">
        <f>'1 Utsläpp (kvartal)'!T56/'7 Sysselsatta (kvartal)'!T56</f>
        <v>9.8536473816601883E-2</v>
      </c>
      <c r="V56" s="214">
        <f>'1 Utsläpp (kvartal)'!U56/'7 Sysselsatta (kvartal)'!U56</f>
        <v>8.8244572973785032E-2</v>
      </c>
      <c r="W56" s="214">
        <f>'1 Utsläpp (kvartal)'!V56/'7 Sysselsatta (kvartal)'!V56</f>
        <v>9.0829118099846062E-2</v>
      </c>
      <c r="X56" s="214">
        <f>'1 Utsläpp (kvartal)'!W56/'7 Sysselsatta (kvartal)'!W56</f>
        <v>0.10276272207166516</v>
      </c>
      <c r="Y56" s="214">
        <f>'1 Utsläpp (kvartal)'!X56/'7 Sysselsatta (kvartal)'!X56</f>
        <v>8.7546285800649867E-2</v>
      </c>
      <c r="Z56" s="214">
        <f>'1 Utsläpp (kvartal)'!Y56/'7 Sysselsatta (kvartal)'!Y56</f>
        <v>8.0292349929509524E-2</v>
      </c>
      <c r="AA56" s="214">
        <f>'1 Utsläpp (kvartal)'!Z56/'7 Sysselsatta (kvartal)'!Z56</f>
        <v>7.9119204817528821E-2</v>
      </c>
      <c r="AB56" s="214">
        <f>'1 Utsläpp (kvartal)'!AA56/'7 Sysselsatta (kvartal)'!AA56</f>
        <v>8.180127919083742E-2</v>
      </c>
      <c r="AC56" s="214">
        <f>'1 Utsläpp (kvartal)'!AB56/'7 Sysselsatta (kvartal)'!AB56</f>
        <v>7.98294179260811E-2</v>
      </c>
      <c r="AD56" s="214">
        <f>'1 Utsläpp (kvartal)'!AC56/'7 Sysselsatta (kvartal)'!AC56</f>
        <v>7.3313199764289932E-2</v>
      </c>
      <c r="AE56" s="214">
        <f>'1 Utsläpp (kvartal)'!AD56/'7 Sysselsatta (kvartal)'!AD56</f>
        <v>7.4599542334096103E-2</v>
      </c>
      <c r="AF56" s="214">
        <f>'1 Utsläpp (kvartal)'!AE56/'7 Sysselsatta (kvartal)'!AE56</f>
        <v>7.6154688070047424E-2</v>
      </c>
      <c r="AG56" s="214">
        <f>'1 Utsläpp (kvartal)'!AF56/'7 Sysselsatta (kvartal)'!AF56</f>
        <v>7.27246165084003E-2</v>
      </c>
      <c r="AH56" s="214">
        <f>'1 Utsläpp (kvartal)'!AG56/'7 Sysselsatta (kvartal)'!AG56</f>
        <v>7.2311460059065039E-2</v>
      </c>
      <c r="AI56" s="214">
        <f>'1 Utsläpp (kvartal)'!AH56/'7 Sysselsatta (kvartal)'!AH56</f>
        <v>7.2361315660284739E-2</v>
      </c>
      <c r="AJ56" s="214">
        <f>'1 Utsläpp (kvartal)'!AI56/'7 Sysselsatta (kvartal)'!AI56</f>
        <v>7.3986173473024025E-2</v>
      </c>
      <c r="AK56" s="214">
        <f>'1 Utsläpp (kvartal)'!AJ56/'7 Sysselsatta (kvartal)'!AJ56</f>
        <v>7.0643050220515008E-2</v>
      </c>
      <c r="AL56" s="214">
        <f>'1 Utsläpp (kvartal)'!AK56/'7 Sysselsatta (kvartal)'!AK56</f>
        <v>6.7471650566988658E-2</v>
      </c>
      <c r="AM56" s="214">
        <f>'1 Utsläpp (kvartal)'!AL56/'7 Sysselsatta (kvartal)'!AL56</f>
        <v>6.6884576098059242E-2</v>
      </c>
      <c r="AN56" s="214">
        <f>'1 Utsläpp (kvartal)'!AM56/'7 Sysselsatta (kvartal)'!AM56</f>
        <v>7.0904052649809493E-2</v>
      </c>
      <c r="AO56" s="214">
        <f>'1 Utsläpp (kvartal)'!AN56/'7 Sysselsatta (kvartal)'!AN56</f>
        <v>6.6191304347826094E-2</v>
      </c>
      <c r="AP56" s="214">
        <f>'1 Utsläpp (kvartal)'!AO56/'7 Sysselsatta (kvartal)'!AO56</f>
        <v>6.399945100192149E-2</v>
      </c>
      <c r="AQ56" s="214">
        <f>'1 Utsläpp (kvartal)'!AP56/'7 Sysselsatta (kvartal)'!AP56</f>
        <v>6.3633925578276906E-2</v>
      </c>
      <c r="AR56" s="214">
        <f>'1 Utsläpp (kvartal)'!AQ56/'7 Sysselsatta (kvartal)'!AQ56</f>
        <v>6.5198659645763532E-2</v>
      </c>
      <c r="AS56" s="214">
        <f>'1 Utsläpp (kvartal)'!AR56/'7 Sysselsatta (kvartal)'!AR56</f>
        <v>6.1909996564754377E-2</v>
      </c>
      <c r="AT56" s="214">
        <f>'1 Utsläpp (kvartal)'!AS56/'7 Sysselsatta (kvartal)'!AS56</f>
        <v>6.068951448388412E-2</v>
      </c>
      <c r="AU56" s="214">
        <f>'1 Utsläpp (kvartal)'!AT56/'7 Sysselsatta (kvartal)'!AT56</f>
        <v>6.1500565874442449E-2</v>
      </c>
      <c r="AV56" s="214">
        <f>'1 Utsläpp (kvartal)'!AU56/'7 Sysselsatta (kvartal)'!AU56</f>
        <v>6.2268753811750358E-2</v>
      </c>
      <c r="AW56" s="214">
        <f>'1 Utsläpp (kvartal)'!AV56/'7 Sysselsatta (kvartal)'!AV56</f>
        <v>6.8545207341944248E-2</v>
      </c>
      <c r="AX56" s="214">
        <f>'1 Utsläpp (kvartal)'!AW56/'7 Sysselsatta (kvartal)'!AW56</f>
        <v>6.3619201725997845E-2</v>
      </c>
      <c r="AY56" s="214">
        <f>'1 Utsläpp (kvartal)'!AX56/'7 Sysselsatta (kvartal)'!AX56</f>
        <v>6.2888506811268355E-2</v>
      </c>
      <c r="AZ56" s="214">
        <f>'1 Utsläpp (kvartal)'!AY56/'7 Sysselsatta (kvartal)'!AY56</f>
        <v>6.6867347629033333E-2</v>
      </c>
      <c r="BA56" s="214">
        <f>'1 Utsläpp (kvartal)'!AZ56/'7 Sysselsatta (kvartal)'!AZ56</f>
        <v>6.8208131853163531E-2</v>
      </c>
      <c r="BB56" s="214">
        <f>'1 Utsläpp (kvartal)'!BA56/'7 Sysselsatta (kvartal)'!BA56</f>
        <v>5.841873091279267E-2</v>
      </c>
      <c r="BC56" s="214">
        <f>'1 Utsläpp (kvartal)'!BB56/'7 Sysselsatta (kvartal)'!BB56</f>
        <v>6.0111317254174401E-2</v>
      </c>
      <c r="BD56" s="214">
        <f>'1 Utsläpp (kvartal)'!BC56/'7 Sysselsatta (kvartal)'!BC56</f>
        <v>6.3956236914972653E-2</v>
      </c>
      <c r="BE56" s="214">
        <f>'1 Utsläpp (kvartal)'!BD56/'7 Sysselsatta (kvartal)'!BD56</f>
        <v>6.3018534863195044E-2</v>
      </c>
      <c r="BF56" s="214">
        <f>'1 Utsläpp (kvartal)'!BE56/'7 Sysselsatta (kvartal)'!BE56</f>
        <v>5.8742986908896615E-2</v>
      </c>
      <c r="BG56" s="214">
        <f>'1 Utsläpp (kvartal)'!BF56/'7 Sysselsatta (kvartal)'!BF56</f>
        <v>5.7979587856724947E-2</v>
      </c>
      <c r="BH56" s="214">
        <f>'1 Utsläpp (kvartal)'!BG56/'7 Sysselsatta (kvartal)'!BG56</f>
        <v>6.1287513397642004E-2</v>
      </c>
      <c r="BI56" s="214">
        <f>'1 Utsläpp (kvartal)'!BH56/'7 Sysselsatta (kvartal)'!BH56</f>
        <v>5.6814988290398126E-2</v>
      </c>
      <c r="BJ56" s="214">
        <f>'1 Utsläpp (kvartal)'!BI56/'7 Sysselsatta (kvartal)'!BI56</f>
        <v>5.0194398682042833E-2</v>
      </c>
      <c r="BK56" s="214">
        <f>'1 Utsläpp (kvartal)'!BJ56/'7 Sysselsatta (kvartal)'!BJ56</f>
        <v>4.9372384937238493E-2</v>
      </c>
      <c r="BL56" s="214">
        <f>'1 Utsläpp (kvartal)'!BK56/'7 Sysselsatta (kvartal)'!BK56</f>
        <v>5.4068656519733797E-2</v>
      </c>
      <c r="BM56" s="214">
        <f>'1 Utsläpp (kvartal)'!BL56/'7 Sysselsatta (kvartal)'!BL56</f>
        <v>5.4970914859862496E-2</v>
      </c>
      <c r="BN56" s="214">
        <f>'1 Utsläpp (kvartal)'!BM56/'7 Sysselsatta (kvartal)'!BM56</f>
        <v>4.9402053815156645E-2</v>
      </c>
      <c r="BO56" s="214">
        <f>'1 Utsläpp (kvartal)'!BN56/'7 Sysselsatta (kvartal)'!BN56</f>
        <v>4.7793415270967331E-2</v>
      </c>
      <c r="BP56" s="214">
        <f>'1 Utsläpp (kvartal)'!BO56/'7 Sysselsatta (kvartal)'!BO56</f>
        <v>5.2059533912135254E-2</v>
      </c>
      <c r="BQ56" s="214">
        <f>'1 Utsläpp (kvartal)'!BP56/'7 Sysselsatta (kvartal)'!BP56</f>
        <v>6.36904761904762E-2</v>
      </c>
      <c r="BR56" s="214">
        <f>'1 Utsläpp (kvartal)'!BQ56/'7 Sysselsatta (kvartal)'!BQ56</f>
        <v>5.7568733500740453E-2</v>
      </c>
      <c r="BS56" s="214">
        <f>'1 Utsläpp (kvartal)'!BR56/'7 Sysselsatta (kvartal)'!BR56</f>
        <v>5.6039316993258134E-2</v>
      </c>
      <c r="BT56" s="214">
        <f>'1 Utsläpp (kvartal)'!BS56/'7 Sysselsatta (kvartal)'!BS56</f>
        <v>5.8629441624365487E-2</v>
      </c>
      <c r="BU56" s="214">
        <f>'1 Utsläpp (kvartal)'!BT56/'7 Sysselsatta (kvartal)'!BT56</f>
        <v>6.1891061269862033E-2</v>
      </c>
      <c r="BV56" s="214">
        <f>'1 Utsläpp (kvartal)'!BU56/'7 Sysselsatta (kvartal)'!BU56</f>
        <v>5.5322020825298877E-2</v>
      </c>
      <c r="BW56" s="214">
        <f>'1 Utsläpp (kvartal)'!BV56/'7 Sysselsatta (kvartal)'!BV56</f>
        <v>5.3375235700817099E-2</v>
      </c>
      <c r="BX56" s="214">
        <f>'1 Utsläpp (kvartal)'!BW56/'7 Sysselsatta (kvartal)'!BW56</f>
        <v>5.7254521963824287E-2</v>
      </c>
    </row>
    <row r="57" spans="1:76" ht="15.75" customHeight="1" x14ac:dyDescent="0.3">
      <c r="B57" s="253" t="str">
        <f>'1 Utsläpp (kvartal)'!B57</f>
        <v>Households and non profit institutions</v>
      </c>
      <c r="C57" s="123" t="str">
        <f>'1 Utsläpp (kvartal)'!C57</f>
        <v>Hushåll och icke-vinstdrivande organisationer</v>
      </c>
      <c r="D57" s="214">
        <f>'1 Utsläpp (kvartal)'!D57/'7 Sysselsatta (kvartal)'!D57</f>
        <v>27.054179254783485</v>
      </c>
      <c r="E57" s="214">
        <f>'1 Utsläpp (kvartal)'!E57/'7 Sysselsatta (kvartal)'!E57</f>
        <v>28.867198404785643</v>
      </c>
      <c r="F57" s="214">
        <f>'1 Utsläpp (kvartal)'!F57/'7 Sysselsatta (kvartal)'!F57</f>
        <v>29.125768087215061</v>
      </c>
      <c r="G57" s="214">
        <f>'1 Utsläpp (kvartal)'!G57/'7 Sysselsatta (kvartal)'!G57</f>
        <v>28.821199586349536</v>
      </c>
      <c r="H57" s="214">
        <f>'1 Utsläpp (kvartal)'!G57/'7 Sysselsatta (kvartal)'!G57</f>
        <v>28.821199586349536</v>
      </c>
      <c r="I57" s="214">
        <f>'1 Utsläpp (kvartal)'!H57/'7 Sysselsatta (kvartal)'!H57</f>
        <v>26.555755755755754</v>
      </c>
      <c r="J57" s="214">
        <f>'1 Utsläpp (kvartal)'!I57/'7 Sysselsatta (kvartal)'!I57</f>
        <v>28.08656280428432</v>
      </c>
      <c r="K57" s="214">
        <f>'1 Utsläpp (kvartal)'!J57/'7 Sysselsatta (kvartal)'!J57</f>
        <v>28.884</v>
      </c>
      <c r="L57" s="214">
        <f>'1 Utsläpp (kvartal)'!K57/'7 Sysselsatta (kvartal)'!K57</f>
        <v>28.594258872651356</v>
      </c>
      <c r="M57" s="214">
        <f>'1 Utsläpp (kvartal)'!L57/'7 Sysselsatta (kvartal)'!L57</f>
        <v>25.883976261127597</v>
      </c>
      <c r="N57" s="214">
        <f>'1 Utsläpp (kvartal)'!M57/'7 Sysselsatta (kvartal)'!M57</f>
        <v>27.214778325123156</v>
      </c>
      <c r="O57" s="214">
        <f>'1 Utsläpp (kvartal)'!N57/'7 Sysselsatta (kvartal)'!N57</f>
        <v>27.82611218568665</v>
      </c>
      <c r="P57" s="214">
        <f>'1 Utsläpp (kvartal)'!O57/'7 Sysselsatta (kvartal)'!O57</f>
        <v>29.253098290598295</v>
      </c>
      <c r="Q57" s="214">
        <f>'1 Utsläpp (kvartal)'!P57/'7 Sysselsatta (kvartal)'!P57</f>
        <v>24.298811881188119</v>
      </c>
      <c r="R57" s="214">
        <f>'1 Utsläpp (kvartal)'!Q57/'7 Sysselsatta (kvartal)'!Q57</f>
        <v>26.712474849094566</v>
      </c>
      <c r="S57" s="214">
        <f>'1 Utsläpp (kvartal)'!R57/'7 Sysselsatta (kvartal)'!R57</f>
        <v>26.479941002949854</v>
      </c>
      <c r="T57" s="214">
        <f>'1 Utsläpp (kvartal)'!S57/'7 Sysselsatta (kvartal)'!S57</f>
        <v>26.704117009750814</v>
      </c>
      <c r="U57" s="214">
        <f>'1 Utsläpp (kvartal)'!T57/'7 Sysselsatta (kvartal)'!T57</f>
        <v>21.6644098810613</v>
      </c>
      <c r="V57" s="214">
        <f>'1 Utsläpp (kvartal)'!U57/'7 Sysselsatta (kvartal)'!U57</f>
        <v>24.759921414538312</v>
      </c>
      <c r="W57" s="214">
        <f>'1 Utsläpp (kvartal)'!V57/'7 Sysselsatta (kvartal)'!V57</f>
        <v>24.722549952426263</v>
      </c>
      <c r="X57" s="214">
        <f>'1 Utsläpp (kvartal)'!W57/'7 Sysselsatta (kvartal)'!W57</f>
        <v>26.254288816503802</v>
      </c>
      <c r="Y57" s="214">
        <f>'1 Utsläpp (kvartal)'!X57/'7 Sysselsatta (kvartal)'!X57</f>
        <v>19.863829787234042</v>
      </c>
      <c r="Z57" s="214">
        <f>'1 Utsläpp (kvartal)'!Y57/'7 Sysselsatta (kvartal)'!Y57</f>
        <v>24.691739552964044</v>
      </c>
      <c r="AA57" s="214">
        <f>'1 Utsläpp (kvartal)'!Z57/'7 Sysselsatta (kvartal)'!Z57</f>
        <v>23.348035714285714</v>
      </c>
      <c r="AB57" s="214">
        <f>'1 Utsläpp (kvartal)'!AA57/'7 Sysselsatta (kvartal)'!AA57</f>
        <v>25.240744680851066</v>
      </c>
      <c r="AC57" s="214">
        <f>'1 Utsläpp (kvartal)'!AB57/'7 Sysselsatta (kvartal)'!AB57</f>
        <v>19.074937343358396</v>
      </c>
      <c r="AD57" s="214">
        <f>'1 Utsläpp (kvartal)'!AC57/'7 Sysselsatta (kvartal)'!AC57</f>
        <v>23.78157894736842</v>
      </c>
      <c r="AE57" s="214">
        <f>'1 Utsläpp (kvartal)'!AD57/'7 Sysselsatta (kvartal)'!AD57</f>
        <v>22.239640410958906</v>
      </c>
      <c r="AF57" s="214">
        <f>'1 Utsläpp (kvartal)'!AE57/'7 Sysselsatta (kvartal)'!AE57</f>
        <v>24.786528497409329</v>
      </c>
      <c r="AG57" s="214">
        <f>'1 Utsläpp (kvartal)'!AF57/'7 Sysselsatta (kvartal)'!AF57</f>
        <v>19.140882597835141</v>
      </c>
      <c r="AH57" s="214">
        <f>'1 Utsläpp (kvartal)'!AG57/'7 Sysselsatta (kvartal)'!AG57</f>
        <v>23.800560224089637</v>
      </c>
      <c r="AI57" s="214">
        <f>'1 Utsläpp (kvartal)'!AH57/'7 Sysselsatta (kvartal)'!AH57</f>
        <v>21.868268434134215</v>
      </c>
      <c r="AJ57" s="214">
        <f>'1 Utsläpp (kvartal)'!AI57/'7 Sysselsatta (kvartal)'!AI57</f>
        <v>23.890652385589096</v>
      </c>
      <c r="AK57" s="214">
        <f>'1 Utsläpp (kvartal)'!AJ57/'7 Sysselsatta (kvartal)'!AJ57</f>
        <v>18.908535564853558</v>
      </c>
      <c r="AL57" s="214">
        <f>'1 Utsläpp (kvartal)'!AK57/'7 Sysselsatta (kvartal)'!AK57</f>
        <v>22.721948998178505</v>
      </c>
      <c r="AM57" s="214">
        <f>'1 Utsläpp (kvartal)'!AL57/'7 Sysselsatta (kvartal)'!AL57</f>
        <v>21.089737274220035</v>
      </c>
      <c r="AN57" s="214">
        <f>'1 Utsläpp (kvartal)'!AM57/'7 Sysselsatta (kvartal)'!AM57</f>
        <v>22.798662846227316</v>
      </c>
      <c r="AO57" s="214">
        <f>'1 Utsläpp (kvartal)'!AN57/'7 Sysselsatta (kvartal)'!AN57</f>
        <v>19.727360988526037</v>
      </c>
      <c r="AP57" s="214">
        <f>'1 Utsläpp (kvartal)'!AO57/'7 Sysselsatta (kvartal)'!AO57</f>
        <v>20.657724252491693</v>
      </c>
      <c r="AQ57" s="214">
        <f>'1 Utsläpp (kvartal)'!AP57/'7 Sysselsatta (kvartal)'!AP57</f>
        <v>20.839540607054964</v>
      </c>
      <c r="AR57" s="214">
        <f>'1 Utsläpp (kvartal)'!AQ57/'7 Sysselsatta (kvartal)'!AQ57</f>
        <v>20.105993150684935</v>
      </c>
      <c r="AS57" s="214">
        <f>'1 Utsläpp (kvartal)'!AR57/'7 Sysselsatta (kvartal)'!AR57</f>
        <v>18.043189655172416</v>
      </c>
      <c r="AT57" s="214">
        <f>'1 Utsläpp (kvartal)'!AS57/'7 Sysselsatta (kvartal)'!AS57</f>
        <v>19.905932203389831</v>
      </c>
      <c r="AU57" s="214">
        <f>'1 Utsläpp (kvartal)'!AT57/'7 Sysselsatta (kvartal)'!AT57</f>
        <v>20.368109908409661</v>
      </c>
      <c r="AV57" s="214">
        <f>'1 Utsläpp (kvartal)'!AU57/'7 Sysselsatta (kvartal)'!AU57</f>
        <v>18.291605541972292</v>
      </c>
      <c r="AW57" s="214">
        <f>'1 Utsläpp (kvartal)'!AV57/'7 Sysselsatta (kvartal)'!AV57</f>
        <v>17.198743718592965</v>
      </c>
      <c r="AX57" s="214">
        <f>'1 Utsläpp (kvartal)'!AW57/'7 Sysselsatta (kvartal)'!AW57</f>
        <v>19.425798319327733</v>
      </c>
      <c r="AY57" s="214">
        <f>'1 Utsläpp (kvartal)'!AX57/'7 Sysselsatta (kvartal)'!AX57</f>
        <v>20.032223147377184</v>
      </c>
      <c r="AZ57" s="214">
        <f>'1 Utsläpp (kvartal)'!AY57/'7 Sysselsatta (kvartal)'!AY57</f>
        <v>18.071334971334974</v>
      </c>
      <c r="BA57" s="214">
        <f>'1 Utsläpp (kvartal)'!AZ57/'7 Sysselsatta (kvartal)'!AZ57</f>
        <v>17.473130434782611</v>
      </c>
      <c r="BB57" s="214">
        <f>'1 Utsläpp (kvartal)'!BA57/'7 Sysselsatta (kvartal)'!BA57</f>
        <v>17.461835334476845</v>
      </c>
      <c r="BC57" s="214">
        <f>'1 Utsläpp (kvartal)'!BB57/'7 Sysselsatta (kvartal)'!BB57</f>
        <v>19.086717428087987</v>
      </c>
      <c r="BD57" s="214">
        <f>'1 Utsläpp (kvartal)'!BC57/'7 Sysselsatta (kvartal)'!BC57</f>
        <v>16.686099754701555</v>
      </c>
      <c r="BE57" s="214">
        <f>'1 Utsläpp (kvartal)'!BD57/'7 Sysselsatta (kvartal)'!BD57</f>
        <v>17.49218604651163</v>
      </c>
      <c r="BF57" s="214">
        <f>'1 Utsläpp (kvartal)'!BE57/'7 Sysselsatta (kvartal)'!BE57</f>
        <v>18.81219512195122</v>
      </c>
      <c r="BG57" s="214">
        <f>'1 Utsläpp (kvartal)'!BF57/'7 Sysselsatta (kvartal)'!BF57</f>
        <v>18.978065054211839</v>
      </c>
      <c r="BH57" s="214">
        <f>'1 Utsläpp (kvartal)'!BG57/'7 Sysselsatta (kvartal)'!BG57</f>
        <v>16.119006309148265</v>
      </c>
      <c r="BI57" s="214">
        <f>'1 Utsläpp (kvartal)'!BH57/'7 Sysselsatta (kvartal)'!BH57</f>
        <v>15.614897413024087</v>
      </c>
      <c r="BJ57" s="214">
        <f>'1 Utsläpp (kvartal)'!BI57/'7 Sysselsatta (kvartal)'!BI57</f>
        <v>15.349095394736842</v>
      </c>
      <c r="BK57" s="214">
        <f>'1 Utsläpp (kvartal)'!BJ57/'7 Sysselsatta (kvartal)'!BJ57</f>
        <v>15.595890410958905</v>
      </c>
      <c r="BL57" s="214">
        <f>'1 Utsläpp (kvartal)'!BK57/'7 Sysselsatta (kvartal)'!BK57</f>
        <v>14.459137254901961</v>
      </c>
      <c r="BM57" s="214">
        <f>'1 Utsläpp (kvartal)'!BL57/'7 Sysselsatta (kvartal)'!BL57</f>
        <v>15.090122377622377</v>
      </c>
      <c r="BN57" s="214">
        <f>'1 Utsläpp (kvartal)'!BM57/'7 Sysselsatta (kvartal)'!BM57</f>
        <v>15.111138211382114</v>
      </c>
      <c r="BO57" s="214">
        <f>'1 Utsläpp (kvartal)'!BN57/'7 Sysselsatta (kvartal)'!BN57</f>
        <v>15.085564516129031</v>
      </c>
      <c r="BP57" s="214">
        <f>'1 Utsläpp (kvartal)'!BO57/'7 Sysselsatta (kvartal)'!BO57</f>
        <v>13.955748031496064</v>
      </c>
      <c r="BQ57" s="214">
        <f>'1 Utsläpp (kvartal)'!BP57/'7 Sysselsatta (kvartal)'!BP57</f>
        <v>17.771699741156166</v>
      </c>
      <c r="BR57" s="214">
        <f>'1 Utsläpp (kvartal)'!BQ57/'7 Sysselsatta (kvartal)'!BQ57</f>
        <v>17.853246753246754</v>
      </c>
      <c r="BS57" s="214">
        <f>'1 Utsläpp (kvartal)'!BR57/'7 Sysselsatta (kvartal)'!BR57</f>
        <v>18.476032388663967</v>
      </c>
      <c r="BT57" s="214">
        <f>'1 Utsläpp (kvartal)'!BS57/'7 Sysselsatta (kvartal)'!BS57</f>
        <v>15.984428794992175</v>
      </c>
      <c r="BU57" s="214">
        <f>'1 Utsläpp (kvartal)'!BT57/'7 Sysselsatta (kvartal)'!BT57</f>
        <v>17.364782608695652</v>
      </c>
      <c r="BV57" s="214">
        <f>'1 Utsläpp (kvartal)'!BU57/'7 Sysselsatta (kvartal)'!BU57</f>
        <v>17.138137651821861</v>
      </c>
      <c r="BW57" s="214">
        <f>'1 Utsläpp (kvartal)'!BV57/'7 Sysselsatta (kvartal)'!BV57</f>
        <v>17.57</v>
      </c>
      <c r="BX57" s="214">
        <f>'1 Utsläpp (kvartal)'!BW57/'7 Sysselsatta (kvartal)'!BW57</f>
        <v>15.412308868501528</v>
      </c>
    </row>
    <row r="58" spans="1:76" s="17" customFormat="1" ht="15.75" customHeight="1" x14ac:dyDescent="0.3">
      <c r="A58"/>
      <c r="B58" s="120" t="str">
        <f>'1 Utsläpp (kvartal)'!B58</f>
        <v>Total</v>
      </c>
      <c r="C58" s="129" t="str">
        <f>'1 Utsläpp (kvartal)'!C58</f>
        <v>Totalsumma*</v>
      </c>
      <c r="D58" s="254">
        <f>'1 Utsläpp (kvartal)'!D58/'7 Sysselsatta (kvartal)'!D58</f>
        <v>3.7883603953406282</v>
      </c>
      <c r="E58" s="254">
        <f>'1 Utsläpp (kvartal)'!E58/'7 Sysselsatta (kvartal)'!E58</f>
        <v>3.5466498349194011</v>
      </c>
      <c r="F58" s="254">
        <f>'1 Utsläpp (kvartal)'!F58/'7 Sysselsatta (kvartal)'!F58</f>
        <v>3.3787846662708851</v>
      </c>
      <c r="G58" s="254">
        <f>'1 Utsläpp (kvartal)'!G58/'7 Sysselsatta (kvartal)'!G58</f>
        <v>3.9171723593633541</v>
      </c>
      <c r="H58" s="254">
        <f>'1 Utsläpp (kvartal)'!G58/'7 Sysselsatta (kvartal)'!G58</f>
        <v>3.9171723593633541</v>
      </c>
      <c r="I58" s="254">
        <f>'1 Utsläpp (kvartal)'!H58/'7 Sysselsatta (kvartal)'!H58</f>
        <v>3.6485565536041475</v>
      </c>
      <c r="J58" s="254">
        <f>'1 Utsläpp (kvartal)'!I58/'7 Sysselsatta (kvartal)'!I58</f>
        <v>3.3013960566362317</v>
      </c>
      <c r="K58" s="254">
        <f>'1 Utsläpp (kvartal)'!J58/'7 Sysselsatta (kvartal)'!J58</f>
        <v>3.0527235533503077</v>
      </c>
      <c r="L58" s="254">
        <f>'1 Utsläpp (kvartal)'!K58/'7 Sysselsatta (kvartal)'!K58</f>
        <v>3.7288055891441618</v>
      </c>
      <c r="M58" s="254">
        <f>'1 Utsläpp (kvartal)'!L58/'7 Sysselsatta (kvartal)'!L58</f>
        <v>4.2266773487395906</v>
      </c>
      <c r="N58" s="254">
        <f>'1 Utsläpp (kvartal)'!M58/'7 Sysselsatta (kvartal)'!M58</f>
        <v>3.5516467790938315</v>
      </c>
      <c r="O58" s="254">
        <f>'1 Utsläpp (kvartal)'!N58/'7 Sysselsatta (kvartal)'!N58</f>
        <v>3.2264320294760291</v>
      </c>
      <c r="P58" s="254">
        <f>'1 Utsläpp (kvartal)'!O58/'7 Sysselsatta (kvartal)'!O58</f>
        <v>3.9974197235104074</v>
      </c>
      <c r="Q58" s="254">
        <f>'1 Utsläpp (kvartal)'!P58/'7 Sysselsatta (kvartal)'!P58</f>
        <v>3.8278989641853935</v>
      </c>
      <c r="R58" s="254">
        <f>'1 Utsläpp (kvartal)'!Q58/'7 Sysselsatta (kvartal)'!Q58</f>
        <v>3.3050409334106878</v>
      </c>
      <c r="S58" s="254">
        <f>'1 Utsläpp (kvartal)'!R58/'7 Sysselsatta (kvartal)'!R58</f>
        <v>3.0280395200537007</v>
      </c>
      <c r="T58" s="254">
        <f>'1 Utsläpp (kvartal)'!S58/'7 Sysselsatta (kvartal)'!S58</f>
        <v>3.3603817997279029</v>
      </c>
      <c r="U58" s="254">
        <f>'1 Utsläpp (kvartal)'!T58/'7 Sysselsatta (kvartal)'!T58</f>
        <v>3.4831998958536747</v>
      </c>
      <c r="V58" s="254">
        <f>'1 Utsläpp (kvartal)'!U58/'7 Sysselsatta (kvartal)'!U58</f>
        <v>3.0495329693764397</v>
      </c>
      <c r="W58" s="254">
        <f>'1 Utsläpp (kvartal)'!V58/'7 Sysselsatta (kvartal)'!V58</f>
        <v>2.8117557538358904</v>
      </c>
      <c r="X58" s="254">
        <f>'1 Utsläpp (kvartal)'!W58/'7 Sysselsatta (kvartal)'!W58</f>
        <v>3.3157570422535207</v>
      </c>
      <c r="Y58" s="254">
        <f>'1 Utsläpp (kvartal)'!X58/'7 Sysselsatta (kvartal)'!X58</f>
        <v>3.3526570776452349</v>
      </c>
      <c r="Z58" s="254">
        <f>'1 Utsläpp (kvartal)'!Y58/'7 Sysselsatta (kvartal)'!Y58</f>
        <v>3.0028893676340132</v>
      </c>
      <c r="AA58" s="254">
        <f>'1 Utsläpp (kvartal)'!Z58/'7 Sysselsatta (kvartal)'!Z58</f>
        <v>2.789615749721408</v>
      </c>
      <c r="AB58" s="254">
        <f>'1 Utsläpp (kvartal)'!AA58/'7 Sysselsatta (kvartal)'!AA58</f>
        <v>3.0485984278661777</v>
      </c>
      <c r="AC58" s="254">
        <f>'1 Utsläpp (kvartal)'!AB58/'7 Sysselsatta (kvartal)'!AB58</f>
        <v>3.0596713695068414</v>
      </c>
      <c r="AD58" s="254">
        <f>'1 Utsläpp (kvartal)'!AC58/'7 Sysselsatta (kvartal)'!AC58</f>
        <v>2.8820179278715865</v>
      </c>
      <c r="AE58" s="254">
        <f>'1 Utsläpp (kvartal)'!AD58/'7 Sysselsatta (kvartal)'!AD58</f>
        <v>2.7312733968716487</v>
      </c>
      <c r="AF58" s="254">
        <f>'1 Utsläpp (kvartal)'!AE58/'7 Sysselsatta (kvartal)'!AE58</f>
        <v>3.0179438471975786</v>
      </c>
      <c r="AG58" s="254">
        <f>'1 Utsläpp (kvartal)'!AF58/'7 Sysselsatta (kvartal)'!AF58</f>
        <v>3.1017275955713388</v>
      </c>
      <c r="AH58" s="254">
        <f>'1 Utsläpp (kvartal)'!AG58/'7 Sysselsatta (kvartal)'!AG58</f>
        <v>2.920723318367179</v>
      </c>
      <c r="AI58" s="254">
        <f>'1 Utsläpp (kvartal)'!AH58/'7 Sysselsatta (kvartal)'!AH58</f>
        <v>2.6823910954516337</v>
      </c>
      <c r="AJ58" s="254">
        <f>'1 Utsläpp (kvartal)'!AI58/'7 Sysselsatta (kvartal)'!AI58</f>
        <v>2.9469104639947465</v>
      </c>
      <c r="AK58" s="254">
        <f>'1 Utsläpp (kvartal)'!AJ58/'7 Sysselsatta (kvartal)'!AJ58</f>
        <v>3.0783549961048013</v>
      </c>
      <c r="AL58" s="254">
        <f>'1 Utsläpp (kvartal)'!AK58/'7 Sysselsatta (kvartal)'!AK58</f>
        <v>2.7936582819745848</v>
      </c>
      <c r="AM58" s="254">
        <f>'1 Utsläpp (kvartal)'!AL58/'7 Sysselsatta (kvartal)'!AL58</f>
        <v>2.7187873410233658</v>
      </c>
      <c r="AN58" s="254">
        <f>'1 Utsläpp (kvartal)'!AM58/'7 Sysselsatta (kvartal)'!AM58</f>
        <v>3.0169242845067017</v>
      </c>
      <c r="AO58" s="254">
        <f>'1 Utsläpp (kvartal)'!AN58/'7 Sysselsatta (kvartal)'!AN58</f>
        <v>2.8789101614130654</v>
      </c>
      <c r="AP58" s="254">
        <f>'1 Utsläpp (kvartal)'!AO58/'7 Sysselsatta (kvartal)'!AO58</f>
        <v>2.7161314984709484</v>
      </c>
      <c r="AQ58" s="254">
        <f>'1 Utsläpp (kvartal)'!AP58/'7 Sysselsatta (kvartal)'!AP58</f>
        <v>2.6164934018720269</v>
      </c>
      <c r="AR58" s="254">
        <f>'1 Utsläpp (kvartal)'!AQ58/'7 Sysselsatta (kvartal)'!AQ58</f>
        <v>2.8447928529354019</v>
      </c>
      <c r="AS58" s="254">
        <f>'1 Utsläpp (kvartal)'!AR58/'7 Sysselsatta (kvartal)'!AR58</f>
        <v>2.8020090643332223</v>
      </c>
      <c r="AT58" s="254">
        <f>'1 Utsläpp (kvartal)'!AS58/'7 Sysselsatta (kvartal)'!AS58</f>
        <v>2.620867036437871</v>
      </c>
      <c r="AU58" s="254">
        <f>'1 Utsläpp (kvartal)'!AT58/'7 Sysselsatta (kvartal)'!AT58</f>
        <v>2.5183254792861334</v>
      </c>
      <c r="AV58" s="254">
        <f>'1 Utsläpp (kvartal)'!AU58/'7 Sysselsatta (kvartal)'!AU58</f>
        <v>2.7462276190107895</v>
      </c>
      <c r="AW58" s="254">
        <f>'1 Utsläpp (kvartal)'!AV58/'7 Sysselsatta (kvartal)'!AV58</f>
        <v>2.7186766794420341</v>
      </c>
      <c r="AX58" s="254">
        <f>'1 Utsläpp (kvartal)'!AW58/'7 Sysselsatta (kvartal)'!AW58</f>
        <v>2.5478543114838854</v>
      </c>
      <c r="AY58" s="254">
        <f>'1 Utsläpp (kvartal)'!AX58/'7 Sysselsatta (kvartal)'!AX58</f>
        <v>2.5083168763753316</v>
      </c>
      <c r="AZ58" s="254">
        <f>'1 Utsläpp (kvartal)'!AY58/'7 Sysselsatta (kvartal)'!AY58</f>
        <v>2.5988921585598059</v>
      </c>
      <c r="BA58" s="254">
        <f>'1 Utsläpp (kvartal)'!AZ58/'7 Sysselsatta (kvartal)'!AZ58</f>
        <v>2.5989259677985266</v>
      </c>
      <c r="BB58" s="254">
        <f>'1 Utsläpp (kvartal)'!BA58/'7 Sysselsatta (kvartal)'!BA58</f>
        <v>2.2569837089064482</v>
      </c>
      <c r="BC58" s="254">
        <f>'1 Utsläpp (kvartal)'!BB58/'7 Sysselsatta (kvartal)'!BB58</f>
        <v>2.2101679336690729</v>
      </c>
      <c r="BD58" s="254">
        <f>'1 Utsläpp (kvartal)'!BC58/'7 Sysselsatta (kvartal)'!BC58</f>
        <v>2.366294608072308</v>
      </c>
      <c r="BE58" s="254">
        <f>'1 Utsläpp (kvartal)'!BD58/'7 Sysselsatta (kvartal)'!BD58</f>
        <v>2.4614486490772496</v>
      </c>
      <c r="BF58" s="254">
        <f>'1 Utsläpp (kvartal)'!BE58/'7 Sysselsatta (kvartal)'!BE58</f>
        <v>2.4659843281416274</v>
      </c>
      <c r="BG58" s="254">
        <f>'1 Utsläpp (kvartal)'!BF58/'7 Sysselsatta (kvartal)'!BF58</f>
        <v>2.2847059918124302</v>
      </c>
      <c r="BH58" s="254">
        <f>'1 Utsläpp (kvartal)'!BG58/'7 Sysselsatta (kvartal)'!BG58</f>
        <v>2.4939899706689372</v>
      </c>
      <c r="BI58" s="254">
        <f>'1 Utsläpp (kvartal)'!BH58/'7 Sysselsatta (kvartal)'!BH58</f>
        <v>2.4054537130648761</v>
      </c>
      <c r="BJ58" s="254">
        <f>'1 Utsläpp (kvartal)'!BI58/'7 Sysselsatta (kvartal)'!BI58</f>
        <v>2.1709511854951189</v>
      </c>
      <c r="BK58" s="254">
        <f>'1 Utsläpp (kvartal)'!BJ58/'7 Sysselsatta (kvartal)'!BJ58</f>
        <v>2.1734192037470725</v>
      </c>
      <c r="BL58" s="254">
        <f>'1 Utsläpp (kvartal)'!BK58/'7 Sysselsatta (kvartal)'!BK58</f>
        <v>2.4078778727165586</v>
      </c>
      <c r="BM58" s="254">
        <f>'1 Utsläpp (kvartal)'!BL58/'7 Sysselsatta (kvartal)'!BL58</f>
        <v>2.2915135559041002</v>
      </c>
      <c r="BN58" s="254">
        <f>'1 Utsläpp (kvartal)'!BM58/'7 Sysselsatta (kvartal)'!BM58</f>
        <v>2.2567678545241239</v>
      </c>
      <c r="BO58" s="254">
        <f>'1 Utsläpp (kvartal)'!BN58/'7 Sysselsatta (kvartal)'!BN58</f>
        <v>2.1144071580376118</v>
      </c>
      <c r="BP58" s="254">
        <f>'1 Utsläpp (kvartal)'!BO58/'7 Sysselsatta (kvartal)'!BO58</f>
        <v>2.2326347085596829</v>
      </c>
      <c r="BQ58" s="254">
        <f>'1 Utsläpp (kvartal)'!BP58/'7 Sysselsatta (kvartal)'!BP58</f>
        <v>2.4918499401555954</v>
      </c>
      <c r="BR58" s="254">
        <f>'1 Utsläpp (kvartal)'!BQ58/'7 Sysselsatta (kvartal)'!BQ58</f>
        <v>2.4280838301317433</v>
      </c>
      <c r="BS58" s="254">
        <f>'1 Utsläpp (kvartal)'!BR58/'7 Sysselsatta (kvartal)'!BR58</f>
        <v>2.3037913074712644</v>
      </c>
      <c r="BT58" s="254">
        <f>'1 Utsläpp (kvartal)'!BS58/'7 Sysselsatta (kvartal)'!BS58</f>
        <v>2.3582273567467653</v>
      </c>
      <c r="BU58" s="254">
        <f>'1 Utsläpp (kvartal)'!BT58/'7 Sysselsatta (kvartal)'!BT58</f>
        <v>2.4162437979251239</v>
      </c>
      <c r="BV58" s="254">
        <f>'1 Utsläpp (kvartal)'!BU58/'7 Sysselsatta (kvartal)'!BU58</f>
        <v>2.3691247212341264</v>
      </c>
      <c r="BW58" s="254">
        <f>'1 Utsläpp (kvartal)'!BV58/'7 Sysselsatta (kvartal)'!BV58</f>
        <v>2.2624728187617937</v>
      </c>
      <c r="BX58" s="254">
        <f>'1 Utsläpp (kvartal)'!BW58/'7 Sysselsatta (kvartal)'!BW58</f>
        <v>2.3721018967392302</v>
      </c>
    </row>
    <row r="59" spans="1:76" s="16" customFormat="1" ht="15.75" customHeight="1" x14ac:dyDescent="0.3">
      <c r="A59"/>
      <c r="D59" s="31"/>
      <c r="E59" s="31"/>
      <c r="F59" s="31"/>
      <c r="G59" s="31"/>
      <c r="H59" s="31"/>
      <c r="I59" s="31"/>
      <c r="J59" s="31"/>
      <c r="K59" s="31"/>
      <c r="L59" s="31"/>
      <c r="M59" s="31"/>
      <c r="N59" s="31"/>
      <c r="O59" s="31"/>
      <c r="P59" s="31"/>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row>
    <row r="60" spans="1:76" s="16" customFormat="1" ht="15.75" customHeight="1" x14ac:dyDescent="0.3">
      <c r="A60"/>
      <c r="D60" s="31"/>
      <c r="E60" s="31"/>
      <c r="F60" s="31"/>
      <c r="G60" s="31"/>
      <c r="H60" s="31"/>
      <c r="I60" s="31"/>
      <c r="J60" s="31"/>
      <c r="K60" s="31"/>
      <c r="L60" s="31"/>
      <c r="M60" s="31"/>
      <c r="N60" s="31"/>
      <c r="O60" s="31"/>
      <c r="P60" s="31"/>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row>
    <row r="61" spans="1:76" s="16" customFormat="1" ht="15.75" customHeight="1" x14ac:dyDescent="0.3">
      <c r="A61"/>
      <c r="D61" s="38"/>
      <c r="E61" s="31"/>
      <c r="F61" s="31"/>
      <c r="G61" s="31"/>
      <c r="H61" s="31"/>
      <c r="I61" s="31"/>
      <c r="J61" s="31"/>
      <c r="K61" s="31"/>
      <c r="L61" s="31"/>
      <c r="M61" s="31"/>
      <c r="N61" s="31"/>
      <c r="O61" s="31"/>
      <c r="P61" s="31"/>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row>
    <row r="62" spans="1:76" s="16" customFormat="1" ht="15.75" customHeight="1" x14ac:dyDescent="0.3">
      <c r="A62"/>
      <c r="D62" s="31"/>
      <c r="E62" s="31"/>
      <c r="F62" s="31"/>
      <c r="G62" s="31"/>
      <c r="H62" s="31"/>
      <c r="I62" s="31"/>
      <c r="J62" s="31"/>
      <c r="K62" s="31"/>
      <c r="L62" s="31"/>
      <c r="M62" s="31"/>
      <c r="N62" s="31"/>
      <c r="O62" s="31"/>
      <c r="P62" s="31"/>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row>
    <row r="63" spans="1:76" s="16" customFormat="1" ht="15.75" customHeight="1" x14ac:dyDescent="0.3">
      <c r="A63"/>
      <c r="D63" s="35"/>
      <c r="E63" s="31"/>
      <c r="F63" s="31"/>
      <c r="G63" s="31"/>
      <c r="H63" s="31"/>
      <c r="I63" s="31"/>
      <c r="J63" s="31"/>
      <c r="K63" s="31"/>
      <c r="L63" s="31"/>
      <c r="M63" s="31"/>
      <c r="N63" s="31"/>
      <c r="O63" s="31"/>
      <c r="P63" s="31"/>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row>
    <row r="64" spans="1:76" s="16" customFormat="1" ht="15.75" customHeight="1" x14ac:dyDescent="0.3">
      <c r="A64"/>
      <c r="B64" s="22" t="s">
        <v>85</v>
      </c>
      <c r="C64" s="22" t="s">
        <v>87</v>
      </c>
      <c r="D64" s="31"/>
      <c r="E64" s="31"/>
      <c r="F64" s="31"/>
      <c r="G64" s="31"/>
      <c r="H64" s="31"/>
      <c r="I64" s="31"/>
      <c r="J64" s="31"/>
      <c r="K64" s="31"/>
      <c r="L64" s="31"/>
      <c r="M64" s="31"/>
      <c r="N64" s="31"/>
      <c r="O64" s="31"/>
      <c r="P64" s="31"/>
      <c r="Q64" s="31"/>
      <c r="R64" s="31"/>
      <c r="S64" s="31"/>
      <c r="T64" s="31"/>
      <c r="U64" s="31"/>
      <c r="V64" s="31"/>
      <c r="W64" s="31"/>
      <c r="X64" s="31"/>
      <c r="Y64" s="31"/>
      <c r="Z64" s="31"/>
      <c r="AA64" s="31"/>
      <c r="AB64" s="31"/>
      <c r="AC64" s="31"/>
      <c r="AD64" s="31"/>
      <c r="AE64" s="31"/>
      <c r="AF64" s="31"/>
      <c r="AG64" s="31"/>
      <c r="AH64" s="31"/>
      <c r="AI64" s="31"/>
      <c r="AJ64" s="31"/>
      <c r="AK64" s="31"/>
      <c r="AL64" s="31"/>
      <c r="AM64" s="31"/>
      <c r="AN64" s="31"/>
      <c r="AO64" s="31"/>
      <c r="AP64" s="31"/>
      <c r="AQ64" s="31"/>
      <c r="AR64" s="31"/>
      <c r="AS64" s="31"/>
      <c r="BR64"/>
    </row>
    <row r="65" spans="1:70" s="16" customFormat="1" ht="15.75" customHeight="1" x14ac:dyDescent="0.3">
      <c r="A65"/>
      <c r="B65" s="23">
        <f>'1 Utsläpp (kvartal)'!$B$71</f>
        <v>46261</v>
      </c>
      <c r="C65" s="23">
        <f>'1 Utsläpp (kvartal)'!$C$71</f>
        <v>46261</v>
      </c>
      <c r="D65" s="38"/>
      <c r="E65" s="31"/>
      <c r="F65" s="31"/>
      <c r="G65" s="31"/>
      <c r="H65" s="31"/>
      <c r="I65" s="31"/>
      <c r="J65" s="31"/>
      <c r="K65" s="31"/>
      <c r="L65" s="31"/>
      <c r="M65" s="31"/>
      <c r="N65" s="31"/>
      <c r="O65" s="31"/>
      <c r="P65" s="31"/>
      <c r="Q65" s="31"/>
      <c r="R65" s="31"/>
      <c r="S65" s="31"/>
      <c r="T65" s="31"/>
      <c r="U65" s="31"/>
      <c r="V65" s="31"/>
      <c r="W65" s="31"/>
      <c r="X65" s="31"/>
      <c r="Y65" s="31"/>
      <c r="Z65" s="31"/>
      <c r="AA65" s="31"/>
      <c r="AB65" s="31"/>
      <c r="AC65" s="31"/>
      <c r="AD65" s="31"/>
      <c r="AE65" s="31"/>
      <c r="AF65" s="31"/>
      <c r="AG65" s="31"/>
      <c r="AH65" s="31"/>
      <c r="AI65" s="31"/>
      <c r="AJ65" s="31"/>
      <c r="AK65" s="31"/>
      <c r="AL65" s="31"/>
      <c r="AM65" s="31"/>
      <c r="AN65" s="31"/>
      <c r="AO65" s="31"/>
      <c r="AP65" s="31"/>
      <c r="AQ65" s="31"/>
      <c r="AR65" s="31"/>
      <c r="AS65" s="31"/>
      <c r="BR65"/>
    </row>
    <row r="66" spans="1:70" s="16" customFormat="1" ht="15.75" customHeight="1" x14ac:dyDescent="0.3">
      <c r="A66"/>
      <c r="B66" s="24"/>
      <c r="C66" s="24"/>
      <c r="D66" s="31"/>
      <c r="E66" s="31"/>
      <c r="F66" s="31"/>
      <c r="G66" s="31"/>
      <c r="H66" s="31"/>
      <c r="I66" s="31"/>
      <c r="J66" s="31"/>
      <c r="K66" s="31"/>
      <c r="L66" s="31"/>
      <c r="M66" s="31"/>
      <c r="N66" s="31"/>
      <c r="O66" s="31"/>
      <c r="P66" s="31"/>
      <c r="Q66" s="31"/>
      <c r="R66" s="31"/>
      <c r="S66" s="31"/>
      <c r="T66" s="31"/>
      <c r="U66" s="31"/>
      <c r="V66" s="31"/>
      <c r="W66" s="31"/>
      <c r="X66" s="31"/>
      <c r="Y66" s="31"/>
      <c r="Z66" s="31"/>
      <c r="AA66" s="31"/>
      <c r="AB66" s="31"/>
      <c r="AC66" s="31"/>
      <c r="AD66" s="31"/>
      <c r="AE66" s="31"/>
      <c r="AF66" s="31"/>
      <c r="AG66" s="31"/>
      <c r="AH66" s="31"/>
      <c r="AI66" s="31"/>
      <c r="AJ66" s="31"/>
      <c r="AK66" s="31"/>
      <c r="AL66" s="31"/>
      <c r="AM66" s="31"/>
      <c r="AN66" s="31"/>
      <c r="AO66" s="31"/>
      <c r="AP66" s="31"/>
      <c r="AQ66" s="31"/>
      <c r="AR66" s="31"/>
      <c r="AS66" s="31"/>
      <c r="BR66"/>
    </row>
    <row r="67" spans="1:70" s="16" customFormat="1" ht="15.75" customHeight="1" x14ac:dyDescent="0.3">
      <c r="A67"/>
      <c r="B67" s="22" t="s">
        <v>86</v>
      </c>
      <c r="C67" s="22" t="s">
        <v>88</v>
      </c>
      <c r="D67" s="31"/>
      <c r="E67" s="31"/>
      <c r="F67" s="31"/>
      <c r="G67" s="31"/>
      <c r="H67" s="31"/>
      <c r="I67" s="31"/>
      <c r="J67" s="31"/>
      <c r="K67" s="3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BR67"/>
    </row>
    <row r="68" spans="1:70" s="16" customFormat="1" ht="15.75" customHeight="1" x14ac:dyDescent="0.3">
      <c r="A68"/>
      <c r="B68" s="24" t="str">
        <f>'1 Utsläpp (kvartal)'!$B$74</f>
        <v>Environmental Accounts, Statistics Sweden</v>
      </c>
      <c r="C68" s="24" t="str">
        <f>'1 Utsläpp (kvartal)'!$C$74</f>
        <v>Miljöräkenskaperna, Statistiska centralbyrån (SCB)</v>
      </c>
      <c r="D68" s="31"/>
      <c r="E68" s="31"/>
      <c r="F68" s="31"/>
      <c r="G68" s="31"/>
      <c r="H68" s="31"/>
      <c r="I68" s="31"/>
      <c r="J68" s="31"/>
      <c r="K68" s="31"/>
      <c r="L68" s="31"/>
      <c r="M68" s="31"/>
      <c r="N68" s="31"/>
      <c r="O68" s="31"/>
      <c r="P68" s="31"/>
      <c r="Q68" s="31"/>
      <c r="R68" s="31"/>
      <c r="S68" s="31"/>
      <c r="T68" s="31"/>
      <c r="U68" s="31"/>
      <c r="V68" s="31"/>
      <c r="W68" s="31"/>
      <c r="X68" s="31"/>
      <c r="Y68" s="31"/>
      <c r="Z68" s="31"/>
      <c r="AA68" s="31"/>
      <c r="AB68" s="31"/>
      <c r="AC68" s="31"/>
      <c r="AD68" s="31"/>
      <c r="AE68" s="31"/>
      <c r="AF68" s="31"/>
      <c r="AG68" s="31"/>
      <c r="AH68" s="31"/>
      <c r="AI68" s="31"/>
      <c r="AJ68" s="31"/>
      <c r="AK68" s="31"/>
      <c r="AL68" s="31"/>
      <c r="AM68" s="31"/>
      <c r="AN68" s="31"/>
      <c r="AO68" s="31"/>
      <c r="AP68" s="31"/>
      <c r="AQ68" s="31"/>
      <c r="AR68" s="31"/>
      <c r="AS68" s="31"/>
      <c r="BR68"/>
    </row>
    <row r="69" spans="1:70" s="16" customFormat="1" ht="15.75" customHeight="1" x14ac:dyDescent="0.3">
      <c r="A69"/>
      <c r="C69" s="24"/>
      <c r="D69" s="35"/>
      <c r="E69" s="31"/>
      <c r="F69" s="31"/>
      <c r="G69" s="31"/>
      <c r="H69" s="31"/>
      <c r="I69" s="31"/>
      <c r="J69" s="31"/>
      <c r="K69" s="31"/>
      <c r="L69" s="31"/>
      <c r="M69" s="31"/>
      <c r="N69" s="31"/>
      <c r="O69" s="31"/>
      <c r="P69" s="31"/>
      <c r="Q69" s="31"/>
      <c r="R69" s="31"/>
      <c r="S69" s="31"/>
      <c r="T69" s="31"/>
      <c r="U69" s="31"/>
      <c r="V69" s="31"/>
      <c r="W69" s="31"/>
      <c r="X69" s="31"/>
      <c r="Y69" s="31"/>
      <c r="Z69" s="31"/>
      <c r="AA69" s="31"/>
      <c r="AB69" s="31"/>
      <c r="AC69" s="31"/>
      <c r="AD69" s="31"/>
      <c r="AE69" s="31"/>
      <c r="AF69" s="31"/>
      <c r="AG69" s="31"/>
      <c r="AH69" s="31"/>
      <c r="AI69" s="31"/>
      <c r="AJ69" s="31"/>
      <c r="AK69" s="31"/>
      <c r="AL69" s="31"/>
      <c r="AM69" s="31"/>
      <c r="AN69" s="31"/>
      <c r="AO69" s="31"/>
      <c r="AP69" s="31"/>
      <c r="AQ69" s="31"/>
      <c r="AR69" s="31"/>
      <c r="AS69" s="31"/>
      <c r="BR69"/>
    </row>
    <row r="70" spans="1:70" s="16" customFormat="1" ht="15.75" customHeight="1" x14ac:dyDescent="0.3">
      <c r="A70"/>
      <c r="B70" s="22" t="s">
        <v>33</v>
      </c>
      <c r="C70" s="22" t="s">
        <v>32</v>
      </c>
      <c r="D70" s="31"/>
      <c r="E70" s="31"/>
      <c r="F70" s="31"/>
      <c r="G70" s="31"/>
      <c r="H70" s="31"/>
      <c r="I70" s="31"/>
      <c r="J70" s="31"/>
      <c r="K70" s="31"/>
      <c r="L70" s="31"/>
      <c r="M70" s="31"/>
      <c r="N70" s="31"/>
      <c r="O70" s="31"/>
      <c r="P70" s="31"/>
      <c r="Q70" s="31"/>
      <c r="R70" s="31"/>
      <c r="S70" s="31"/>
      <c r="T70" s="31"/>
      <c r="U70" s="31"/>
      <c r="V70" s="31"/>
      <c r="W70" s="31"/>
      <c r="X70" s="31"/>
      <c r="Y70" s="31"/>
      <c r="Z70" s="31"/>
      <c r="AA70" s="31"/>
      <c r="AB70" s="31"/>
      <c r="AC70" s="31"/>
      <c r="AD70" s="31"/>
      <c r="AE70" s="31"/>
      <c r="AF70" s="31"/>
      <c r="AG70" s="31"/>
      <c r="AH70" s="31"/>
      <c r="AI70" s="31"/>
      <c r="AJ70" s="31"/>
      <c r="AK70" s="31"/>
      <c r="AL70" s="31"/>
      <c r="AM70" s="31"/>
      <c r="AN70" s="31"/>
      <c r="AO70" s="31"/>
      <c r="AP70" s="31"/>
      <c r="AQ70" s="31"/>
      <c r="AR70" s="31"/>
      <c r="AS70" s="31"/>
      <c r="BR70"/>
    </row>
    <row r="71" spans="1:70" s="16" customFormat="1" ht="15.75" customHeight="1" x14ac:dyDescent="0.3">
      <c r="A71"/>
      <c r="B71" s="25" t="str">
        <f>'1 Utsläpp (kvartal)'!$B$77</f>
        <v>Jonas Bergström, Statistics Sweden</v>
      </c>
      <c r="C71" s="25" t="str">
        <f>'1 Utsläpp (kvartal)'!$C$77</f>
        <v>Jonas Bergström, Statistiska centralbyrån (SCB)</v>
      </c>
      <c r="D71" s="31"/>
      <c r="E71" s="31"/>
      <c r="F71" s="31"/>
      <c r="G71" s="31"/>
      <c r="H71" s="31"/>
      <c r="I71" s="31"/>
      <c r="J71" s="31"/>
      <c r="K71" s="31"/>
      <c r="L71" s="31"/>
      <c r="M71" s="31"/>
      <c r="N71" s="31"/>
      <c r="O71" s="31"/>
      <c r="P71" s="31"/>
      <c r="Q71" s="31"/>
      <c r="R71" s="31"/>
      <c r="S71" s="31"/>
      <c r="T71" s="31"/>
      <c r="U71" s="31"/>
      <c r="V71" s="31"/>
      <c r="W71" s="31"/>
      <c r="X71" s="31"/>
      <c r="Y71" s="31"/>
      <c r="Z71" s="31"/>
      <c r="AA71" s="31"/>
      <c r="AB71" s="31"/>
      <c r="AC71" s="31"/>
      <c r="AD71" s="31"/>
      <c r="AE71" s="31"/>
      <c r="AF71" s="31"/>
      <c r="AG71" s="31"/>
      <c r="AH71" s="31"/>
      <c r="AI71" s="31"/>
      <c r="AJ71" s="31"/>
      <c r="AK71" s="31"/>
      <c r="AL71" s="31"/>
      <c r="AM71" s="31"/>
      <c r="AN71" s="31"/>
      <c r="AO71" s="31"/>
      <c r="AP71" s="31"/>
      <c r="AQ71" s="31"/>
      <c r="AR71" s="31"/>
      <c r="AS71" s="31"/>
      <c r="BR71"/>
    </row>
    <row r="72" spans="1:70" s="16" customFormat="1" ht="15.75" customHeight="1" x14ac:dyDescent="0.3">
      <c r="A72"/>
      <c r="B72" s="25" t="str">
        <f>'1 Utsläpp (kvartal)'!$B$78</f>
        <v>Telephone: +46 10 479 46 22</v>
      </c>
      <c r="C72" s="25" t="str">
        <f>'1 Utsläpp (kvartal)'!$C$78</f>
        <v>Telefon: 010 479 46 22</v>
      </c>
      <c r="D72" s="31"/>
      <c r="E72" s="31"/>
      <c r="F72" s="31"/>
      <c r="G72" s="31"/>
      <c r="H72" s="31"/>
      <c r="I72" s="31"/>
      <c r="J72" s="31"/>
      <c r="K72" s="31"/>
      <c r="L72" s="31"/>
      <c r="M72" s="31"/>
      <c r="N72" s="31"/>
      <c r="O72" s="31"/>
      <c r="P72" s="31"/>
      <c r="Q72" s="31"/>
      <c r="R72" s="31"/>
      <c r="S72" s="31"/>
      <c r="T72" s="31"/>
      <c r="U72" s="31"/>
      <c r="V72" s="31"/>
      <c r="W72" s="31"/>
      <c r="X72" s="31"/>
      <c r="Y72" s="31"/>
      <c r="Z72" s="31"/>
      <c r="AA72" s="31"/>
      <c r="AB72" s="31"/>
      <c r="AC72" s="31"/>
      <c r="AD72" s="31"/>
      <c r="AE72" s="31"/>
      <c r="AF72" s="31"/>
      <c r="AG72" s="31"/>
      <c r="AH72" s="31"/>
      <c r="AI72" s="31"/>
      <c r="AJ72" s="31"/>
      <c r="AK72" s="31"/>
      <c r="AL72" s="31"/>
      <c r="AM72" s="31"/>
      <c r="AN72" s="31"/>
      <c r="AO72" s="31"/>
      <c r="AP72" s="31"/>
      <c r="AQ72" s="31"/>
      <c r="AR72" s="31"/>
      <c r="AS72" s="31"/>
      <c r="BR72"/>
    </row>
    <row r="73" spans="1:70" ht="15.75" customHeight="1" x14ac:dyDescent="0.3">
      <c r="B73" s="25" t="str">
        <f>'1 Utsläpp (kvartal)'!$B$79</f>
        <v>e-post: jonas.bergstrom@scb.se / miljorakenskaper@scb.se</v>
      </c>
      <c r="C73" s="25" t="str">
        <f>'1 Utsläpp (kvartal)'!$C$79</f>
        <v>e-post: jonas.bergstrom@scb.se / miljorakenskaper@scb.se</v>
      </c>
    </row>
    <row r="74" spans="1:70" ht="15.75" customHeight="1" x14ac:dyDescent="0.3">
      <c r="C74" s="16"/>
    </row>
    <row r="75" spans="1:70" ht="15.75" customHeight="1" x14ac:dyDescent="0.3">
      <c r="C75" s="16"/>
    </row>
    <row r="76" spans="1:70" ht="15.75" customHeight="1" x14ac:dyDescent="0.3">
      <c r="C76" s="16"/>
    </row>
    <row r="77" spans="1:70" ht="15.75" customHeight="1" x14ac:dyDescent="0.3">
      <c r="C77" s="16"/>
    </row>
    <row r="78" spans="1:70" ht="15.75" customHeight="1" x14ac:dyDescent="0.3">
      <c r="C78" s="16"/>
    </row>
    <row r="79" spans="1:70" ht="15.75" customHeight="1" x14ac:dyDescent="0.3">
      <c r="C79" s="16"/>
    </row>
    <row r="80" spans="1:70" ht="15.75" customHeight="1" x14ac:dyDescent="0.3">
      <c r="C80" s="16"/>
    </row>
  </sheetData>
  <phoneticPr fontId="45" type="noConversion"/>
  <hyperlinks>
    <hyperlink ref="B1" location="'Innehåll - Contents'!A1" display="Tillbaka till innehåll - Back to content" xr:uid="{00000000-0004-0000-0600-000000000000}"/>
  </hyperlink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11">
    <tabColor rgb="FF00B0F0"/>
  </sheetPr>
  <dimension ref="A1:BZ80"/>
  <sheetViews>
    <sheetView zoomScale="80" zoomScaleNormal="80" workbookViewId="0">
      <pane xSplit="3" ySplit="5" topLeftCell="D6" activePane="bottomRight" state="frozen"/>
      <selection pane="topRight"/>
      <selection pane="bottomLeft"/>
      <selection pane="bottomRight"/>
    </sheetView>
  </sheetViews>
  <sheetFormatPr defaultColWidth="9.1796875" defaultRowHeight="13" x14ac:dyDescent="0.3"/>
  <cols>
    <col min="1" max="1" width="1.81640625" customWidth="1"/>
    <col min="2" max="3" width="72.81640625" style="16" customWidth="1"/>
    <col min="4" max="38" width="9.1796875" style="16" customWidth="1"/>
    <col min="39" max="70" width="9.1796875" customWidth="1"/>
    <col min="71" max="91" width="9.1796875" style="16" customWidth="1"/>
    <col min="92" max="16384" width="9.1796875" style="16"/>
  </cols>
  <sheetData>
    <row r="1" spans="1:78" ht="15.75" customHeight="1" x14ac:dyDescent="0.3">
      <c r="A1" s="185"/>
      <c r="B1" s="250" t="s">
        <v>155</v>
      </c>
      <c r="C1" s="106"/>
    </row>
    <row r="2" spans="1:78" ht="15.75" customHeight="1" x14ac:dyDescent="0.3">
      <c r="A2" s="185"/>
      <c r="B2" s="105"/>
      <c r="C2" s="106"/>
    </row>
    <row r="3" spans="1:78" ht="15.75" customHeight="1" x14ac:dyDescent="0.3">
      <c r="A3" s="185"/>
      <c r="B3" s="124"/>
      <c r="C3" s="124"/>
      <c r="D3" s="326" t="s">
        <v>384</v>
      </c>
      <c r="BJ3" s="16"/>
      <c r="BK3" s="16"/>
      <c r="BL3" s="16"/>
      <c r="BM3" s="16"/>
      <c r="BN3" s="16"/>
      <c r="BO3" s="16"/>
      <c r="BP3" s="16"/>
      <c r="BQ3" s="16"/>
      <c r="BR3" s="16"/>
    </row>
    <row r="4" spans="1:78" ht="15.75" customHeight="1" x14ac:dyDescent="0.3">
      <c r="A4" s="185"/>
      <c r="B4" s="124"/>
      <c r="C4" s="124"/>
      <c r="D4" s="326" t="s">
        <v>385</v>
      </c>
      <c r="AO4" s="16"/>
      <c r="AP4" s="16"/>
      <c r="AQ4" s="16"/>
      <c r="AR4" s="16"/>
      <c r="AS4" s="16"/>
      <c r="AT4" s="16"/>
      <c r="BJ4" s="16"/>
      <c r="BK4" s="16"/>
      <c r="BL4" s="16"/>
      <c r="BM4" s="16"/>
      <c r="BN4" s="16"/>
      <c r="BO4" s="16"/>
      <c r="BP4" s="16"/>
      <c r="BQ4" s="16"/>
      <c r="BR4" s="16"/>
    </row>
    <row r="5" spans="1:78" s="17" customFormat="1" ht="15.75" customHeight="1" x14ac:dyDescent="0.3">
      <c r="A5" s="185"/>
      <c r="B5" s="226" t="str">
        <f>'1 Utsläpp (kvartal)'!B5</f>
        <v>Industrial classification  NACE Rev. 2</v>
      </c>
      <c r="C5" s="210" t="str">
        <f>'1 Utsläpp (kvartal)'!C5</f>
        <v>Näringsgren SNI 2007</v>
      </c>
      <c r="D5" s="274" t="s">
        <v>51</v>
      </c>
      <c r="E5" s="274" t="s">
        <v>52</v>
      </c>
      <c r="F5" s="274" t="s">
        <v>53</v>
      </c>
      <c r="G5" s="274" t="s">
        <v>54</v>
      </c>
      <c r="H5" s="274" t="s">
        <v>55</v>
      </c>
      <c r="I5" s="274" t="s">
        <v>56</v>
      </c>
      <c r="J5" s="274" t="s">
        <v>57</v>
      </c>
      <c r="K5" s="274" t="s">
        <v>58</v>
      </c>
      <c r="L5" s="274" t="s">
        <v>59</v>
      </c>
      <c r="M5" s="274" t="s">
        <v>60</v>
      </c>
      <c r="N5" s="274" t="s">
        <v>61</v>
      </c>
      <c r="O5" s="274" t="s">
        <v>62</v>
      </c>
      <c r="P5" s="274" t="s">
        <v>63</v>
      </c>
      <c r="Q5" s="274" t="s">
        <v>64</v>
      </c>
      <c r="R5" s="274" t="s">
        <v>65</v>
      </c>
      <c r="S5" s="274" t="s">
        <v>66</v>
      </c>
      <c r="T5" s="274" t="s">
        <v>67</v>
      </c>
      <c r="U5" s="274" t="s">
        <v>68</v>
      </c>
      <c r="V5" s="274" t="s">
        <v>69</v>
      </c>
      <c r="W5" s="274" t="s">
        <v>70</v>
      </c>
      <c r="X5" s="274" t="s">
        <v>71</v>
      </c>
      <c r="Y5" s="274" t="s">
        <v>72</v>
      </c>
      <c r="Z5" s="274" t="s">
        <v>73</v>
      </c>
      <c r="AA5" s="274" t="s">
        <v>74</v>
      </c>
      <c r="AB5" s="274" t="s">
        <v>75</v>
      </c>
      <c r="AC5" s="274" t="s">
        <v>76</v>
      </c>
      <c r="AD5" s="274" t="s">
        <v>77</v>
      </c>
      <c r="AE5" s="274" t="s">
        <v>78</v>
      </c>
      <c r="AF5" s="274" t="s">
        <v>79</v>
      </c>
      <c r="AG5" s="274" t="s">
        <v>80</v>
      </c>
      <c r="AH5" s="274" t="s">
        <v>140</v>
      </c>
      <c r="AI5" s="274" t="s">
        <v>141</v>
      </c>
      <c r="AJ5" s="274" t="s">
        <v>154</v>
      </c>
      <c r="AK5" s="274" t="s">
        <v>156</v>
      </c>
      <c r="AL5" s="274" t="s">
        <v>157</v>
      </c>
      <c r="AM5" s="274" t="s">
        <v>159</v>
      </c>
      <c r="AN5" s="274" t="s">
        <v>160</v>
      </c>
      <c r="AO5" s="274" t="s">
        <v>164</v>
      </c>
      <c r="AP5" s="274" t="s">
        <v>167</v>
      </c>
      <c r="AQ5" s="274" t="s">
        <v>168</v>
      </c>
      <c r="AR5" s="274" t="s">
        <v>185</v>
      </c>
      <c r="AS5" s="274" t="s">
        <v>189</v>
      </c>
      <c r="AT5" s="274" t="s">
        <v>190</v>
      </c>
      <c r="AU5" s="274" t="s">
        <v>195</v>
      </c>
      <c r="AV5" s="274" t="s">
        <v>196</v>
      </c>
      <c r="AW5" s="274" t="s">
        <v>197</v>
      </c>
      <c r="AX5" s="274" t="s">
        <v>198</v>
      </c>
      <c r="AY5" s="274" t="s">
        <v>200</v>
      </c>
      <c r="AZ5" s="274" t="s">
        <v>202</v>
      </c>
      <c r="BA5" s="274" t="s">
        <v>204</v>
      </c>
      <c r="BB5" s="274" t="s">
        <v>205</v>
      </c>
      <c r="BC5" s="274" t="s">
        <v>207</v>
      </c>
      <c r="BD5" s="274" t="s">
        <v>208</v>
      </c>
      <c r="BE5" s="274" t="s">
        <v>209</v>
      </c>
      <c r="BF5" s="274" t="s">
        <v>212</v>
      </c>
      <c r="BG5" s="274" t="s">
        <v>214</v>
      </c>
      <c r="BH5" s="274" t="s">
        <v>215</v>
      </c>
      <c r="BI5" s="274" t="s">
        <v>216</v>
      </c>
      <c r="BJ5" s="274" t="s">
        <v>217</v>
      </c>
      <c r="BK5" s="274" t="s">
        <v>226</v>
      </c>
      <c r="BL5" s="274" t="s">
        <v>227</v>
      </c>
      <c r="BM5" s="274" t="s">
        <v>312</v>
      </c>
      <c r="BN5" s="274" t="s">
        <v>313</v>
      </c>
      <c r="BO5" s="274" t="s">
        <v>316</v>
      </c>
      <c r="BP5" s="274" t="s">
        <v>317</v>
      </c>
      <c r="BQ5" s="274" t="s">
        <v>319</v>
      </c>
      <c r="BR5" s="274" t="s">
        <v>320</v>
      </c>
      <c r="BS5" s="274" t="s">
        <v>321</v>
      </c>
      <c r="BT5" s="275" t="s">
        <v>328</v>
      </c>
      <c r="BU5" s="275" t="s">
        <v>334</v>
      </c>
      <c r="BV5" s="275" t="s">
        <v>346</v>
      </c>
      <c r="BW5" s="275" t="s">
        <v>350</v>
      </c>
      <c r="BX5" s="276" t="s">
        <v>364</v>
      </c>
      <c r="BY5" s="167"/>
      <c r="BZ5" s="167"/>
    </row>
    <row r="6" spans="1:78" ht="15.75" customHeight="1" x14ac:dyDescent="0.3">
      <c r="A6" s="185"/>
      <c r="B6" s="227" t="str">
        <f>'1 Utsläpp (kvartal)'!B6</f>
        <v>A01-A03 agriculture, forestry and fishing</v>
      </c>
      <c r="C6" s="228" t="str">
        <f>'1 Utsläpp (kvartal)'!C6</f>
        <v>A01-A03 jordbruk, skogsbruk och fiske</v>
      </c>
      <c r="D6" s="161">
        <v>21290</v>
      </c>
      <c r="E6" s="161">
        <v>23141</v>
      </c>
      <c r="F6" s="161">
        <v>21649</v>
      </c>
      <c r="G6" s="161">
        <v>23535</v>
      </c>
      <c r="H6" s="161">
        <v>21562</v>
      </c>
      <c r="I6" s="161">
        <v>25373</v>
      </c>
      <c r="J6" s="161">
        <v>23619</v>
      </c>
      <c r="K6" s="161">
        <v>23068</v>
      </c>
      <c r="L6" s="161">
        <v>22550</v>
      </c>
      <c r="M6" s="161">
        <v>24422</v>
      </c>
      <c r="N6" s="161">
        <v>23816</v>
      </c>
      <c r="O6" s="161">
        <v>23218</v>
      </c>
      <c r="P6" s="161">
        <v>22922</v>
      </c>
      <c r="Q6" s="161">
        <v>25742</v>
      </c>
      <c r="R6" s="161">
        <v>24513</v>
      </c>
      <c r="S6" s="161">
        <v>25312</v>
      </c>
      <c r="T6" s="161">
        <v>23920</v>
      </c>
      <c r="U6" s="161">
        <v>26029</v>
      </c>
      <c r="V6" s="161">
        <v>24639</v>
      </c>
      <c r="W6" s="161">
        <v>24961</v>
      </c>
      <c r="X6" s="161">
        <v>24478</v>
      </c>
      <c r="Y6" s="161">
        <v>28751</v>
      </c>
      <c r="Z6" s="161">
        <v>25893</v>
      </c>
      <c r="AA6" s="161">
        <v>26996</v>
      </c>
      <c r="AB6" s="161">
        <v>27457</v>
      </c>
      <c r="AC6" s="161">
        <v>32357</v>
      </c>
      <c r="AD6" s="161">
        <v>27160</v>
      </c>
      <c r="AE6" s="161">
        <v>29849</v>
      </c>
      <c r="AF6" s="161">
        <v>27543</v>
      </c>
      <c r="AG6" s="161">
        <v>34286</v>
      </c>
      <c r="AH6" s="161">
        <v>30136</v>
      </c>
      <c r="AI6" s="161">
        <v>28807</v>
      </c>
      <c r="AJ6" s="161">
        <v>28689</v>
      </c>
      <c r="AK6" s="161">
        <v>31018</v>
      </c>
      <c r="AL6" s="161">
        <v>29255</v>
      </c>
      <c r="AM6" s="161">
        <v>31444</v>
      </c>
      <c r="AN6" s="161">
        <v>28569</v>
      </c>
      <c r="AO6" s="161">
        <v>34119</v>
      </c>
      <c r="AP6" s="161">
        <v>31326</v>
      </c>
      <c r="AQ6" s="161">
        <v>30910</v>
      </c>
      <c r="AR6" s="161">
        <v>26703</v>
      </c>
      <c r="AS6" s="161">
        <v>29156</v>
      </c>
      <c r="AT6" s="161">
        <v>26730</v>
      </c>
      <c r="AU6" s="161">
        <v>26958</v>
      </c>
      <c r="AV6" s="161">
        <v>29193</v>
      </c>
      <c r="AW6" s="161">
        <v>30621</v>
      </c>
      <c r="AX6" s="161">
        <v>27802</v>
      </c>
      <c r="AY6" s="161">
        <v>30697</v>
      </c>
      <c r="AZ6" s="161">
        <v>28720</v>
      </c>
      <c r="BA6" s="161">
        <v>30684</v>
      </c>
      <c r="BB6" s="161">
        <v>28041</v>
      </c>
      <c r="BC6" s="161">
        <v>27885</v>
      </c>
      <c r="BD6" s="161">
        <v>26755</v>
      </c>
      <c r="BE6" s="161">
        <v>30186</v>
      </c>
      <c r="BF6" s="161">
        <v>27439</v>
      </c>
      <c r="BG6" s="161">
        <v>29629</v>
      </c>
      <c r="BH6" s="161">
        <v>30753</v>
      </c>
      <c r="BI6" s="161">
        <v>30455</v>
      </c>
      <c r="BJ6" s="233">
        <v>30117</v>
      </c>
      <c r="BK6" s="233">
        <v>31785</v>
      </c>
      <c r="BL6" s="233">
        <v>30377</v>
      </c>
      <c r="BM6" s="233">
        <v>29162</v>
      </c>
      <c r="BN6" s="233">
        <v>28450</v>
      </c>
      <c r="BO6" s="233">
        <v>27917</v>
      </c>
      <c r="BP6" s="233">
        <v>28039</v>
      </c>
      <c r="BQ6" s="233">
        <v>25982</v>
      </c>
      <c r="BR6" s="233">
        <v>24465</v>
      </c>
      <c r="BS6" s="233">
        <v>24419</v>
      </c>
      <c r="BT6" s="149">
        <v>28286</v>
      </c>
      <c r="BU6" s="149">
        <v>24927</v>
      </c>
      <c r="BV6" s="149">
        <v>24095</v>
      </c>
      <c r="BW6" s="149">
        <v>24621</v>
      </c>
      <c r="BX6" s="150">
        <v>27649</v>
      </c>
      <c r="BY6" s="168"/>
      <c r="BZ6" s="168"/>
    </row>
    <row r="7" spans="1:78" ht="15.75" customHeight="1" x14ac:dyDescent="0.3">
      <c r="A7" s="185"/>
      <c r="B7" s="229" t="str">
        <f>'1 Utsläpp (kvartal)'!B7</f>
        <v>B05-B09 mineral extraction</v>
      </c>
      <c r="C7" s="230" t="str">
        <f>'1 Utsläpp (kvartal)'!C7</f>
        <v>B05-B09 utvinning av mineral</v>
      </c>
      <c r="D7" s="149">
        <v>9011</v>
      </c>
      <c r="E7" s="149">
        <v>10351</v>
      </c>
      <c r="F7" s="149">
        <v>11560</v>
      </c>
      <c r="G7" s="149">
        <v>9063</v>
      </c>
      <c r="H7" s="149">
        <v>6252</v>
      </c>
      <c r="I7" s="149">
        <v>7987</v>
      </c>
      <c r="J7" s="149">
        <v>9750</v>
      </c>
      <c r="K7" s="149">
        <v>10986</v>
      </c>
      <c r="L7" s="149">
        <v>7746</v>
      </c>
      <c r="M7" s="149">
        <v>11880</v>
      </c>
      <c r="N7" s="149">
        <v>11708</v>
      </c>
      <c r="O7" s="149">
        <v>10374</v>
      </c>
      <c r="P7" s="149">
        <v>9157</v>
      </c>
      <c r="Q7" s="149">
        <v>10226</v>
      </c>
      <c r="R7" s="149">
        <v>10688</v>
      </c>
      <c r="S7" s="149">
        <v>10036</v>
      </c>
      <c r="T7" s="149">
        <v>9764</v>
      </c>
      <c r="U7" s="149">
        <v>8944</v>
      </c>
      <c r="V7" s="149">
        <v>9388</v>
      </c>
      <c r="W7" s="149">
        <v>10066</v>
      </c>
      <c r="X7" s="149">
        <v>7989</v>
      </c>
      <c r="Y7" s="149">
        <v>8847</v>
      </c>
      <c r="Z7" s="149">
        <v>9598</v>
      </c>
      <c r="AA7" s="149">
        <v>7957</v>
      </c>
      <c r="AB7" s="149">
        <v>7791</v>
      </c>
      <c r="AC7" s="149">
        <v>8414</v>
      </c>
      <c r="AD7" s="149">
        <v>7780</v>
      </c>
      <c r="AE7" s="149">
        <v>7778</v>
      </c>
      <c r="AF7" s="149">
        <v>8560</v>
      </c>
      <c r="AG7" s="149">
        <v>8709</v>
      </c>
      <c r="AH7" s="149">
        <v>8731</v>
      </c>
      <c r="AI7" s="149">
        <v>7277</v>
      </c>
      <c r="AJ7" s="149">
        <v>9185</v>
      </c>
      <c r="AK7" s="149">
        <v>8473</v>
      </c>
      <c r="AL7" s="149">
        <v>9168</v>
      </c>
      <c r="AM7" s="149">
        <v>7779</v>
      </c>
      <c r="AN7" s="149">
        <v>8589</v>
      </c>
      <c r="AO7" s="149">
        <v>9646</v>
      </c>
      <c r="AP7" s="149">
        <v>10130</v>
      </c>
      <c r="AQ7" s="149">
        <v>10288</v>
      </c>
      <c r="AR7" s="149">
        <v>10475</v>
      </c>
      <c r="AS7" s="149">
        <v>9538</v>
      </c>
      <c r="AT7" s="149">
        <v>10266</v>
      </c>
      <c r="AU7" s="149">
        <v>9525</v>
      </c>
      <c r="AV7" s="149">
        <v>9898</v>
      </c>
      <c r="AW7" s="149">
        <v>10187</v>
      </c>
      <c r="AX7" s="149">
        <v>10299</v>
      </c>
      <c r="AY7" s="149">
        <v>9315</v>
      </c>
      <c r="AZ7" s="149">
        <v>9756</v>
      </c>
      <c r="BA7" s="149">
        <v>8773</v>
      </c>
      <c r="BB7" s="149">
        <v>11564</v>
      </c>
      <c r="BC7" s="149">
        <v>9866</v>
      </c>
      <c r="BD7" s="149">
        <v>11173</v>
      </c>
      <c r="BE7" s="149">
        <v>9923</v>
      </c>
      <c r="BF7" s="149">
        <v>10012</v>
      </c>
      <c r="BG7" s="149">
        <v>11035</v>
      </c>
      <c r="BH7" s="149">
        <v>10120</v>
      </c>
      <c r="BI7" s="149">
        <v>8437</v>
      </c>
      <c r="BJ7" s="149">
        <v>8846</v>
      </c>
      <c r="BK7" s="236">
        <v>7228</v>
      </c>
      <c r="BL7" s="236">
        <v>8787</v>
      </c>
      <c r="BM7" s="149">
        <v>6406</v>
      </c>
      <c r="BN7" s="149">
        <v>9372</v>
      </c>
      <c r="BO7" s="149">
        <v>7541</v>
      </c>
      <c r="BP7" s="149">
        <v>5594</v>
      </c>
      <c r="BQ7" s="149">
        <v>6719</v>
      </c>
      <c r="BR7" s="149">
        <v>7405</v>
      </c>
      <c r="BS7" s="149">
        <v>8198</v>
      </c>
      <c r="BT7" s="149">
        <v>8304</v>
      </c>
      <c r="BU7" s="149">
        <v>8077</v>
      </c>
      <c r="BV7" s="149">
        <v>8773</v>
      </c>
      <c r="BW7" s="149">
        <v>9195</v>
      </c>
      <c r="BX7" s="150">
        <v>8905</v>
      </c>
      <c r="BY7" s="168"/>
      <c r="BZ7" s="168"/>
    </row>
    <row r="8" spans="1:78" ht="15.75" customHeight="1" x14ac:dyDescent="0.3">
      <c r="A8" s="185"/>
      <c r="B8" s="229" t="str">
        <f>'1 Utsläpp (kvartal)'!B8</f>
        <v>C10-C12 manufacture of food products, beverages and tobacco products</v>
      </c>
      <c r="C8" s="230" t="str">
        <f>'1 Utsläpp (kvartal)'!C8</f>
        <v>C10-C12 livsmedel, drycker och tobak</v>
      </c>
      <c r="D8" s="149">
        <v>16904</v>
      </c>
      <c r="E8" s="149">
        <v>17441</v>
      </c>
      <c r="F8" s="149">
        <v>16114</v>
      </c>
      <c r="G8" s="149">
        <v>13671</v>
      </c>
      <c r="H8" s="149">
        <v>14649</v>
      </c>
      <c r="I8" s="149">
        <v>15964</v>
      </c>
      <c r="J8" s="149">
        <v>16335</v>
      </c>
      <c r="K8" s="149">
        <v>15977</v>
      </c>
      <c r="L8" s="149">
        <v>17283</v>
      </c>
      <c r="M8" s="149">
        <v>18233</v>
      </c>
      <c r="N8" s="149">
        <v>19358</v>
      </c>
      <c r="O8" s="149">
        <v>19154</v>
      </c>
      <c r="P8" s="149">
        <v>17858</v>
      </c>
      <c r="Q8" s="149">
        <v>18174</v>
      </c>
      <c r="R8" s="149">
        <v>18342</v>
      </c>
      <c r="S8" s="149">
        <v>16719</v>
      </c>
      <c r="T8" s="149">
        <v>16365</v>
      </c>
      <c r="U8" s="149">
        <v>15920</v>
      </c>
      <c r="V8" s="149">
        <v>15839</v>
      </c>
      <c r="W8" s="149">
        <v>15098</v>
      </c>
      <c r="X8" s="149">
        <v>15096</v>
      </c>
      <c r="Y8" s="149">
        <v>15782</v>
      </c>
      <c r="Z8" s="149">
        <v>15525</v>
      </c>
      <c r="AA8" s="149">
        <v>15920</v>
      </c>
      <c r="AB8" s="149">
        <v>14319</v>
      </c>
      <c r="AC8" s="149">
        <v>15910</v>
      </c>
      <c r="AD8" s="149">
        <v>15661</v>
      </c>
      <c r="AE8" s="149">
        <v>15938</v>
      </c>
      <c r="AF8" s="149">
        <v>12606</v>
      </c>
      <c r="AG8" s="149">
        <v>16166</v>
      </c>
      <c r="AH8" s="149">
        <v>16737</v>
      </c>
      <c r="AI8" s="149">
        <v>17402</v>
      </c>
      <c r="AJ8" s="149">
        <v>17587</v>
      </c>
      <c r="AK8" s="149">
        <v>16919</v>
      </c>
      <c r="AL8" s="149">
        <v>16116</v>
      </c>
      <c r="AM8" s="149">
        <v>15224</v>
      </c>
      <c r="AN8" s="149">
        <v>14060</v>
      </c>
      <c r="AO8" s="149">
        <v>17347</v>
      </c>
      <c r="AP8" s="149">
        <v>16584</v>
      </c>
      <c r="AQ8" s="149">
        <v>16337</v>
      </c>
      <c r="AR8" s="149">
        <v>15886</v>
      </c>
      <c r="AS8" s="149">
        <v>17230</v>
      </c>
      <c r="AT8" s="149">
        <v>16896</v>
      </c>
      <c r="AU8" s="149">
        <v>16751</v>
      </c>
      <c r="AV8" s="149">
        <v>15596</v>
      </c>
      <c r="AW8" s="149">
        <v>15763</v>
      </c>
      <c r="AX8" s="149">
        <v>15017</v>
      </c>
      <c r="AY8" s="149">
        <v>14860</v>
      </c>
      <c r="AZ8" s="149">
        <v>15769</v>
      </c>
      <c r="BA8" s="149">
        <v>14384</v>
      </c>
      <c r="BB8" s="149">
        <v>17111</v>
      </c>
      <c r="BC8" s="149">
        <v>16050</v>
      </c>
      <c r="BD8" s="149">
        <v>17281</v>
      </c>
      <c r="BE8" s="149">
        <v>17132</v>
      </c>
      <c r="BF8" s="149">
        <v>17364</v>
      </c>
      <c r="BG8" s="149">
        <v>18365</v>
      </c>
      <c r="BH8" s="149">
        <v>16848</v>
      </c>
      <c r="BI8" s="149">
        <v>18773</v>
      </c>
      <c r="BJ8" s="149">
        <v>16464</v>
      </c>
      <c r="BK8" s="236">
        <v>15703</v>
      </c>
      <c r="BL8" s="236">
        <v>15863</v>
      </c>
      <c r="BM8" s="149">
        <v>15498</v>
      </c>
      <c r="BN8" s="149">
        <v>16988</v>
      </c>
      <c r="BO8" s="149">
        <v>14241</v>
      </c>
      <c r="BP8" s="149">
        <v>15692</v>
      </c>
      <c r="BQ8" s="149">
        <v>15523</v>
      </c>
      <c r="BR8" s="149">
        <v>17937</v>
      </c>
      <c r="BS8" s="149">
        <v>15197</v>
      </c>
      <c r="BT8" s="149">
        <v>17355</v>
      </c>
      <c r="BU8" s="149">
        <v>14216</v>
      </c>
      <c r="BV8" s="149">
        <v>16355</v>
      </c>
      <c r="BW8" s="149">
        <v>15095</v>
      </c>
      <c r="BX8" s="150">
        <v>15319</v>
      </c>
      <c r="BY8" s="168"/>
      <c r="BZ8" s="168"/>
    </row>
    <row r="9" spans="1:78" ht="15.75" customHeight="1" x14ac:dyDescent="0.3">
      <c r="A9" s="185"/>
      <c r="B9" s="229" t="str">
        <f>'1 Utsläpp (kvartal)'!B9</f>
        <v>C13-C15 manufacturing of textiles, clothing and leather products</v>
      </c>
      <c r="C9" s="230" t="str">
        <f>'1 Utsläpp (kvartal)'!C9</f>
        <v>C13-C15 tillverkning av textilier, kläder och läderprodukter</v>
      </c>
      <c r="D9" s="149">
        <v>1634</v>
      </c>
      <c r="E9" s="149">
        <v>1559</v>
      </c>
      <c r="F9" s="149">
        <v>1447</v>
      </c>
      <c r="G9" s="149">
        <v>1285</v>
      </c>
      <c r="H9" s="149">
        <v>1283</v>
      </c>
      <c r="I9" s="149">
        <v>1173</v>
      </c>
      <c r="J9" s="149">
        <v>1279</v>
      </c>
      <c r="K9" s="149">
        <v>1075</v>
      </c>
      <c r="L9" s="149">
        <v>1190</v>
      </c>
      <c r="M9" s="149">
        <v>1264</v>
      </c>
      <c r="N9" s="149">
        <v>1367</v>
      </c>
      <c r="O9" s="149">
        <v>1325</v>
      </c>
      <c r="P9" s="149">
        <v>1344</v>
      </c>
      <c r="Q9" s="149">
        <v>1285</v>
      </c>
      <c r="R9" s="149">
        <v>1271</v>
      </c>
      <c r="S9" s="149">
        <v>1163</v>
      </c>
      <c r="T9" s="149">
        <v>1314</v>
      </c>
      <c r="U9" s="149">
        <v>1139</v>
      </c>
      <c r="V9" s="149">
        <v>1188</v>
      </c>
      <c r="W9" s="149">
        <v>1087</v>
      </c>
      <c r="X9" s="149">
        <v>1208</v>
      </c>
      <c r="Y9" s="149">
        <v>1193</v>
      </c>
      <c r="Z9" s="149">
        <v>1136</v>
      </c>
      <c r="AA9" s="149">
        <v>1149</v>
      </c>
      <c r="AB9" s="149">
        <v>1094</v>
      </c>
      <c r="AC9" s="149">
        <v>1328</v>
      </c>
      <c r="AD9" s="149">
        <v>1195</v>
      </c>
      <c r="AE9" s="149">
        <v>1042</v>
      </c>
      <c r="AF9" s="149">
        <v>1145</v>
      </c>
      <c r="AG9" s="149">
        <v>1355</v>
      </c>
      <c r="AH9" s="149">
        <v>1267</v>
      </c>
      <c r="AI9" s="149">
        <v>1246</v>
      </c>
      <c r="AJ9" s="149">
        <v>1140</v>
      </c>
      <c r="AK9" s="149">
        <v>1372</v>
      </c>
      <c r="AL9" s="149">
        <v>1262</v>
      </c>
      <c r="AM9" s="149">
        <v>1160</v>
      </c>
      <c r="AN9" s="149">
        <v>1320</v>
      </c>
      <c r="AO9" s="149">
        <v>1320</v>
      </c>
      <c r="AP9" s="149">
        <v>1356</v>
      </c>
      <c r="AQ9" s="149">
        <v>1224</v>
      </c>
      <c r="AR9" s="149">
        <v>1133</v>
      </c>
      <c r="AS9" s="149">
        <v>1252</v>
      </c>
      <c r="AT9" s="149">
        <v>1211</v>
      </c>
      <c r="AU9" s="149">
        <v>1132</v>
      </c>
      <c r="AV9" s="149">
        <v>1057</v>
      </c>
      <c r="AW9" s="149">
        <v>1389</v>
      </c>
      <c r="AX9" s="149">
        <v>1240</v>
      </c>
      <c r="AY9" s="149">
        <v>1312</v>
      </c>
      <c r="AZ9" s="149">
        <v>1111</v>
      </c>
      <c r="BA9" s="149">
        <v>1153</v>
      </c>
      <c r="BB9" s="149">
        <v>1195</v>
      </c>
      <c r="BC9" s="149">
        <v>1204</v>
      </c>
      <c r="BD9" s="149">
        <v>1105</v>
      </c>
      <c r="BE9" s="149">
        <v>1306</v>
      </c>
      <c r="BF9" s="149">
        <v>1139</v>
      </c>
      <c r="BG9" s="149">
        <v>1198</v>
      </c>
      <c r="BH9" s="149">
        <v>1560</v>
      </c>
      <c r="BI9" s="149">
        <v>1810</v>
      </c>
      <c r="BJ9" s="149">
        <v>1547</v>
      </c>
      <c r="BK9" s="236">
        <v>1592</v>
      </c>
      <c r="BL9" s="236">
        <v>1672</v>
      </c>
      <c r="BM9" s="149">
        <v>1585</v>
      </c>
      <c r="BN9" s="149">
        <v>1211</v>
      </c>
      <c r="BO9" s="149">
        <v>1315</v>
      </c>
      <c r="BP9" s="149">
        <v>1223</v>
      </c>
      <c r="BQ9" s="149">
        <v>1304</v>
      </c>
      <c r="BR9" s="149">
        <v>1137</v>
      </c>
      <c r="BS9" s="149">
        <v>1502</v>
      </c>
      <c r="BT9" s="149">
        <v>1090</v>
      </c>
      <c r="BU9" s="149">
        <v>1327</v>
      </c>
      <c r="BV9" s="149">
        <v>1130</v>
      </c>
      <c r="BW9" s="149">
        <v>1218</v>
      </c>
      <c r="BX9" s="150">
        <v>1400</v>
      </c>
      <c r="BY9" s="168"/>
      <c r="BZ9" s="168"/>
    </row>
    <row r="10" spans="1:78" ht="15.75" customHeight="1" x14ac:dyDescent="0.3">
      <c r="A10" s="185"/>
      <c r="B10" s="229" t="str">
        <f>'1 Utsläpp (kvartal)'!B10</f>
        <v>C16-C18 wood and products of wood and cork, printing and reproduction of recorded media</v>
      </c>
      <c r="C10" s="230" t="str">
        <f>'1 Utsläpp (kvartal)'!C10</f>
        <v>C16-C18 trävaru-, massa-, pappers- och grafisk industri</v>
      </c>
      <c r="D10" s="149">
        <v>16345</v>
      </c>
      <c r="E10" s="149">
        <v>17725</v>
      </c>
      <c r="F10" s="149">
        <v>15877</v>
      </c>
      <c r="G10" s="149">
        <v>14237</v>
      </c>
      <c r="H10" s="149">
        <v>14334</v>
      </c>
      <c r="I10" s="149">
        <v>15647</v>
      </c>
      <c r="J10" s="149">
        <v>14067</v>
      </c>
      <c r="K10" s="149">
        <v>15078</v>
      </c>
      <c r="L10" s="149">
        <v>15796</v>
      </c>
      <c r="M10" s="149">
        <v>16369</v>
      </c>
      <c r="N10" s="149">
        <v>16168</v>
      </c>
      <c r="O10" s="149">
        <v>16600</v>
      </c>
      <c r="P10" s="149">
        <v>15930</v>
      </c>
      <c r="Q10" s="149">
        <v>16627</v>
      </c>
      <c r="R10" s="149">
        <v>15378</v>
      </c>
      <c r="S10" s="149">
        <v>14472</v>
      </c>
      <c r="T10" s="149">
        <v>15677</v>
      </c>
      <c r="U10" s="149">
        <v>15691</v>
      </c>
      <c r="V10" s="149">
        <v>15072</v>
      </c>
      <c r="W10" s="149">
        <v>14526</v>
      </c>
      <c r="X10" s="149">
        <v>14592</v>
      </c>
      <c r="Y10" s="149">
        <v>14920</v>
      </c>
      <c r="Z10" s="149">
        <v>13831</v>
      </c>
      <c r="AA10" s="149">
        <v>14154</v>
      </c>
      <c r="AB10" s="149">
        <v>15090</v>
      </c>
      <c r="AC10" s="149">
        <v>14485</v>
      </c>
      <c r="AD10" s="149">
        <v>13928</v>
      </c>
      <c r="AE10" s="149">
        <v>13817</v>
      </c>
      <c r="AF10" s="149">
        <v>14362</v>
      </c>
      <c r="AG10" s="149">
        <v>15907</v>
      </c>
      <c r="AH10" s="149">
        <v>14093</v>
      </c>
      <c r="AI10" s="149">
        <v>14753</v>
      </c>
      <c r="AJ10" s="149">
        <v>13745</v>
      </c>
      <c r="AK10" s="149">
        <v>14519</v>
      </c>
      <c r="AL10" s="149">
        <v>14414</v>
      </c>
      <c r="AM10" s="149">
        <v>15503</v>
      </c>
      <c r="AN10" s="149">
        <v>14864</v>
      </c>
      <c r="AO10" s="149">
        <v>15506</v>
      </c>
      <c r="AP10" s="149">
        <v>15464</v>
      </c>
      <c r="AQ10" s="149">
        <v>15659</v>
      </c>
      <c r="AR10" s="149">
        <v>15214</v>
      </c>
      <c r="AS10" s="149">
        <v>15928</v>
      </c>
      <c r="AT10" s="149">
        <v>14974</v>
      </c>
      <c r="AU10" s="149">
        <v>15502</v>
      </c>
      <c r="AV10" s="149">
        <v>16183</v>
      </c>
      <c r="AW10" s="149">
        <v>15268</v>
      </c>
      <c r="AX10" s="149">
        <v>14198</v>
      </c>
      <c r="AY10" s="149">
        <v>13829</v>
      </c>
      <c r="AZ10" s="149">
        <v>14487</v>
      </c>
      <c r="BA10" s="149">
        <v>14297</v>
      </c>
      <c r="BB10" s="149">
        <v>14291</v>
      </c>
      <c r="BC10" s="149">
        <v>14967</v>
      </c>
      <c r="BD10" s="149">
        <v>14802</v>
      </c>
      <c r="BE10" s="149">
        <v>12965</v>
      </c>
      <c r="BF10" s="149">
        <v>14981</v>
      </c>
      <c r="BG10" s="149">
        <v>15197</v>
      </c>
      <c r="BH10" s="149">
        <v>18372</v>
      </c>
      <c r="BI10" s="149">
        <v>16554</v>
      </c>
      <c r="BJ10" s="149">
        <v>14172</v>
      </c>
      <c r="BK10" s="236">
        <v>14908</v>
      </c>
      <c r="BL10" s="236">
        <v>15541</v>
      </c>
      <c r="BM10" s="149">
        <v>13077</v>
      </c>
      <c r="BN10" s="149">
        <v>11185</v>
      </c>
      <c r="BO10" s="149">
        <v>12958</v>
      </c>
      <c r="BP10" s="149">
        <v>15700</v>
      </c>
      <c r="BQ10" s="149">
        <v>15296</v>
      </c>
      <c r="BR10" s="149">
        <v>15240</v>
      </c>
      <c r="BS10" s="149">
        <v>15294</v>
      </c>
      <c r="BT10" s="149">
        <v>15732</v>
      </c>
      <c r="BU10" s="149">
        <v>15377</v>
      </c>
      <c r="BV10" s="149">
        <v>12826</v>
      </c>
      <c r="BW10" s="149">
        <v>14374</v>
      </c>
      <c r="BX10" s="150">
        <v>16758</v>
      </c>
      <c r="BY10" s="168"/>
      <c r="BZ10" s="168"/>
    </row>
    <row r="11" spans="1:78" ht="15.75" customHeight="1" x14ac:dyDescent="0.3">
      <c r="A11" s="185"/>
      <c r="B11" s="229" t="str">
        <f>'1 Utsläpp (kvartal)'!B11</f>
        <v>C19-C21 coke, refined petroleum, chemicals and basic pharmaceutical products</v>
      </c>
      <c r="C11" s="230" t="str">
        <f>'1 Utsläpp (kvartal)'!C11</f>
        <v>C19-C21 tillverkning av stenkolsprodukter, raffinerade petroleum-, kemikalie- och kemiska produkter samt av farmaceutiska basprodukter och läkemedel</v>
      </c>
      <c r="D11" s="149">
        <v>25369</v>
      </c>
      <c r="E11" s="149">
        <v>23340</v>
      </c>
      <c r="F11" s="149">
        <v>20293</v>
      </c>
      <c r="G11" s="149">
        <v>19476</v>
      </c>
      <c r="H11" s="149">
        <v>23214</v>
      </c>
      <c r="I11" s="149">
        <v>25660</v>
      </c>
      <c r="J11" s="149">
        <v>23074</v>
      </c>
      <c r="K11" s="149">
        <v>22005</v>
      </c>
      <c r="L11" s="149">
        <v>23774</v>
      </c>
      <c r="M11" s="149">
        <v>27596</v>
      </c>
      <c r="N11" s="149">
        <v>23489</v>
      </c>
      <c r="O11" s="149">
        <v>23785</v>
      </c>
      <c r="P11" s="149">
        <v>30435</v>
      </c>
      <c r="Q11" s="149">
        <v>29247</v>
      </c>
      <c r="R11" s="149">
        <v>25100</v>
      </c>
      <c r="S11" s="149">
        <v>21030</v>
      </c>
      <c r="T11" s="149">
        <v>23338</v>
      </c>
      <c r="U11" s="149">
        <v>28524</v>
      </c>
      <c r="V11" s="149">
        <v>27184</v>
      </c>
      <c r="W11" s="149">
        <v>21758</v>
      </c>
      <c r="X11" s="149">
        <v>30222</v>
      </c>
      <c r="Y11" s="149">
        <v>26753</v>
      </c>
      <c r="Z11" s="149">
        <v>22639</v>
      </c>
      <c r="AA11" s="149">
        <v>15872</v>
      </c>
      <c r="AB11" s="149">
        <v>23123</v>
      </c>
      <c r="AC11" s="149">
        <v>19573</v>
      </c>
      <c r="AD11" s="149">
        <v>19784</v>
      </c>
      <c r="AE11" s="149">
        <v>19845</v>
      </c>
      <c r="AF11" s="149">
        <v>20698</v>
      </c>
      <c r="AG11" s="149">
        <v>25470</v>
      </c>
      <c r="AH11" s="149">
        <v>18141</v>
      </c>
      <c r="AI11" s="149">
        <v>16416</v>
      </c>
      <c r="AJ11" s="149">
        <v>14952</v>
      </c>
      <c r="AK11" s="149">
        <v>20940</v>
      </c>
      <c r="AL11" s="149">
        <v>21846</v>
      </c>
      <c r="AM11" s="149">
        <v>23156</v>
      </c>
      <c r="AN11" s="149">
        <v>24000</v>
      </c>
      <c r="AO11" s="149">
        <v>20375</v>
      </c>
      <c r="AP11" s="149">
        <v>15816</v>
      </c>
      <c r="AQ11" s="149">
        <v>15289</v>
      </c>
      <c r="AR11" s="149">
        <v>21377</v>
      </c>
      <c r="AS11" s="149">
        <v>21656</v>
      </c>
      <c r="AT11" s="149">
        <v>15242</v>
      </c>
      <c r="AU11" s="149">
        <v>22196</v>
      </c>
      <c r="AV11" s="149">
        <v>22757</v>
      </c>
      <c r="AW11" s="149">
        <v>20264</v>
      </c>
      <c r="AX11" s="149">
        <v>23269</v>
      </c>
      <c r="AY11" s="149">
        <v>20650</v>
      </c>
      <c r="AZ11" s="149">
        <v>27257</v>
      </c>
      <c r="BA11" s="149">
        <v>19258</v>
      </c>
      <c r="BB11" s="149">
        <v>19557</v>
      </c>
      <c r="BC11" s="149">
        <v>20160</v>
      </c>
      <c r="BD11" s="149">
        <v>26094</v>
      </c>
      <c r="BE11" s="149">
        <v>23368</v>
      </c>
      <c r="BF11" s="149">
        <v>21350</v>
      </c>
      <c r="BG11" s="149">
        <v>22032</v>
      </c>
      <c r="BH11" s="149">
        <v>41331</v>
      </c>
      <c r="BI11" s="149">
        <v>38484</v>
      </c>
      <c r="BJ11" s="149">
        <v>30158</v>
      </c>
      <c r="BK11" s="236">
        <v>29227</v>
      </c>
      <c r="BL11" s="236">
        <v>32984</v>
      </c>
      <c r="BM11" s="149">
        <v>32253</v>
      </c>
      <c r="BN11" s="149">
        <v>31177</v>
      </c>
      <c r="BO11" s="149">
        <v>19922</v>
      </c>
      <c r="BP11" s="149">
        <v>33530</v>
      </c>
      <c r="BQ11" s="149">
        <v>34552</v>
      </c>
      <c r="BR11" s="149">
        <v>30200</v>
      </c>
      <c r="BS11" s="149">
        <v>34530</v>
      </c>
      <c r="BT11" s="149">
        <v>36276</v>
      </c>
      <c r="BU11" s="149">
        <v>33876</v>
      </c>
      <c r="BV11" s="149">
        <v>34569</v>
      </c>
      <c r="BW11" s="149">
        <v>35703</v>
      </c>
      <c r="BX11" s="150">
        <v>42764</v>
      </c>
      <c r="BY11" s="168"/>
      <c r="BZ11" s="168"/>
    </row>
    <row r="12" spans="1:78" ht="15.75" customHeight="1" x14ac:dyDescent="0.3">
      <c r="A12" s="185"/>
      <c r="B12" s="229" t="str">
        <f>'1 Utsläpp (kvartal)'!B12</f>
        <v>C19-C21 coke, refined petroleum, chemicals and basic pharmaceutical products</v>
      </c>
      <c r="C12" s="230" t="str">
        <f>'1 Utsläpp (kvartal)'!C12</f>
        <v>C22-C23 gummi- och plastvaruindustri; och andra icke metalliska mineraliska produkter</v>
      </c>
      <c r="D12" s="149">
        <v>12884</v>
      </c>
      <c r="E12" s="149">
        <v>14771</v>
      </c>
      <c r="F12" s="149">
        <v>11917</v>
      </c>
      <c r="G12" s="149">
        <v>10821</v>
      </c>
      <c r="H12" s="149">
        <v>8970</v>
      </c>
      <c r="I12" s="149">
        <v>10128</v>
      </c>
      <c r="J12" s="149">
        <v>8521</v>
      </c>
      <c r="K12" s="149">
        <v>9576</v>
      </c>
      <c r="L12" s="149">
        <v>9896</v>
      </c>
      <c r="M12" s="149">
        <v>12380</v>
      </c>
      <c r="N12" s="149">
        <v>11639</v>
      </c>
      <c r="O12" s="149">
        <v>11930</v>
      </c>
      <c r="P12" s="149">
        <v>11717</v>
      </c>
      <c r="Q12" s="149">
        <v>14329</v>
      </c>
      <c r="R12" s="149">
        <v>12841</v>
      </c>
      <c r="S12" s="149">
        <v>12449</v>
      </c>
      <c r="T12" s="149">
        <v>11541</v>
      </c>
      <c r="U12" s="149">
        <v>13407</v>
      </c>
      <c r="V12" s="149">
        <v>11908</v>
      </c>
      <c r="W12" s="149">
        <v>11206</v>
      </c>
      <c r="X12" s="149">
        <v>9787</v>
      </c>
      <c r="Y12" s="149">
        <v>12023</v>
      </c>
      <c r="Z12" s="149">
        <v>10497</v>
      </c>
      <c r="AA12" s="149">
        <v>10025</v>
      </c>
      <c r="AB12" s="149">
        <v>9440</v>
      </c>
      <c r="AC12" s="149">
        <v>12114</v>
      </c>
      <c r="AD12" s="149">
        <v>10700</v>
      </c>
      <c r="AE12" s="149">
        <v>10661</v>
      </c>
      <c r="AF12" s="149">
        <v>9289</v>
      </c>
      <c r="AG12" s="149">
        <v>12683</v>
      </c>
      <c r="AH12" s="149">
        <v>9829</v>
      </c>
      <c r="AI12" s="149">
        <v>10842</v>
      </c>
      <c r="AJ12" s="149">
        <v>9069</v>
      </c>
      <c r="AK12" s="149">
        <v>11968</v>
      </c>
      <c r="AL12" s="149">
        <v>9837</v>
      </c>
      <c r="AM12" s="149">
        <v>10643</v>
      </c>
      <c r="AN12" s="149">
        <v>11095</v>
      </c>
      <c r="AO12" s="149">
        <v>12831</v>
      </c>
      <c r="AP12" s="149">
        <v>10908</v>
      </c>
      <c r="AQ12" s="149">
        <v>11510</v>
      </c>
      <c r="AR12" s="149">
        <v>10409</v>
      </c>
      <c r="AS12" s="149">
        <v>12193</v>
      </c>
      <c r="AT12" s="149">
        <v>11054</v>
      </c>
      <c r="AU12" s="149">
        <v>12553</v>
      </c>
      <c r="AV12" s="149">
        <v>10592</v>
      </c>
      <c r="AW12" s="149">
        <v>13342</v>
      </c>
      <c r="AX12" s="149">
        <v>11684</v>
      </c>
      <c r="AY12" s="149">
        <v>12198</v>
      </c>
      <c r="AZ12" s="149">
        <v>10805</v>
      </c>
      <c r="BA12" s="149">
        <v>12492</v>
      </c>
      <c r="BB12" s="149">
        <v>10348</v>
      </c>
      <c r="BC12" s="149">
        <v>12218</v>
      </c>
      <c r="BD12" s="149">
        <v>10613</v>
      </c>
      <c r="BE12" s="149">
        <v>13603</v>
      </c>
      <c r="BF12" s="149">
        <v>9659</v>
      </c>
      <c r="BG12" s="149">
        <v>11165</v>
      </c>
      <c r="BH12" s="149">
        <v>11012</v>
      </c>
      <c r="BI12" s="149">
        <v>12698</v>
      </c>
      <c r="BJ12" s="149">
        <v>10471</v>
      </c>
      <c r="BK12" s="236">
        <v>10501</v>
      </c>
      <c r="BL12" s="236">
        <v>9497</v>
      </c>
      <c r="BM12" s="149">
        <v>10324</v>
      </c>
      <c r="BN12" s="149">
        <v>8652</v>
      </c>
      <c r="BO12" s="149">
        <v>8947</v>
      </c>
      <c r="BP12" s="149">
        <v>8482</v>
      </c>
      <c r="BQ12" s="149">
        <v>10011</v>
      </c>
      <c r="BR12" s="149">
        <v>8178</v>
      </c>
      <c r="BS12" s="149">
        <v>9190</v>
      </c>
      <c r="BT12" s="149">
        <v>8702</v>
      </c>
      <c r="BU12" s="149">
        <v>10489</v>
      </c>
      <c r="BV12" s="149">
        <v>8740</v>
      </c>
      <c r="BW12" s="149">
        <v>9837</v>
      </c>
      <c r="BX12" s="150">
        <v>8589</v>
      </c>
      <c r="BY12" s="168"/>
      <c r="BZ12" s="168"/>
    </row>
    <row r="13" spans="1:78" ht="15.75" customHeight="1" x14ac:dyDescent="0.3">
      <c r="A13" s="185"/>
      <c r="B13" s="229" t="str">
        <f>'1 Utsläpp (kvartal)'!B13</f>
        <v>C24-C25 basic metals and fabricated metal products, except machinery and equipment</v>
      </c>
      <c r="C13" s="230" t="str">
        <f>'1 Utsläpp (kvartal)'!C13</f>
        <v>C24-C25 stål- och metallframställning; samt tillverkning av metallvaror (ej maskiner)</v>
      </c>
      <c r="D13" s="149">
        <v>44514</v>
      </c>
      <c r="E13" s="149">
        <v>40359</v>
      </c>
      <c r="F13" s="149">
        <v>32647</v>
      </c>
      <c r="G13" s="149">
        <v>27839</v>
      </c>
      <c r="H13" s="149">
        <v>20777</v>
      </c>
      <c r="I13" s="149">
        <v>21741</v>
      </c>
      <c r="J13" s="149">
        <v>17258</v>
      </c>
      <c r="K13" s="149">
        <v>20518</v>
      </c>
      <c r="L13" s="149">
        <v>26714</v>
      </c>
      <c r="M13" s="149">
        <v>32565</v>
      </c>
      <c r="N13" s="149">
        <v>28667</v>
      </c>
      <c r="O13" s="149">
        <v>38219</v>
      </c>
      <c r="P13" s="149">
        <v>34675</v>
      </c>
      <c r="Q13" s="149">
        <v>34070</v>
      </c>
      <c r="R13" s="149">
        <v>27503</v>
      </c>
      <c r="S13" s="149">
        <v>32360</v>
      </c>
      <c r="T13" s="149">
        <v>33761</v>
      </c>
      <c r="U13" s="149">
        <v>34517</v>
      </c>
      <c r="V13" s="149">
        <v>26620</v>
      </c>
      <c r="W13" s="149">
        <v>29729</v>
      </c>
      <c r="X13" s="149">
        <v>30172</v>
      </c>
      <c r="Y13" s="149">
        <v>34400</v>
      </c>
      <c r="Z13" s="149">
        <v>28402</v>
      </c>
      <c r="AA13" s="149">
        <v>36334</v>
      </c>
      <c r="AB13" s="149">
        <v>33047</v>
      </c>
      <c r="AC13" s="149">
        <v>36290</v>
      </c>
      <c r="AD13" s="149">
        <v>28236</v>
      </c>
      <c r="AE13" s="149">
        <v>32474</v>
      </c>
      <c r="AF13" s="149">
        <v>26750</v>
      </c>
      <c r="AG13" s="149">
        <v>38106</v>
      </c>
      <c r="AH13" s="149">
        <v>27623</v>
      </c>
      <c r="AI13" s="149">
        <v>34960</v>
      </c>
      <c r="AJ13" s="149">
        <v>32412</v>
      </c>
      <c r="AK13" s="149">
        <v>36905</v>
      </c>
      <c r="AL13" s="149">
        <v>27358</v>
      </c>
      <c r="AM13" s="149">
        <v>36287</v>
      </c>
      <c r="AN13" s="149">
        <v>32500</v>
      </c>
      <c r="AO13" s="149">
        <v>35834</v>
      </c>
      <c r="AP13" s="149">
        <v>29471</v>
      </c>
      <c r="AQ13" s="149">
        <v>39048</v>
      </c>
      <c r="AR13" s="149">
        <v>36605</v>
      </c>
      <c r="AS13" s="149">
        <v>39254</v>
      </c>
      <c r="AT13" s="149">
        <v>28648</v>
      </c>
      <c r="AU13" s="149">
        <v>39725</v>
      </c>
      <c r="AV13" s="149">
        <v>37184</v>
      </c>
      <c r="AW13" s="149">
        <v>41298</v>
      </c>
      <c r="AX13" s="149">
        <v>25336</v>
      </c>
      <c r="AY13" s="149">
        <v>37786</v>
      </c>
      <c r="AZ13" s="149">
        <v>36478</v>
      </c>
      <c r="BA13" s="149">
        <v>30384</v>
      </c>
      <c r="BB13" s="149">
        <v>26276</v>
      </c>
      <c r="BC13" s="149">
        <v>38171</v>
      </c>
      <c r="BD13" s="149">
        <v>34600</v>
      </c>
      <c r="BE13" s="149">
        <v>34394</v>
      </c>
      <c r="BF13" s="149">
        <v>22602</v>
      </c>
      <c r="BG13" s="149">
        <v>30491</v>
      </c>
      <c r="BH13" s="149">
        <v>35209</v>
      </c>
      <c r="BI13" s="149">
        <v>39626</v>
      </c>
      <c r="BJ13" s="149">
        <v>32302</v>
      </c>
      <c r="BK13" s="236">
        <v>37436</v>
      </c>
      <c r="BL13" s="236">
        <v>31322</v>
      </c>
      <c r="BM13" s="149">
        <v>34540</v>
      </c>
      <c r="BN13" s="149">
        <v>23865</v>
      </c>
      <c r="BO13" s="149">
        <v>23119</v>
      </c>
      <c r="BP13" s="149">
        <v>20088</v>
      </c>
      <c r="BQ13" s="149">
        <v>25714</v>
      </c>
      <c r="BR13" s="149">
        <v>20790</v>
      </c>
      <c r="BS13" s="149">
        <v>26524</v>
      </c>
      <c r="BT13" s="149">
        <v>23002</v>
      </c>
      <c r="BU13" s="149">
        <v>26875</v>
      </c>
      <c r="BV13" s="149">
        <v>21371</v>
      </c>
      <c r="BW13" s="149">
        <v>20863</v>
      </c>
      <c r="BX13" s="150">
        <v>20779</v>
      </c>
      <c r="BY13" s="168"/>
      <c r="BZ13" s="168"/>
    </row>
    <row r="14" spans="1:78" ht="15.75" customHeight="1" x14ac:dyDescent="0.3">
      <c r="A14" s="185"/>
      <c r="B14" s="229" t="str">
        <f>'1 Utsläpp (kvartal)'!B14</f>
        <v>C26 manufacture of computer, electronic and optical products</v>
      </c>
      <c r="C14" s="230" t="str">
        <f>'1 Utsläpp (kvartal)'!C14</f>
        <v>C26 industri för datorer, elektronikvaror och optik</v>
      </c>
      <c r="D14" s="149">
        <v>8636</v>
      </c>
      <c r="E14" s="149">
        <v>10628</v>
      </c>
      <c r="F14" s="149">
        <v>9797</v>
      </c>
      <c r="G14" s="149">
        <v>11404</v>
      </c>
      <c r="H14" s="149">
        <v>8097</v>
      </c>
      <c r="I14" s="149">
        <v>8967</v>
      </c>
      <c r="J14" s="149">
        <v>8485</v>
      </c>
      <c r="K14" s="149">
        <v>8688</v>
      </c>
      <c r="L14" s="149">
        <v>6526</v>
      </c>
      <c r="M14" s="149">
        <v>7226</v>
      </c>
      <c r="N14" s="149">
        <v>7030</v>
      </c>
      <c r="O14" s="149">
        <v>9878</v>
      </c>
      <c r="P14" s="149">
        <v>5791</v>
      </c>
      <c r="Q14" s="149">
        <v>6851</v>
      </c>
      <c r="R14" s="149">
        <v>6103</v>
      </c>
      <c r="S14" s="149">
        <v>6694</v>
      </c>
      <c r="T14" s="149">
        <v>7565</v>
      </c>
      <c r="U14" s="149">
        <v>8378</v>
      </c>
      <c r="V14" s="149">
        <v>7605</v>
      </c>
      <c r="W14" s="149">
        <v>8808</v>
      </c>
      <c r="X14" s="149">
        <v>7567</v>
      </c>
      <c r="Y14" s="149">
        <v>7936</v>
      </c>
      <c r="Z14" s="149">
        <v>6980</v>
      </c>
      <c r="AA14" s="149">
        <v>8850</v>
      </c>
      <c r="AB14" s="149">
        <v>7132</v>
      </c>
      <c r="AC14" s="149">
        <v>8027</v>
      </c>
      <c r="AD14" s="149">
        <v>6324</v>
      </c>
      <c r="AE14" s="149">
        <v>6750</v>
      </c>
      <c r="AF14" s="149">
        <v>5909</v>
      </c>
      <c r="AG14" s="149">
        <v>7005</v>
      </c>
      <c r="AH14" s="149">
        <v>6129</v>
      </c>
      <c r="AI14" s="149">
        <v>7305</v>
      </c>
      <c r="AJ14" s="149">
        <v>5875</v>
      </c>
      <c r="AK14" s="149">
        <v>6405</v>
      </c>
      <c r="AL14" s="149">
        <v>5753</v>
      </c>
      <c r="AM14" s="149">
        <v>6980</v>
      </c>
      <c r="AN14" s="149">
        <v>6330</v>
      </c>
      <c r="AO14" s="149">
        <v>7594</v>
      </c>
      <c r="AP14" s="149">
        <v>5821</v>
      </c>
      <c r="AQ14" s="149">
        <v>6569</v>
      </c>
      <c r="AR14" s="149">
        <v>5510</v>
      </c>
      <c r="AS14" s="149">
        <v>6858</v>
      </c>
      <c r="AT14" s="149">
        <v>5081</v>
      </c>
      <c r="AU14" s="149">
        <v>6753</v>
      </c>
      <c r="AV14" s="149">
        <v>6419</v>
      </c>
      <c r="AW14" s="149">
        <v>7047</v>
      </c>
      <c r="AX14" s="149">
        <v>6151</v>
      </c>
      <c r="AY14" s="149">
        <v>8265</v>
      </c>
      <c r="AZ14" s="149">
        <v>7167</v>
      </c>
      <c r="BA14" s="149">
        <v>6554</v>
      </c>
      <c r="BB14" s="149">
        <v>6156</v>
      </c>
      <c r="BC14" s="149">
        <v>8823</v>
      </c>
      <c r="BD14" s="149">
        <v>9126</v>
      </c>
      <c r="BE14" s="149">
        <v>8042</v>
      </c>
      <c r="BF14" s="149">
        <v>8853</v>
      </c>
      <c r="BG14" s="149">
        <v>9693</v>
      </c>
      <c r="BH14" s="149">
        <v>10205</v>
      </c>
      <c r="BI14" s="149">
        <v>8382</v>
      </c>
      <c r="BJ14" s="149">
        <v>6725</v>
      </c>
      <c r="BK14" s="236">
        <v>9790</v>
      </c>
      <c r="BL14" s="236">
        <v>9271</v>
      </c>
      <c r="BM14" s="149">
        <v>8855</v>
      </c>
      <c r="BN14" s="149">
        <v>8076</v>
      </c>
      <c r="BO14" s="149">
        <v>9012</v>
      </c>
      <c r="BP14" s="149">
        <v>9497</v>
      </c>
      <c r="BQ14" s="149">
        <v>9076</v>
      </c>
      <c r="BR14" s="149">
        <v>8009</v>
      </c>
      <c r="BS14" s="149">
        <v>9626</v>
      </c>
      <c r="BT14" s="149">
        <v>9973</v>
      </c>
      <c r="BU14" s="149">
        <v>9162</v>
      </c>
      <c r="BV14" s="149">
        <v>8949</v>
      </c>
      <c r="BW14" s="149">
        <v>10453</v>
      </c>
      <c r="BX14" s="150">
        <v>9600</v>
      </c>
      <c r="BY14" s="168"/>
      <c r="BZ14" s="168"/>
    </row>
    <row r="15" spans="1:78" ht="15.75" customHeight="1" x14ac:dyDescent="0.3">
      <c r="A15" s="185"/>
      <c r="B15" s="229" t="str">
        <f>'1 Utsläpp (kvartal)'!B15</f>
        <v>C27 manufacture of electrical equipment</v>
      </c>
      <c r="C15" s="230" t="str">
        <f>'1 Utsläpp (kvartal)'!C15</f>
        <v>C27 industri för elapparatur</v>
      </c>
      <c r="D15" s="149">
        <v>8276</v>
      </c>
      <c r="E15" s="149">
        <v>7773</v>
      </c>
      <c r="F15" s="149">
        <v>6544</v>
      </c>
      <c r="G15" s="149">
        <v>5698</v>
      </c>
      <c r="H15" s="149">
        <v>5206</v>
      </c>
      <c r="I15" s="149">
        <v>5482</v>
      </c>
      <c r="J15" s="149">
        <v>5068</v>
      </c>
      <c r="K15" s="149">
        <v>4643</v>
      </c>
      <c r="L15" s="149">
        <v>5456</v>
      </c>
      <c r="M15" s="149">
        <v>5569</v>
      </c>
      <c r="N15" s="149">
        <v>5849</v>
      </c>
      <c r="O15" s="149">
        <v>7064</v>
      </c>
      <c r="P15" s="149">
        <v>7326</v>
      </c>
      <c r="Q15" s="149">
        <v>7579</v>
      </c>
      <c r="R15" s="149">
        <v>6368</v>
      </c>
      <c r="S15" s="149">
        <v>7247</v>
      </c>
      <c r="T15" s="149">
        <v>6607</v>
      </c>
      <c r="U15" s="149">
        <v>6271</v>
      </c>
      <c r="V15" s="149">
        <v>6039</v>
      </c>
      <c r="W15" s="149">
        <v>5823</v>
      </c>
      <c r="X15" s="149">
        <v>6787</v>
      </c>
      <c r="Y15" s="149">
        <v>5581</v>
      </c>
      <c r="Z15" s="149">
        <v>5244</v>
      </c>
      <c r="AA15" s="149">
        <v>5279</v>
      </c>
      <c r="AB15" s="149">
        <v>4394</v>
      </c>
      <c r="AC15" s="149">
        <v>4962</v>
      </c>
      <c r="AD15" s="149">
        <v>4586</v>
      </c>
      <c r="AE15" s="149">
        <v>5116</v>
      </c>
      <c r="AF15" s="149">
        <v>7476</v>
      </c>
      <c r="AG15" s="149">
        <v>5134</v>
      </c>
      <c r="AH15" s="149">
        <v>6929</v>
      </c>
      <c r="AI15" s="149">
        <v>7430</v>
      </c>
      <c r="AJ15" s="149">
        <v>6872</v>
      </c>
      <c r="AK15" s="149">
        <v>5801</v>
      </c>
      <c r="AL15" s="149">
        <v>4971</v>
      </c>
      <c r="AM15" s="149">
        <v>7022</v>
      </c>
      <c r="AN15" s="149">
        <v>7260</v>
      </c>
      <c r="AO15" s="149">
        <v>6426</v>
      </c>
      <c r="AP15" s="149">
        <v>7282</v>
      </c>
      <c r="AQ15" s="149">
        <v>7338</v>
      </c>
      <c r="AR15" s="149">
        <v>7496</v>
      </c>
      <c r="AS15" s="149">
        <v>7473</v>
      </c>
      <c r="AT15" s="149">
        <v>7975</v>
      </c>
      <c r="AU15" s="149">
        <v>8734</v>
      </c>
      <c r="AV15" s="149">
        <v>8406</v>
      </c>
      <c r="AW15" s="149">
        <v>8325</v>
      </c>
      <c r="AX15" s="149">
        <v>6091</v>
      </c>
      <c r="AY15" s="149">
        <v>6846</v>
      </c>
      <c r="AZ15" s="149">
        <v>7001</v>
      </c>
      <c r="BA15" s="149">
        <v>5765</v>
      </c>
      <c r="BB15" s="149">
        <v>5210</v>
      </c>
      <c r="BC15" s="149">
        <v>7497</v>
      </c>
      <c r="BD15" s="149">
        <v>7681</v>
      </c>
      <c r="BE15" s="149">
        <v>6633</v>
      </c>
      <c r="BF15" s="149">
        <v>5951</v>
      </c>
      <c r="BG15" s="149">
        <v>7034</v>
      </c>
      <c r="BH15" s="149">
        <v>8679</v>
      </c>
      <c r="BI15" s="149">
        <v>9687</v>
      </c>
      <c r="BJ15" s="149">
        <v>7443</v>
      </c>
      <c r="BK15" s="236">
        <v>4799</v>
      </c>
      <c r="BL15" s="236">
        <v>5029</v>
      </c>
      <c r="BM15" s="149">
        <v>5882</v>
      </c>
      <c r="BN15" s="149">
        <v>2587</v>
      </c>
      <c r="BO15" s="149">
        <v>1710</v>
      </c>
      <c r="BP15" s="149">
        <v>6295</v>
      </c>
      <c r="BQ15" s="149">
        <v>3339</v>
      </c>
      <c r="BR15" s="149">
        <v>2450</v>
      </c>
      <c r="BS15" s="149">
        <v>6777</v>
      </c>
      <c r="BT15" s="149">
        <v>4005</v>
      </c>
      <c r="BU15" s="149">
        <v>7420</v>
      </c>
      <c r="BV15" s="149">
        <v>6029</v>
      </c>
      <c r="BW15" s="149">
        <v>4686</v>
      </c>
      <c r="BX15" s="150">
        <v>6515</v>
      </c>
      <c r="BY15" s="168"/>
      <c r="BZ15" s="168"/>
    </row>
    <row r="16" spans="1:78" ht="15.75" customHeight="1" x14ac:dyDescent="0.3">
      <c r="A16" s="185"/>
      <c r="B16" s="229" t="str">
        <f>'1 Utsläpp (kvartal)'!B16</f>
        <v>C28 manufacture of machinery and equipment n.e.c.</v>
      </c>
      <c r="C16" s="230" t="str">
        <f>'1 Utsläpp (kvartal)'!C16</f>
        <v>C28 övrig maskinindustri</v>
      </c>
      <c r="D16" s="149">
        <v>39811</v>
      </c>
      <c r="E16" s="149">
        <v>40003</v>
      </c>
      <c r="F16" s="149">
        <v>31689</v>
      </c>
      <c r="G16" s="149">
        <v>28087</v>
      </c>
      <c r="H16" s="149">
        <v>19570</v>
      </c>
      <c r="I16" s="149">
        <v>17850</v>
      </c>
      <c r="J16" s="149">
        <v>16312</v>
      </c>
      <c r="K16" s="149">
        <v>20468</v>
      </c>
      <c r="L16" s="149">
        <v>22190</v>
      </c>
      <c r="M16" s="149">
        <v>30723</v>
      </c>
      <c r="N16" s="149">
        <v>28657</v>
      </c>
      <c r="O16" s="149">
        <v>35284</v>
      </c>
      <c r="P16" s="149">
        <v>32536</v>
      </c>
      <c r="Q16" s="149">
        <v>34843</v>
      </c>
      <c r="R16" s="149">
        <v>31066</v>
      </c>
      <c r="S16" s="149">
        <v>36137</v>
      </c>
      <c r="T16" s="149">
        <v>34586</v>
      </c>
      <c r="U16" s="149">
        <v>33395</v>
      </c>
      <c r="V16" s="149">
        <v>27940</v>
      </c>
      <c r="W16" s="149">
        <v>28042</v>
      </c>
      <c r="X16" s="149">
        <v>23451</v>
      </c>
      <c r="Y16" s="149">
        <v>27078</v>
      </c>
      <c r="Z16" s="149">
        <v>22326</v>
      </c>
      <c r="AA16" s="149">
        <v>25543</v>
      </c>
      <c r="AB16" s="149">
        <v>23114</v>
      </c>
      <c r="AC16" s="149">
        <v>26982</v>
      </c>
      <c r="AD16" s="149">
        <v>23289</v>
      </c>
      <c r="AE16" s="149">
        <v>27944</v>
      </c>
      <c r="AF16" s="149">
        <v>22388</v>
      </c>
      <c r="AG16" s="149">
        <v>33351</v>
      </c>
      <c r="AH16" s="149">
        <v>26546</v>
      </c>
      <c r="AI16" s="149">
        <v>28124</v>
      </c>
      <c r="AJ16" s="149">
        <v>26890</v>
      </c>
      <c r="AK16" s="149">
        <v>29597</v>
      </c>
      <c r="AL16" s="149">
        <v>24619</v>
      </c>
      <c r="AM16" s="149">
        <v>28924</v>
      </c>
      <c r="AN16" s="149">
        <v>28683</v>
      </c>
      <c r="AO16" s="149">
        <v>33663</v>
      </c>
      <c r="AP16" s="149">
        <v>29684</v>
      </c>
      <c r="AQ16" s="149">
        <v>32660</v>
      </c>
      <c r="AR16" s="149">
        <v>33237</v>
      </c>
      <c r="AS16" s="149">
        <v>33110</v>
      </c>
      <c r="AT16" s="149">
        <v>29055</v>
      </c>
      <c r="AU16" s="149">
        <v>30926</v>
      </c>
      <c r="AV16" s="149">
        <v>31458</v>
      </c>
      <c r="AW16" s="149">
        <v>33988</v>
      </c>
      <c r="AX16" s="149">
        <v>27047</v>
      </c>
      <c r="AY16" s="149">
        <v>30521</v>
      </c>
      <c r="AZ16" s="149">
        <v>29238</v>
      </c>
      <c r="BA16" s="149">
        <v>24152</v>
      </c>
      <c r="BB16" s="149">
        <v>26543</v>
      </c>
      <c r="BC16" s="149">
        <v>31864</v>
      </c>
      <c r="BD16" s="149">
        <v>29318</v>
      </c>
      <c r="BE16" s="149">
        <v>40162</v>
      </c>
      <c r="BF16" s="149">
        <v>33370</v>
      </c>
      <c r="BG16" s="149">
        <v>42895</v>
      </c>
      <c r="BH16" s="149">
        <v>39725</v>
      </c>
      <c r="BI16" s="149">
        <v>41166</v>
      </c>
      <c r="BJ16" s="149">
        <v>35216</v>
      </c>
      <c r="BK16" s="236">
        <v>39226</v>
      </c>
      <c r="BL16" s="236">
        <v>37852</v>
      </c>
      <c r="BM16" s="149">
        <v>36528</v>
      </c>
      <c r="BN16" s="149">
        <v>28176</v>
      </c>
      <c r="BO16" s="149">
        <v>32448</v>
      </c>
      <c r="BP16" s="149">
        <v>31565</v>
      </c>
      <c r="BQ16" s="149">
        <v>31775</v>
      </c>
      <c r="BR16" s="149">
        <v>27252</v>
      </c>
      <c r="BS16" s="149">
        <v>31909</v>
      </c>
      <c r="BT16" s="149">
        <v>28692</v>
      </c>
      <c r="BU16" s="149">
        <v>32347</v>
      </c>
      <c r="BV16" s="149">
        <v>27424</v>
      </c>
      <c r="BW16" s="149">
        <v>34954</v>
      </c>
      <c r="BX16" s="150">
        <v>29303</v>
      </c>
      <c r="BY16" s="168"/>
      <c r="BZ16" s="168"/>
    </row>
    <row r="17" spans="1:78" ht="15.75" customHeight="1" x14ac:dyDescent="0.3">
      <c r="A17" s="185"/>
      <c r="B17" s="229" t="str">
        <f>'1 Utsläpp (kvartal)'!B17</f>
        <v>C29 manufacture of motor vehicles, trailers and semi-trailers</v>
      </c>
      <c r="C17" s="230" t="str">
        <f>'1 Utsläpp (kvartal)'!C17</f>
        <v>C29 industri för motorfordon, släpfordon och påhängsvagnar</v>
      </c>
      <c r="D17" s="149">
        <v>24207</v>
      </c>
      <c r="E17" s="149">
        <v>27362</v>
      </c>
      <c r="F17" s="149">
        <v>18301</v>
      </c>
      <c r="G17" s="149">
        <v>15459</v>
      </c>
      <c r="H17" s="149">
        <v>11581</v>
      </c>
      <c r="I17" s="149">
        <v>11000</v>
      </c>
      <c r="J17" s="149">
        <v>11589</v>
      </c>
      <c r="K17" s="149">
        <v>15514</v>
      </c>
      <c r="L17" s="149">
        <v>17115</v>
      </c>
      <c r="M17" s="149">
        <v>22780</v>
      </c>
      <c r="N17" s="149">
        <v>20012</v>
      </c>
      <c r="O17" s="149">
        <v>27703</v>
      </c>
      <c r="P17" s="149">
        <v>31181</v>
      </c>
      <c r="Q17" s="149">
        <v>27001</v>
      </c>
      <c r="R17" s="149">
        <v>22330</v>
      </c>
      <c r="S17" s="149">
        <v>24794</v>
      </c>
      <c r="T17" s="149">
        <v>23312</v>
      </c>
      <c r="U17" s="149">
        <v>23774</v>
      </c>
      <c r="V17" s="149">
        <v>16392</v>
      </c>
      <c r="W17" s="149">
        <v>18723</v>
      </c>
      <c r="X17" s="149">
        <v>18880</v>
      </c>
      <c r="Y17" s="149">
        <v>21913</v>
      </c>
      <c r="Z17" s="149">
        <v>19366</v>
      </c>
      <c r="AA17" s="149">
        <v>24511</v>
      </c>
      <c r="AB17" s="149">
        <v>23128</v>
      </c>
      <c r="AC17" s="149">
        <v>24209</v>
      </c>
      <c r="AD17" s="149">
        <v>18675</v>
      </c>
      <c r="AE17" s="149">
        <v>23294</v>
      </c>
      <c r="AF17" s="149">
        <v>28228</v>
      </c>
      <c r="AG17" s="149">
        <v>32466</v>
      </c>
      <c r="AH17" s="149">
        <v>29447</v>
      </c>
      <c r="AI17" s="149">
        <v>34098</v>
      </c>
      <c r="AJ17" s="149">
        <v>37527</v>
      </c>
      <c r="AK17" s="149">
        <v>35186</v>
      </c>
      <c r="AL17" s="149">
        <v>28755</v>
      </c>
      <c r="AM17" s="149">
        <v>34710</v>
      </c>
      <c r="AN17" s="149">
        <v>39126</v>
      </c>
      <c r="AO17" s="149">
        <v>36736</v>
      </c>
      <c r="AP17" s="149">
        <v>28799</v>
      </c>
      <c r="AQ17" s="149">
        <v>34439</v>
      </c>
      <c r="AR17" s="149">
        <v>42948</v>
      </c>
      <c r="AS17" s="149">
        <v>37548</v>
      </c>
      <c r="AT17" s="149">
        <v>32232</v>
      </c>
      <c r="AU17" s="149">
        <v>37477</v>
      </c>
      <c r="AV17" s="149">
        <v>36680</v>
      </c>
      <c r="AW17" s="149">
        <v>38706</v>
      </c>
      <c r="AX17" s="149">
        <v>29575</v>
      </c>
      <c r="AY17" s="149">
        <v>36278</v>
      </c>
      <c r="AZ17" s="149">
        <v>35668</v>
      </c>
      <c r="BA17" s="149">
        <v>14901</v>
      </c>
      <c r="BB17" s="149">
        <v>29034</v>
      </c>
      <c r="BC17" s="149">
        <v>38082</v>
      </c>
      <c r="BD17" s="149">
        <v>54636</v>
      </c>
      <c r="BE17" s="149">
        <v>42500</v>
      </c>
      <c r="BF17" s="149">
        <v>27834</v>
      </c>
      <c r="BG17" s="149">
        <v>38464</v>
      </c>
      <c r="BH17" s="149">
        <v>37795</v>
      </c>
      <c r="BI17" s="149">
        <v>36261</v>
      </c>
      <c r="BJ17" s="149">
        <v>27920</v>
      </c>
      <c r="BK17" s="236">
        <v>35675</v>
      </c>
      <c r="BL17" s="236">
        <v>48649</v>
      </c>
      <c r="BM17" s="149">
        <v>41437</v>
      </c>
      <c r="BN17" s="149">
        <v>33461</v>
      </c>
      <c r="BO17" s="149">
        <v>40965</v>
      </c>
      <c r="BP17" s="149">
        <v>45408</v>
      </c>
      <c r="BQ17" s="149">
        <v>38347</v>
      </c>
      <c r="BR17" s="149">
        <v>28130</v>
      </c>
      <c r="BS17" s="149">
        <v>37415</v>
      </c>
      <c r="BT17" s="149">
        <v>33483</v>
      </c>
      <c r="BU17" s="149">
        <v>35304</v>
      </c>
      <c r="BV17" s="149">
        <v>27569</v>
      </c>
      <c r="BW17" s="149">
        <v>32338</v>
      </c>
      <c r="BX17" s="150">
        <v>34905</v>
      </c>
      <c r="BY17" s="168"/>
      <c r="BZ17" s="168"/>
    </row>
    <row r="18" spans="1:78" ht="15.75" customHeight="1" x14ac:dyDescent="0.3">
      <c r="A18" s="185"/>
      <c r="B18" s="229" t="str">
        <f>'1 Utsläpp (kvartal)'!B18</f>
        <v>C30 manufacture of other transport equipment</v>
      </c>
      <c r="C18" s="230" t="str">
        <f>'1 Utsläpp (kvartal)'!C18</f>
        <v>C30 annan transportmedelsindustri</v>
      </c>
      <c r="D18" s="149">
        <v>5446</v>
      </c>
      <c r="E18" s="149">
        <v>6833</v>
      </c>
      <c r="F18" s="149">
        <v>4489</v>
      </c>
      <c r="G18" s="149">
        <v>5091</v>
      </c>
      <c r="H18" s="149">
        <v>5494</v>
      </c>
      <c r="I18" s="149">
        <v>7599</v>
      </c>
      <c r="J18" s="149">
        <v>5222</v>
      </c>
      <c r="K18" s="149">
        <v>5363</v>
      </c>
      <c r="L18" s="149">
        <v>6219</v>
      </c>
      <c r="M18" s="149">
        <v>5553</v>
      </c>
      <c r="N18" s="149">
        <v>4277</v>
      </c>
      <c r="O18" s="149">
        <v>4334</v>
      </c>
      <c r="P18" s="149">
        <v>5018</v>
      </c>
      <c r="Q18" s="149">
        <v>7209</v>
      </c>
      <c r="R18" s="149">
        <v>4471</v>
      </c>
      <c r="S18" s="149">
        <v>4219</v>
      </c>
      <c r="T18" s="149">
        <v>4121</v>
      </c>
      <c r="U18" s="149">
        <v>4573</v>
      </c>
      <c r="V18" s="149">
        <v>4419</v>
      </c>
      <c r="W18" s="149">
        <v>5255</v>
      </c>
      <c r="X18" s="149">
        <v>5802</v>
      </c>
      <c r="Y18" s="149">
        <v>6839</v>
      </c>
      <c r="Z18" s="149">
        <v>7994</v>
      </c>
      <c r="AA18" s="149">
        <v>8109</v>
      </c>
      <c r="AB18" s="149">
        <v>6662</v>
      </c>
      <c r="AC18" s="149">
        <v>7316</v>
      </c>
      <c r="AD18" s="149">
        <v>6201</v>
      </c>
      <c r="AE18" s="149">
        <v>9028</v>
      </c>
      <c r="AF18" s="149">
        <v>5209</v>
      </c>
      <c r="AG18" s="149">
        <v>10164</v>
      </c>
      <c r="AH18" s="149">
        <v>5443</v>
      </c>
      <c r="AI18" s="149">
        <v>8079</v>
      </c>
      <c r="AJ18" s="149">
        <v>5752</v>
      </c>
      <c r="AK18" s="149">
        <v>7648</v>
      </c>
      <c r="AL18" s="149">
        <v>6474</v>
      </c>
      <c r="AM18" s="149">
        <v>7698</v>
      </c>
      <c r="AN18" s="149">
        <v>6497</v>
      </c>
      <c r="AO18" s="149">
        <v>7833</v>
      </c>
      <c r="AP18" s="149">
        <v>6957</v>
      </c>
      <c r="AQ18" s="149">
        <v>7544</v>
      </c>
      <c r="AR18" s="149">
        <v>7355</v>
      </c>
      <c r="AS18" s="149">
        <v>6482</v>
      </c>
      <c r="AT18" s="149">
        <v>5731</v>
      </c>
      <c r="AU18" s="149">
        <v>6955</v>
      </c>
      <c r="AV18" s="149">
        <v>6749</v>
      </c>
      <c r="AW18" s="149">
        <v>7506</v>
      </c>
      <c r="AX18" s="149">
        <v>6658</v>
      </c>
      <c r="AY18" s="149">
        <v>6478</v>
      </c>
      <c r="AZ18" s="149">
        <v>6165</v>
      </c>
      <c r="BA18" s="149">
        <v>5832</v>
      </c>
      <c r="BB18" s="149">
        <v>5158</v>
      </c>
      <c r="BC18" s="149">
        <v>6246</v>
      </c>
      <c r="BD18" s="149">
        <v>6943</v>
      </c>
      <c r="BE18" s="149">
        <v>8764</v>
      </c>
      <c r="BF18" s="149">
        <v>6580</v>
      </c>
      <c r="BG18" s="149">
        <v>9538</v>
      </c>
      <c r="BH18" s="149">
        <v>5069</v>
      </c>
      <c r="BI18" s="149">
        <v>6634</v>
      </c>
      <c r="BJ18" s="149">
        <v>5404</v>
      </c>
      <c r="BK18" s="236">
        <v>7300</v>
      </c>
      <c r="BL18" s="236">
        <v>10115</v>
      </c>
      <c r="BM18" s="149">
        <v>7269</v>
      </c>
      <c r="BN18" s="149">
        <v>7452</v>
      </c>
      <c r="BO18" s="149">
        <v>10632</v>
      </c>
      <c r="BP18" s="149">
        <v>10304</v>
      </c>
      <c r="BQ18" s="149">
        <v>11271</v>
      </c>
      <c r="BR18" s="149">
        <v>7535</v>
      </c>
      <c r="BS18" s="149">
        <v>12979</v>
      </c>
      <c r="BT18" s="149">
        <v>10527</v>
      </c>
      <c r="BU18" s="149">
        <v>12576</v>
      </c>
      <c r="BV18" s="149">
        <v>10172</v>
      </c>
      <c r="BW18" s="149">
        <v>13884</v>
      </c>
      <c r="BX18" s="150">
        <v>11076</v>
      </c>
      <c r="BY18" s="168"/>
      <c r="BZ18" s="168"/>
    </row>
    <row r="19" spans="1:78" ht="15.75" customHeight="1" x14ac:dyDescent="0.3">
      <c r="A19" s="185"/>
      <c r="B19" s="229" t="str">
        <f>'1 Utsläpp (kvartal)'!B19</f>
        <v>C31-C33 furniture, other manufacturing and repair and installation of machinery and equipment</v>
      </c>
      <c r="C19" s="230" t="str">
        <f>'1 Utsläpp (kvartal)'!C19</f>
        <v>C31-C33 tillverkning av möbler; övrig tillverkning; reparation och installation av maskiner och apparater</v>
      </c>
      <c r="D19" s="149">
        <v>14208</v>
      </c>
      <c r="E19" s="149">
        <v>15876</v>
      </c>
      <c r="F19" s="149">
        <v>13165</v>
      </c>
      <c r="G19" s="149">
        <v>13226</v>
      </c>
      <c r="H19" s="149">
        <v>12839</v>
      </c>
      <c r="I19" s="149">
        <v>12797</v>
      </c>
      <c r="J19" s="149">
        <v>11284</v>
      </c>
      <c r="K19" s="149">
        <v>12792</v>
      </c>
      <c r="L19" s="149">
        <v>11818</v>
      </c>
      <c r="M19" s="149">
        <v>12813</v>
      </c>
      <c r="N19" s="149">
        <v>12199</v>
      </c>
      <c r="O19" s="149">
        <v>14348</v>
      </c>
      <c r="P19" s="149">
        <v>12937</v>
      </c>
      <c r="Q19" s="149">
        <v>13455</v>
      </c>
      <c r="R19" s="149">
        <v>12238</v>
      </c>
      <c r="S19" s="149">
        <v>13314</v>
      </c>
      <c r="T19" s="149">
        <v>11713</v>
      </c>
      <c r="U19" s="149">
        <v>12085</v>
      </c>
      <c r="V19" s="149">
        <v>11255</v>
      </c>
      <c r="W19" s="149">
        <v>11842</v>
      </c>
      <c r="X19" s="149">
        <v>10640</v>
      </c>
      <c r="Y19" s="149">
        <v>10315</v>
      </c>
      <c r="Z19" s="149">
        <v>10175</v>
      </c>
      <c r="AA19" s="149">
        <v>11257</v>
      </c>
      <c r="AB19" s="149">
        <v>11066</v>
      </c>
      <c r="AC19" s="149">
        <v>11522</v>
      </c>
      <c r="AD19" s="149">
        <v>10230</v>
      </c>
      <c r="AE19" s="149">
        <v>11425</v>
      </c>
      <c r="AF19" s="149">
        <v>9187</v>
      </c>
      <c r="AG19" s="149">
        <v>12051</v>
      </c>
      <c r="AH19" s="149">
        <v>9736</v>
      </c>
      <c r="AI19" s="149">
        <v>11922</v>
      </c>
      <c r="AJ19" s="149">
        <v>10913</v>
      </c>
      <c r="AK19" s="149">
        <v>12740</v>
      </c>
      <c r="AL19" s="149">
        <v>10922</v>
      </c>
      <c r="AM19" s="149">
        <v>12169</v>
      </c>
      <c r="AN19" s="149">
        <v>9636</v>
      </c>
      <c r="AO19" s="149">
        <v>11214</v>
      </c>
      <c r="AP19" s="149">
        <v>9547</v>
      </c>
      <c r="AQ19" s="149">
        <v>11456</v>
      </c>
      <c r="AR19" s="149">
        <v>9059</v>
      </c>
      <c r="AS19" s="149">
        <v>10790</v>
      </c>
      <c r="AT19" s="149">
        <v>10104</v>
      </c>
      <c r="AU19" s="149">
        <v>12214</v>
      </c>
      <c r="AV19" s="149">
        <v>10114</v>
      </c>
      <c r="AW19" s="149">
        <v>11071</v>
      </c>
      <c r="AX19" s="149">
        <v>9206</v>
      </c>
      <c r="AY19" s="149">
        <v>11752</v>
      </c>
      <c r="AZ19" s="149">
        <v>9901</v>
      </c>
      <c r="BA19" s="149">
        <v>9461</v>
      </c>
      <c r="BB19" s="149">
        <v>11087</v>
      </c>
      <c r="BC19" s="149">
        <v>12369</v>
      </c>
      <c r="BD19" s="149">
        <v>11501</v>
      </c>
      <c r="BE19" s="149">
        <v>12029</v>
      </c>
      <c r="BF19" s="149">
        <v>11402</v>
      </c>
      <c r="BG19" s="149">
        <v>12370</v>
      </c>
      <c r="BH19" s="149">
        <v>10080</v>
      </c>
      <c r="BI19" s="149">
        <v>11761</v>
      </c>
      <c r="BJ19" s="149">
        <v>9285</v>
      </c>
      <c r="BK19" s="236">
        <v>12688</v>
      </c>
      <c r="BL19" s="236">
        <v>10116</v>
      </c>
      <c r="BM19" s="149">
        <v>11478</v>
      </c>
      <c r="BN19" s="149">
        <v>8918</v>
      </c>
      <c r="BO19" s="149">
        <v>12269</v>
      </c>
      <c r="BP19" s="149">
        <v>10045</v>
      </c>
      <c r="BQ19" s="149">
        <v>11165</v>
      </c>
      <c r="BR19" s="149">
        <v>9089</v>
      </c>
      <c r="BS19" s="149">
        <v>11327</v>
      </c>
      <c r="BT19" s="149">
        <v>10819</v>
      </c>
      <c r="BU19" s="149">
        <v>11031</v>
      </c>
      <c r="BV19" s="149">
        <v>9778</v>
      </c>
      <c r="BW19" s="149">
        <v>12054</v>
      </c>
      <c r="BX19" s="150">
        <v>10635</v>
      </c>
      <c r="BY19" s="168"/>
      <c r="BZ19" s="168"/>
    </row>
    <row r="20" spans="1:78" ht="15.75" customHeight="1" x14ac:dyDescent="0.3">
      <c r="A20" s="185"/>
      <c r="B20" s="229" t="str">
        <f>'1 Utsläpp (kvartal)'!B20</f>
        <v>D35-E39 electricity, gas, steam and air conditioning, water supply, waste</v>
      </c>
      <c r="C20" s="230" t="str">
        <f>'1 Utsläpp (kvartal)'!C20</f>
        <v>D35-E39 försörjning av el, gas, värme och kyla samt vattenförsörjning, avloppsrening, avfallshantering och sanering</v>
      </c>
      <c r="D20" s="149">
        <v>58684</v>
      </c>
      <c r="E20" s="149">
        <v>44725</v>
      </c>
      <c r="F20" s="149">
        <v>37190</v>
      </c>
      <c r="G20" s="149">
        <v>48137</v>
      </c>
      <c r="H20" s="149">
        <v>57897</v>
      </c>
      <c r="I20" s="149">
        <v>42228</v>
      </c>
      <c r="J20" s="149">
        <v>36299</v>
      </c>
      <c r="K20" s="149">
        <v>48375</v>
      </c>
      <c r="L20" s="149">
        <v>53671</v>
      </c>
      <c r="M20" s="149">
        <v>43748</v>
      </c>
      <c r="N20" s="149">
        <v>36450</v>
      </c>
      <c r="O20" s="149">
        <v>51066</v>
      </c>
      <c r="P20" s="149">
        <v>55299</v>
      </c>
      <c r="Q20" s="149">
        <v>41382</v>
      </c>
      <c r="R20" s="149">
        <v>40197</v>
      </c>
      <c r="S20" s="149">
        <v>52959</v>
      </c>
      <c r="T20" s="149">
        <v>61122</v>
      </c>
      <c r="U20" s="149">
        <v>50002</v>
      </c>
      <c r="V20" s="149">
        <v>44497</v>
      </c>
      <c r="W20" s="149">
        <v>59264</v>
      </c>
      <c r="X20" s="149">
        <v>62809</v>
      </c>
      <c r="Y20" s="149">
        <v>46028</v>
      </c>
      <c r="Z20" s="149">
        <v>40014</v>
      </c>
      <c r="AA20" s="149">
        <v>53596</v>
      </c>
      <c r="AB20" s="149">
        <v>63217</v>
      </c>
      <c r="AC20" s="149">
        <v>46732</v>
      </c>
      <c r="AD20" s="149">
        <v>40787</v>
      </c>
      <c r="AE20" s="149">
        <v>57573</v>
      </c>
      <c r="AF20" s="149">
        <v>63488</v>
      </c>
      <c r="AG20" s="149">
        <v>51001</v>
      </c>
      <c r="AH20" s="149">
        <v>44917</v>
      </c>
      <c r="AI20" s="149">
        <v>58211</v>
      </c>
      <c r="AJ20" s="149">
        <v>65181</v>
      </c>
      <c r="AK20" s="149">
        <v>45355</v>
      </c>
      <c r="AL20" s="149">
        <v>37547</v>
      </c>
      <c r="AM20" s="149">
        <v>55599</v>
      </c>
      <c r="AN20" s="149">
        <v>60803</v>
      </c>
      <c r="AO20" s="149">
        <v>45160</v>
      </c>
      <c r="AP20" s="149">
        <v>37270</v>
      </c>
      <c r="AQ20" s="149">
        <v>52869</v>
      </c>
      <c r="AR20" s="149">
        <v>57320</v>
      </c>
      <c r="AS20" s="149">
        <v>39691</v>
      </c>
      <c r="AT20" s="149">
        <v>30715</v>
      </c>
      <c r="AU20" s="149">
        <v>48066</v>
      </c>
      <c r="AV20" s="149">
        <v>53243</v>
      </c>
      <c r="AW20" s="149">
        <v>44623</v>
      </c>
      <c r="AX20" s="149">
        <v>41090</v>
      </c>
      <c r="AY20" s="149">
        <v>65388</v>
      </c>
      <c r="AZ20" s="149">
        <v>76463</v>
      </c>
      <c r="BA20" s="149">
        <v>57584</v>
      </c>
      <c r="BB20" s="149">
        <v>50079</v>
      </c>
      <c r="BC20" s="149">
        <v>67140</v>
      </c>
      <c r="BD20" s="149">
        <v>72619</v>
      </c>
      <c r="BE20" s="149">
        <v>48689</v>
      </c>
      <c r="BF20" s="149">
        <v>39209</v>
      </c>
      <c r="BG20" s="149">
        <v>54048</v>
      </c>
      <c r="BH20" s="149">
        <v>51177</v>
      </c>
      <c r="BI20" s="149">
        <v>39488</v>
      </c>
      <c r="BJ20" s="149">
        <v>38540</v>
      </c>
      <c r="BK20" s="236">
        <v>53436</v>
      </c>
      <c r="BL20" s="236">
        <v>58699</v>
      </c>
      <c r="BM20" s="149">
        <v>44589</v>
      </c>
      <c r="BN20" s="149">
        <v>41259</v>
      </c>
      <c r="BO20" s="149">
        <v>59146</v>
      </c>
      <c r="BP20" s="149">
        <v>59387</v>
      </c>
      <c r="BQ20" s="149">
        <v>43306</v>
      </c>
      <c r="BR20" s="149">
        <v>39774</v>
      </c>
      <c r="BS20" s="149">
        <v>52017</v>
      </c>
      <c r="BT20" s="149">
        <v>58887</v>
      </c>
      <c r="BU20" s="149">
        <v>41767</v>
      </c>
      <c r="BV20" s="149">
        <v>38436</v>
      </c>
      <c r="BW20" s="149">
        <v>50297</v>
      </c>
      <c r="BX20" s="150">
        <v>60558</v>
      </c>
      <c r="BY20" s="168"/>
      <c r="BZ20" s="168"/>
    </row>
    <row r="21" spans="1:78" ht="15.75" customHeight="1" x14ac:dyDescent="0.3">
      <c r="A21" s="185"/>
      <c r="B21" s="229" t="str">
        <f>'1 Utsläpp (kvartal)'!B21</f>
        <v>F41-F43 construction</v>
      </c>
      <c r="C21" s="230" t="str">
        <f>'1 Utsläpp (kvartal)'!C21</f>
        <v>F41-F43 byggverksamhet</v>
      </c>
      <c r="D21" s="149">
        <v>71033</v>
      </c>
      <c r="E21" s="149">
        <v>80278</v>
      </c>
      <c r="F21" s="149">
        <v>67042</v>
      </c>
      <c r="G21" s="149">
        <v>90257</v>
      </c>
      <c r="H21" s="149">
        <v>64345</v>
      </c>
      <c r="I21" s="149">
        <v>81318</v>
      </c>
      <c r="J21" s="149">
        <v>72448</v>
      </c>
      <c r="K21" s="149">
        <v>95572</v>
      </c>
      <c r="L21" s="149">
        <v>62136</v>
      </c>
      <c r="M21" s="149">
        <v>78114</v>
      </c>
      <c r="N21" s="149">
        <v>72666</v>
      </c>
      <c r="O21" s="149">
        <v>97233</v>
      </c>
      <c r="P21" s="149">
        <v>64667</v>
      </c>
      <c r="Q21" s="149">
        <v>82780</v>
      </c>
      <c r="R21" s="149">
        <v>75459</v>
      </c>
      <c r="S21" s="149">
        <v>97819</v>
      </c>
      <c r="T21" s="149">
        <v>68383</v>
      </c>
      <c r="U21" s="149">
        <v>80889</v>
      </c>
      <c r="V21" s="149">
        <v>73999</v>
      </c>
      <c r="W21" s="149">
        <v>96296</v>
      </c>
      <c r="X21" s="149">
        <v>63009</v>
      </c>
      <c r="Y21" s="149">
        <v>78921</v>
      </c>
      <c r="Z21" s="149">
        <v>71827</v>
      </c>
      <c r="AA21" s="149">
        <v>92966</v>
      </c>
      <c r="AB21" s="149">
        <v>64113</v>
      </c>
      <c r="AC21" s="149">
        <v>79736</v>
      </c>
      <c r="AD21" s="149">
        <v>73554</v>
      </c>
      <c r="AE21" s="149">
        <v>98767</v>
      </c>
      <c r="AF21" s="149">
        <v>69153</v>
      </c>
      <c r="AG21" s="149">
        <v>86323</v>
      </c>
      <c r="AH21" s="149">
        <v>75689</v>
      </c>
      <c r="AI21" s="149">
        <v>106042</v>
      </c>
      <c r="AJ21" s="149">
        <v>68432</v>
      </c>
      <c r="AK21" s="149">
        <v>86358</v>
      </c>
      <c r="AL21" s="149">
        <v>74059</v>
      </c>
      <c r="AM21" s="149">
        <v>101651</v>
      </c>
      <c r="AN21" s="149">
        <v>70426</v>
      </c>
      <c r="AO21" s="149">
        <v>89178</v>
      </c>
      <c r="AP21" s="149">
        <v>79084</v>
      </c>
      <c r="AQ21" s="149">
        <v>106087</v>
      </c>
      <c r="AR21" s="149">
        <v>73206</v>
      </c>
      <c r="AS21" s="149">
        <v>91450</v>
      </c>
      <c r="AT21" s="149">
        <v>84166</v>
      </c>
      <c r="AU21" s="149">
        <v>110530</v>
      </c>
      <c r="AV21" s="149">
        <v>80528</v>
      </c>
      <c r="AW21" s="149">
        <v>95381</v>
      </c>
      <c r="AX21" s="149">
        <v>83633</v>
      </c>
      <c r="AY21" s="149">
        <v>111601</v>
      </c>
      <c r="AZ21" s="149">
        <v>79026</v>
      </c>
      <c r="BA21" s="149">
        <v>100874</v>
      </c>
      <c r="BB21" s="149">
        <v>81920</v>
      </c>
      <c r="BC21" s="149">
        <v>105263</v>
      </c>
      <c r="BD21" s="149">
        <v>74993</v>
      </c>
      <c r="BE21" s="149">
        <v>97902</v>
      </c>
      <c r="BF21" s="149">
        <v>85390</v>
      </c>
      <c r="BG21" s="149">
        <v>114147</v>
      </c>
      <c r="BH21" s="149">
        <v>82774</v>
      </c>
      <c r="BI21" s="149">
        <v>103291</v>
      </c>
      <c r="BJ21" s="149">
        <v>82918</v>
      </c>
      <c r="BK21" s="236">
        <v>115446</v>
      </c>
      <c r="BL21" s="236">
        <v>78601</v>
      </c>
      <c r="BM21" s="149">
        <v>102119</v>
      </c>
      <c r="BN21" s="149">
        <v>83818</v>
      </c>
      <c r="BO21" s="149">
        <v>117839</v>
      </c>
      <c r="BP21" s="149">
        <v>78423</v>
      </c>
      <c r="BQ21" s="149">
        <v>94081</v>
      </c>
      <c r="BR21" s="149">
        <v>81911</v>
      </c>
      <c r="BS21" s="149">
        <v>112216</v>
      </c>
      <c r="BT21" s="149">
        <v>72983</v>
      </c>
      <c r="BU21" s="149">
        <v>92249</v>
      </c>
      <c r="BV21" s="149">
        <v>78019</v>
      </c>
      <c r="BW21" s="149">
        <v>112197</v>
      </c>
      <c r="BX21" s="150">
        <v>76121</v>
      </c>
      <c r="BY21" s="168"/>
      <c r="BZ21" s="168"/>
    </row>
    <row r="22" spans="1:78" ht="15.75" customHeight="1" x14ac:dyDescent="0.3">
      <c r="A22" s="185"/>
      <c r="B22" s="229" t="str">
        <f>'1 Utsläpp (kvartal)'!B22</f>
        <v>G45-G47 wholesale and retail trade</v>
      </c>
      <c r="C22" s="230" t="str">
        <f>'1 Utsläpp (kvartal)'!C22</f>
        <v>G45-G47 handel</v>
      </c>
      <c r="D22" s="149">
        <v>94241</v>
      </c>
      <c r="E22" s="149">
        <v>112858</v>
      </c>
      <c r="F22" s="149">
        <v>109454</v>
      </c>
      <c r="G22" s="149">
        <v>110421</v>
      </c>
      <c r="H22" s="149">
        <v>93355</v>
      </c>
      <c r="I22" s="149">
        <v>109283</v>
      </c>
      <c r="J22" s="149">
        <v>108033</v>
      </c>
      <c r="K22" s="149">
        <v>116445</v>
      </c>
      <c r="L22" s="149">
        <v>94952</v>
      </c>
      <c r="M22" s="149">
        <v>114210</v>
      </c>
      <c r="N22" s="149">
        <v>111963</v>
      </c>
      <c r="O22" s="149">
        <v>122396</v>
      </c>
      <c r="P22" s="149">
        <v>98599</v>
      </c>
      <c r="Q22" s="149">
        <v>119215</v>
      </c>
      <c r="R22" s="149">
        <v>118189</v>
      </c>
      <c r="S22" s="149">
        <v>123814</v>
      </c>
      <c r="T22" s="149">
        <v>104078</v>
      </c>
      <c r="U22" s="149">
        <v>117704</v>
      </c>
      <c r="V22" s="149">
        <v>116089</v>
      </c>
      <c r="W22" s="149">
        <v>122802</v>
      </c>
      <c r="X22" s="149">
        <v>105781</v>
      </c>
      <c r="Y22" s="149">
        <v>127257</v>
      </c>
      <c r="Z22" s="149">
        <v>125141</v>
      </c>
      <c r="AA22" s="149">
        <v>133414</v>
      </c>
      <c r="AB22" s="149">
        <v>114682</v>
      </c>
      <c r="AC22" s="149">
        <v>136698</v>
      </c>
      <c r="AD22" s="149">
        <v>132405</v>
      </c>
      <c r="AE22" s="149">
        <v>137568</v>
      </c>
      <c r="AF22" s="149">
        <v>114771</v>
      </c>
      <c r="AG22" s="149">
        <v>137864</v>
      </c>
      <c r="AH22" s="149">
        <v>137505</v>
      </c>
      <c r="AI22" s="149">
        <v>147043</v>
      </c>
      <c r="AJ22" s="149">
        <v>122893</v>
      </c>
      <c r="AK22" s="149">
        <v>146068</v>
      </c>
      <c r="AL22" s="149">
        <v>138126</v>
      </c>
      <c r="AM22" s="149">
        <v>149438</v>
      </c>
      <c r="AN22" s="149">
        <v>126138</v>
      </c>
      <c r="AO22" s="149">
        <v>151900</v>
      </c>
      <c r="AP22" s="149">
        <v>146448</v>
      </c>
      <c r="AQ22" s="149">
        <v>155917</v>
      </c>
      <c r="AR22" s="149">
        <v>125603</v>
      </c>
      <c r="AS22" s="149">
        <v>148828</v>
      </c>
      <c r="AT22" s="149">
        <v>136314</v>
      </c>
      <c r="AU22" s="149">
        <v>148193</v>
      </c>
      <c r="AV22" s="149">
        <v>125512</v>
      </c>
      <c r="AW22" s="149">
        <v>153922</v>
      </c>
      <c r="AX22" s="149">
        <v>144877</v>
      </c>
      <c r="AY22" s="149">
        <v>163074</v>
      </c>
      <c r="AZ22" s="149">
        <v>135744</v>
      </c>
      <c r="BA22" s="149">
        <v>145016</v>
      </c>
      <c r="BB22" s="149">
        <v>152654</v>
      </c>
      <c r="BC22" s="149">
        <v>168134</v>
      </c>
      <c r="BD22" s="149">
        <v>145849</v>
      </c>
      <c r="BE22" s="149">
        <v>166696</v>
      </c>
      <c r="BF22" s="149">
        <v>156023</v>
      </c>
      <c r="BG22" s="149">
        <v>173501</v>
      </c>
      <c r="BH22" s="149">
        <v>120821</v>
      </c>
      <c r="BI22" s="149">
        <v>148038</v>
      </c>
      <c r="BJ22" s="149">
        <v>140713</v>
      </c>
      <c r="BK22" s="236">
        <v>135647</v>
      </c>
      <c r="BL22" s="236">
        <v>120380</v>
      </c>
      <c r="BM22" s="149">
        <v>138882</v>
      </c>
      <c r="BN22" s="149">
        <v>150649</v>
      </c>
      <c r="BO22" s="149">
        <v>147513</v>
      </c>
      <c r="BP22" s="149">
        <v>138394</v>
      </c>
      <c r="BQ22" s="149">
        <v>143417</v>
      </c>
      <c r="BR22" s="149">
        <v>142700</v>
      </c>
      <c r="BS22" s="149">
        <v>156057</v>
      </c>
      <c r="BT22" s="149">
        <v>131197</v>
      </c>
      <c r="BU22" s="149">
        <v>158897</v>
      </c>
      <c r="BV22" s="149">
        <v>152627</v>
      </c>
      <c r="BW22" s="149">
        <v>164102</v>
      </c>
      <c r="BX22" s="150">
        <v>139924</v>
      </c>
      <c r="BY22" s="168"/>
      <c r="BZ22" s="168"/>
    </row>
    <row r="23" spans="1:78" ht="15.75" customHeight="1" x14ac:dyDescent="0.3">
      <c r="A23" s="185"/>
      <c r="B23" s="229" t="str">
        <f>'1 Utsläpp (kvartal)'!B23</f>
        <v>H49-H53 transport and storage</v>
      </c>
      <c r="C23" s="230" t="str">
        <f>'1 Utsläpp (kvartal)'!C23</f>
        <v>H49-H53 transport och magasinering</v>
      </c>
      <c r="D23" s="149">
        <v>50020</v>
      </c>
      <c r="E23" s="149">
        <v>52866</v>
      </c>
      <c r="F23" s="149">
        <v>49961</v>
      </c>
      <c r="G23" s="149">
        <v>52042</v>
      </c>
      <c r="H23" s="149">
        <v>44107</v>
      </c>
      <c r="I23" s="149">
        <v>46480</v>
      </c>
      <c r="J23" s="149">
        <v>44762</v>
      </c>
      <c r="K23" s="149">
        <v>46973</v>
      </c>
      <c r="L23" s="149">
        <v>43738</v>
      </c>
      <c r="M23" s="149">
        <v>48677</v>
      </c>
      <c r="N23" s="149">
        <v>49549</v>
      </c>
      <c r="O23" s="149">
        <v>51700</v>
      </c>
      <c r="P23" s="149">
        <v>49195</v>
      </c>
      <c r="Q23" s="149">
        <v>56071</v>
      </c>
      <c r="R23" s="149">
        <v>54077</v>
      </c>
      <c r="S23" s="149">
        <v>54121</v>
      </c>
      <c r="T23" s="149">
        <v>49787</v>
      </c>
      <c r="U23" s="149">
        <v>53019</v>
      </c>
      <c r="V23" s="149">
        <v>51060</v>
      </c>
      <c r="W23" s="149">
        <v>53396</v>
      </c>
      <c r="X23" s="149">
        <v>48758</v>
      </c>
      <c r="Y23" s="149">
        <v>55524</v>
      </c>
      <c r="Z23" s="149">
        <v>52225</v>
      </c>
      <c r="AA23" s="149">
        <v>55961</v>
      </c>
      <c r="AB23" s="149">
        <v>51849</v>
      </c>
      <c r="AC23" s="149">
        <v>57204</v>
      </c>
      <c r="AD23" s="149">
        <v>53757</v>
      </c>
      <c r="AE23" s="149">
        <v>52773</v>
      </c>
      <c r="AF23" s="149">
        <v>52626</v>
      </c>
      <c r="AG23" s="149">
        <v>53454</v>
      </c>
      <c r="AH23" s="149">
        <v>52567</v>
      </c>
      <c r="AI23" s="149">
        <v>51758</v>
      </c>
      <c r="AJ23" s="149">
        <v>49097</v>
      </c>
      <c r="AK23" s="149">
        <v>55054</v>
      </c>
      <c r="AL23" s="149">
        <v>53890</v>
      </c>
      <c r="AM23" s="149">
        <v>53559</v>
      </c>
      <c r="AN23" s="149">
        <v>52402</v>
      </c>
      <c r="AO23" s="149">
        <v>56367</v>
      </c>
      <c r="AP23" s="149">
        <v>52010</v>
      </c>
      <c r="AQ23" s="149">
        <v>56619</v>
      </c>
      <c r="AR23" s="149">
        <v>53575</v>
      </c>
      <c r="AS23" s="149">
        <v>59581</v>
      </c>
      <c r="AT23" s="149">
        <v>56516</v>
      </c>
      <c r="AU23" s="149">
        <v>57256</v>
      </c>
      <c r="AV23" s="149">
        <v>55451</v>
      </c>
      <c r="AW23" s="149">
        <v>60214</v>
      </c>
      <c r="AX23" s="149">
        <v>59028</v>
      </c>
      <c r="AY23" s="149">
        <v>58735</v>
      </c>
      <c r="AZ23" s="149">
        <v>50896</v>
      </c>
      <c r="BA23" s="149">
        <v>40957</v>
      </c>
      <c r="BB23" s="149">
        <v>44067</v>
      </c>
      <c r="BC23" s="149">
        <v>45938</v>
      </c>
      <c r="BD23" s="149">
        <v>41903</v>
      </c>
      <c r="BE23" s="149">
        <v>45989</v>
      </c>
      <c r="BF23" s="149">
        <v>47224</v>
      </c>
      <c r="BG23" s="149">
        <v>54791</v>
      </c>
      <c r="BH23" s="149">
        <v>47524</v>
      </c>
      <c r="BI23" s="149">
        <v>59269</v>
      </c>
      <c r="BJ23" s="149">
        <v>54136</v>
      </c>
      <c r="BK23" s="236">
        <v>54915</v>
      </c>
      <c r="BL23" s="236">
        <v>51118</v>
      </c>
      <c r="BM23" s="149">
        <v>53680</v>
      </c>
      <c r="BN23" s="149">
        <v>52226</v>
      </c>
      <c r="BO23" s="149">
        <v>55301</v>
      </c>
      <c r="BP23" s="149">
        <v>52078</v>
      </c>
      <c r="BQ23" s="149">
        <v>53582</v>
      </c>
      <c r="BR23" s="149">
        <v>53735</v>
      </c>
      <c r="BS23" s="149">
        <v>53514</v>
      </c>
      <c r="BT23" s="149">
        <v>52009</v>
      </c>
      <c r="BU23" s="149">
        <v>53598</v>
      </c>
      <c r="BV23" s="149">
        <v>50832</v>
      </c>
      <c r="BW23" s="149">
        <v>53038</v>
      </c>
      <c r="BX23" s="150">
        <v>50088</v>
      </c>
      <c r="BY23" s="168"/>
      <c r="BZ23" s="168"/>
    </row>
    <row r="24" spans="1:78" ht="15.75" customHeight="1" x14ac:dyDescent="0.3">
      <c r="A24" s="185"/>
      <c r="B24" s="229" t="str">
        <f>'1 Utsläpp (kvartal)'!B24</f>
        <v>I55-I56 hotels and restaurants</v>
      </c>
      <c r="C24" s="230" t="str">
        <f>'1 Utsläpp (kvartal)'!C24</f>
        <v>I55-I56 hotell- och restaurang</v>
      </c>
      <c r="D24" s="149">
        <v>14920</v>
      </c>
      <c r="E24" s="149">
        <v>19157</v>
      </c>
      <c r="F24" s="149">
        <v>20443</v>
      </c>
      <c r="G24" s="149">
        <v>17573</v>
      </c>
      <c r="H24" s="149">
        <v>15293</v>
      </c>
      <c r="I24" s="149">
        <v>18227</v>
      </c>
      <c r="J24" s="149">
        <v>20200</v>
      </c>
      <c r="K24" s="149">
        <v>17066</v>
      </c>
      <c r="L24" s="149">
        <v>14875</v>
      </c>
      <c r="M24" s="149">
        <v>18651</v>
      </c>
      <c r="N24" s="149">
        <v>21180</v>
      </c>
      <c r="O24" s="149">
        <v>18269</v>
      </c>
      <c r="P24" s="149">
        <v>15821</v>
      </c>
      <c r="Q24" s="149">
        <v>19546</v>
      </c>
      <c r="R24" s="149">
        <v>21579</v>
      </c>
      <c r="S24" s="149">
        <v>18079</v>
      </c>
      <c r="T24" s="149">
        <v>16315</v>
      </c>
      <c r="U24" s="149">
        <v>20076</v>
      </c>
      <c r="V24" s="149">
        <v>21448</v>
      </c>
      <c r="W24" s="149">
        <v>18390</v>
      </c>
      <c r="X24" s="149">
        <v>16673</v>
      </c>
      <c r="Y24" s="149">
        <v>20970</v>
      </c>
      <c r="Z24" s="149">
        <v>22419</v>
      </c>
      <c r="AA24" s="149">
        <v>19551</v>
      </c>
      <c r="AB24" s="149">
        <v>17484</v>
      </c>
      <c r="AC24" s="149">
        <v>21847</v>
      </c>
      <c r="AD24" s="149">
        <v>23206</v>
      </c>
      <c r="AE24" s="149">
        <v>20142</v>
      </c>
      <c r="AF24" s="149">
        <v>18475</v>
      </c>
      <c r="AG24" s="149">
        <v>22180</v>
      </c>
      <c r="AH24" s="149">
        <v>25400</v>
      </c>
      <c r="AI24" s="149">
        <v>21771</v>
      </c>
      <c r="AJ24" s="149">
        <v>20044</v>
      </c>
      <c r="AK24" s="149">
        <v>23777</v>
      </c>
      <c r="AL24" s="149">
        <v>26542</v>
      </c>
      <c r="AM24" s="149">
        <v>21786</v>
      </c>
      <c r="AN24" s="149">
        <v>19878</v>
      </c>
      <c r="AO24" s="149">
        <v>23653</v>
      </c>
      <c r="AP24" s="149">
        <v>26643</v>
      </c>
      <c r="AQ24" s="149">
        <v>22450</v>
      </c>
      <c r="AR24" s="149">
        <v>20201</v>
      </c>
      <c r="AS24" s="149">
        <v>24837</v>
      </c>
      <c r="AT24" s="149">
        <v>26850</v>
      </c>
      <c r="AU24" s="149">
        <v>22843</v>
      </c>
      <c r="AV24" s="149">
        <v>20600</v>
      </c>
      <c r="AW24" s="149">
        <v>24567</v>
      </c>
      <c r="AX24" s="149">
        <v>26448</v>
      </c>
      <c r="AY24" s="149">
        <v>22835</v>
      </c>
      <c r="AZ24" s="149">
        <v>18171</v>
      </c>
      <c r="BA24" s="149">
        <v>11705</v>
      </c>
      <c r="BB24" s="149">
        <v>19555</v>
      </c>
      <c r="BC24" s="149">
        <v>11076</v>
      </c>
      <c r="BD24" s="149">
        <v>9964</v>
      </c>
      <c r="BE24" s="149">
        <v>14566</v>
      </c>
      <c r="BF24" s="149">
        <v>24756</v>
      </c>
      <c r="BG24" s="149">
        <v>20677</v>
      </c>
      <c r="BH24" s="149">
        <v>18000</v>
      </c>
      <c r="BI24" s="149">
        <v>26670</v>
      </c>
      <c r="BJ24" s="149">
        <v>29482</v>
      </c>
      <c r="BK24" s="236">
        <v>23105</v>
      </c>
      <c r="BL24" s="236">
        <v>20947</v>
      </c>
      <c r="BM24" s="149">
        <v>26115</v>
      </c>
      <c r="BN24" s="149">
        <v>30512</v>
      </c>
      <c r="BO24" s="149">
        <v>24228</v>
      </c>
      <c r="BP24" s="149">
        <v>21481</v>
      </c>
      <c r="BQ24" s="149">
        <v>26300</v>
      </c>
      <c r="BR24" s="149">
        <v>30467</v>
      </c>
      <c r="BS24" s="149">
        <v>24981</v>
      </c>
      <c r="BT24" s="149">
        <v>20940</v>
      </c>
      <c r="BU24" s="149">
        <v>26417</v>
      </c>
      <c r="BV24" s="149">
        <v>31039</v>
      </c>
      <c r="BW24" s="149">
        <v>25653</v>
      </c>
      <c r="BX24" s="150">
        <v>21168</v>
      </c>
      <c r="BY24" s="168"/>
      <c r="BZ24" s="168"/>
    </row>
    <row r="25" spans="1:78" ht="15.75" customHeight="1" x14ac:dyDescent="0.3">
      <c r="A25" s="185"/>
      <c r="B25" s="229" t="str">
        <f>'1 Utsläpp (kvartal)'!B25</f>
        <v>J58-J60 publishing, motion picture, video, television and broadcasting</v>
      </c>
      <c r="C25" s="230" t="str">
        <f>'1 Utsläpp (kvartal)'!C25</f>
        <v>J58-J60 förlagsverksamhet, film, video, TV, ljudinspelning, fonogramutgivning, planering och sändning av program</v>
      </c>
      <c r="D25" s="149">
        <v>7574</v>
      </c>
      <c r="E25" s="149">
        <v>9413</v>
      </c>
      <c r="F25" s="149">
        <v>7578</v>
      </c>
      <c r="G25" s="149">
        <v>10370</v>
      </c>
      <c r="H25" s="149">
        <v>6898</v>
      </c>
      <c r="I25" s="149">
        <v>8655</v>
      </c>
      <c r="J25" s="149">
        <v>6469</v>
      </c>
      <c r="K25" s="149">
        <v>10604</v>
      </c>
      <c r="L25" s="149">
        <v>7178</v>
      </c>
      <c r="M25" s="149">
        <v>9292</v>
      </c>
      <c r="N25" s="149">
        <v>8044</v>
      </c>
      <c r="O25" s="149">
        <v>11984</v>
      </c>
      <c r="P25" s="149">
        <v>8096</v>
      </c>
      <c r="Q25" s="149">
        <v>9676</v>
      </c>
      <c r="R25" s="149">
        <v>7843</v>
      </c>
      <c r="S25" s="149">
        <v>11272</v>
      </c>
      <c r="T25" s="149">
        <v>7843</v>
      </c>
      <c r="U25" s="149">
        <v>10175</v>
      </c>
      <c r="V25" s="149">
        <v>8604</v>
      </c>
      <c r="W25" s="149">
        <v>12394</v>
      </c>
      <c r="X25" s="149">
        <v>8478</v>
      </c>
      <c r="Y25" s="149">
        <v>9687</v>
      </c>
      <c r="Z25" s="149">
        <v>8862</v>
      </c>
      <c r="AA25" s="149">
        <v>11933</v>
      </c>
      <c r="AB25" s="149">
        <v>8225</v>
      </c>
      <c r="AC25" s="149">
        <v>10119</v>
      </c>
      <c r="AD25" s="149">
        <v>9727</v>
      </c>
      <c r="AE25" s="149">
        <v>13046</v>
      </c>
      <c r="AF25" s="149">
        <v>7921</v>
      </c>
      <c r="AG25" s="149">
        <v>10867</v>
      </c>
      <c r="AH25" s="149">
        <v>10231</v>
      </c>
      <c r="AI25" s="149">
        <v>13787</v>
      </c>
      <c r="AJ25" s="149">
        <v>8289</v>
      </c>
      <c r="AK25" s="149">
        <v>11189</v>
      </c>
      <c r="AL25" s="149">
        <v>10081</v>
      </c>
      <c r="AM25" s="149">
        <v>15478</v>
      </c>
      <c r="AN25" s="149">
        <v>9477</v>
      </c>
      <c r="AO25" s="149">
        <v>13023</v>
      </c>
      <c r="AP25" s="149">
        <v>12490</v>
      </c>
      <c r="AQ25" s="149">
        <v>16538</v>
      </c>
      <c r="AR25" s="149">
        <v>11279</v>
      </c>
      <c r="AS25" s="149">
        <v>13471</v>
      </c>
      <c r="AT25" s="149">
        <v>13272</v>
      </c>
      <c r="AU25" s="149">
        <v>17575</v>
      </c>
      <c r="AV25" s="149">
        <v>12686</v>
      </c>
      <c r="AW25" s="149">
        <v>14495</v>
      </c>
      <c r="AX25" s="149">
        <v>15449</v>
      </c>
      <c r="AY25" s="149">
        <v>19686</v>
      </c>
      <c r="AZ25" s="149">
        <v>11484</v>
      </c>
      <c r="BA25" s="149">
        <v>15533</v>
      </c>
      <c r="BB25" s="149">
        <v>16001</v>
      </c>
      <c r="BC25" s="149">
        <v>19305</v>
      </c>
      <c r="BD25" s="149">
        <v>15013</v>
      </c>
      <c r="BE25" s="149">
        <v>18483</v>
      </c>
      <c r="BF25" s="149">
        <v>18420</v>
      </c>
      <c r="BG25" s="149">
        <v>24748</v>
      </c>
      <c r="BH25" s="149">
        <v>18232</v>
      </c>
      <c r="BI25" s="149">
        <v>18144</v>
      </c>
      <c r="BJ25" s="149">
        <v>16807</v>
      </c>
      <c r="BK25" s="236">
        <v>21481</v>
      </c>
      <c r="BL25" s="236">
        <v>14264</v>
      </c>
      <c r="BM25" s="149">
        <v>16683</v>
      </c>
      <c r="BN25" s="149">
        <v>17510</v>
      </c>
      <c r="BO25" s="149">
        <v>18761</v>
      </c>
      <c r="BP25" s="149">
        <v>17731</v>
      </c>
      <c r="BQ25" s="149">
        <v>15893</v>
      </c>
      <c r="BR25" s="149">
        <v>17814</v>
      </c>
      <c r="BS25" s="149">
        <v>24994</v>
      </c>
      <c r="BT25" s="149">
        <v>21764</v>
      </c>
      <c r="BU25" s="149">
        <v>22978</v>
      </c>
      <c r="BV25" s="149">
        <v>20871</v>
      </c>
      <c r="BW25" s="149">
        <v>30954</v>
      </c>
      <c r="BX25" s="150">
        <v>23144</v>
      </c>
      <c r="BY25" s="168"/>
      <c r="BZ25" s="168"/>
    </row>
    <row r="26" spans="1:78" ht="15.75" customHeight="1" x14ac:dyDescent="0.3">
      <c r="A26" s="185"/>
      <c r="B26" s="229" t="str">
        <f>'1 Utsläpp (kvartal)'!B26</f>
        <v>J61 telecommunications</v>
      </c>
      <c r="C26" s="230" t="str">
        <f>'1 Utsläpp (kvartal)'!C26</f>
        <v>J61 telekommunikation</v>
      </c>
      <c r="D26" s="149">
        <v>8717</v>
      </c>
      <c r="E26" s="149">
        <v>8939</v>
      </c>
      <c r="F26" s="149">
        <v>9293</v>
      </c>
      <c r="G26" s="149">
        <v>9540</v>
      </c>
      <c r="H26" s="149">
        <v>9361</v>
      </c>
      <c r="I26" s="149">
        <v>9786</v>
      </c>
      <c r="J26" s="149">
        <v>9670</v>
      </c>
      <c r="K26" s="149">
        <v>10139</v>
      </c>
      <c r="L26" s="149">
        <v>9922</v>
      </c>
      <c r="M26" s="149">
        <v>10389</v>
      </c>
      <c r="N26" s="149">
        <v>10308</v>
      </c>
      <c r="O26" s="149">
        <v>9956</v>
      </c>
      <c r="P26" s="149">
        <v>9762</v>
      </c>
      <c r="Q26" s="149">
        <v>9937</v>
      </c>
      <c r="R26" s="149">
        <v>9803</v>
      </c>
      <c r="S26" s="149">
        <v>9367</v>
      </c>
      <c r="T26" s="149">
        <v>9418</v>
      </c>
      <c r="U26" s="149">
        <v>10335</v>
      </c>
      <c r="V26" s="149">
        <v>10141</v>
      </c>
      <c r="W26" s="149">
        <v>10627</v>
      </c>
      <c r="X26" s="149">
        <v>9785</v>
      </c>
      <c r="Y26" s="149">
        <v>10146</v>
      </c>
      <c r="Z26" s="149">
        <v>10272</v>
      </c>
      <c r="AA26" s="149">
        <v>10227</v>
      </c>
      <c r="AB26" s="149">
        <v>9750</v>
      </c>
      <c r="AC26" s="149">
        <v>11131</v>
      </c>
      <c r="AD26" s="149">
        <v>11187</v>
      </c>
      <c r="AE26" s="149">
        <v>11388</v>
      </c>
      <c r="AF26" s="149">
        <v>11191</v>
      </c>
      <c r="AG26" s="149">
        <v>11501</v>
      </c>
      <c r="AH26" s="149">
        <v>11634</v>
      </c>
      <c r="AI26" s="149">
        <v>12872</v>
      </c>
      <c r="AJ26" s="149">
        <v>11516</v>
      </c>
      <c r="AK26" s="149">
        <v>12756</v>
      </c>
      <c r="AL26" s="149">
        <v>12681</v>
      </c>
      <c r="AM26" s="149">
        <v>12827</v>
      </c>
      <c r="AN26" s="149">
        <v>12595</v>
      </c>
      <c r="AO26" s="149">
        <v>13378</v>
      </c>
      <c r="AP26" s="149">
        <v>13194</v>
      </c>
      <c r="AQ26" s="149">
        <v>12795</v>
      </c>
      <c r="AR26" s="149">
        <v>11516</v>
      </c>
      <c r="AS26" s="149">
        <v>13831</v>
      </c>
      <c r="AT26" s="149">
        <v>12838</v>
      </c>
      <c r="AU26" s="149">
        <v>13086</v>
      </c>
      <c r="AV26" s="149">
        <v>12395</v>
      </c>
      <c r="AW26" s="149">
        <v>14689</v>
      </c>
      <c r="AX26" s="149">
        <v>14986</v>
      </c>
      <c r="AY26" s="149">
        <v>17389</v>
      </c>
      <c r="AZ26" s="149">
        <v>15543</v>
      </c>
      <c r="BA26" s="149">
        <v>15541</v>
      </c>
      <c r="BB26" s="149">
        <v>14726</v>
      </c>
      <c r="BC26" s="149">
        <v>15438</v>
      </c>
      <c r="BD26" s="149">
        <v>14581</v>
      </c>
      <c r="BE26" s="149">
        <v>17008</v>
      </c>
      <c r="BF26" s="149">
        <v>15504</v>
      </c>
      <c r="BG26" s="149">
        <v>15215</v>
      </c>
      <c r="BH26" s="149">
        <v>14246</v>
      </c>
      <c r="BI26" s="149">
        <v>10758</v>
      </c>
      <c r="BJ26" s="149">
        <v>10657</v>
      </c>
      <c r="BK26" s="236">
        <v>10844</v>
      </c>
      <c r="BL26" s="236">
        <v>11734</v>
      </c>
      <c r="BM26" s="149">
        <v>12827</v>
      </c>
      <c r="BN26" s="149">
        <v>14711</v>
      </c>
      <c r="BO26" s="149">
        <v>13845</v>
      </c>
      <c r="BP26" s="149">
        <v>12000</v>
      </c>
      <c r="BQ26" s="149">
        <v>13343</v>
      </c>
      <c r="BR26" s="149">
        <v>15230</v>
      </c>
      <c r="BS26" s="149">
        <v>14119</v>
      </c>
      <c r="BT26" s="149">
        <v>12610</v>
      </c>
      <c r="BU26" s="149">
        <v>14752</v>
      </c>
      <c r="BV26" s="149">
        <v>15385</v>
      </c>
      <c r="BW26" s="149">
        <v>12542</v>
      </c>
      <c r="BX26" s="150">
        <v>13175</v>
      </c>
      <c r="BY26" s="168"/>
      <c r="BZ26" s="168"/>
    </row>
    <row r="27" spans="1:78" ht="15.75" customHeight="1" x14ac:dyDescent="0.3">
      <c r="A27" s="185"/>
      <c r="B27" s="229" t="str">
        <f>'1 Utsläpp (kvartal)'!B27</f>
        <v>J62-J63 computer programming, consultancy and related activities and information services</v>
      </c>
      <c r="C27" s="230" t="str">
        <f>'1 Utsläpp (kvartal)'!C27</f>
        <v>J62-J63 dataprogrammering, datakonsulter och informationstjänster</v>
      </c>
      <c r="D27" s="149">
        <v>28437</v>
      </c>
      <c r="E27" s="149">
        <v>29363</v>
      </c>
      <c r="F27" s="149">
        <v>22583</v>
      </c>
      <c r="G27" s="149">
        <v>32003</v>
      </c>
      <c r="H27" s="149">
        <v>28672</v>
      </c>
      <c r="I27" s="149">
        <v>30212</v>
      </c>
      <c r="J27" s="149">
        <v>23632</v>
      </c>
      <c r="K27" s="149">
        <v>35671</v>
      </c>
      <c r="L27" s="149">
        <v>31261</v>
      </c>
      <c r="M27" s="149">
        <v>35293</v>
      </c>
      <c r="N27" s="149">
        <v>29388</v>
      </c>
      <c r="O27" s="149">
        <v>38305</v>
      </c>
      <c r="P27" s="149">
        <v>41729</v>
      </c>
      <c r="Q27" s="149">
        <v>38076</v>
      </c>
      <c r="R27" s="149">
        <v>32131</v>
      </c>
      <c r="S27" s="149">
        <v>37373</v>
      </c>
      <c r="T27" s="149">
        <v>35913</v>
      </c>
      <c r="U27" s="149">
        <v>37313</v>
      </c>
      <c r="V27" s="149">
        <v>33617</v>
      </c>
      <c r="W27" s="149">
        <v>42148</v>
      </c>
      <c r="X27" s="149">
        <v>38926</v>
      </c>
      <c r="Y27" s="149">
        <v>40296</v>
      </c>
      <c r="Z27" s="149">
        <v>32363</v>
      </c>
      <c r="AA27" s="149">
        <v>52140</v>
      </c>
      <c r="AB27" s="149">
        <v>40303</v>
      </c>
      <c r="AC27" s="149">
        <v>45632</v>
      </c>
      <c r="AD27" s="149">
        <v>37489</v>
      </c>
      <c r="AE27" s="149">
        <v>50689</v>
      </c>
      <c r="AF27" s="149">
        <v>52188</v>
      </c>
      <c r="AG27" s="149">
        <v>54177</v>
      </c>
      <c r="AH27" s="149">
        <v>40927</v>
      </c>
      <c r="AI27" s="149">
        <v>62585</v>
      </c>
      <c r="AJ27" s="149">
        <v>52796</v>
      </c>
      <c r="AK27" s="149">
        <v>51709</v>
      </c>
      <c r="AL27" s="149">
        <v>39133</v>
      </c>
      <c r="AM27" s="149">
        <v>48361</v>
      </c>
      <c r="AN27" s="149">
        <v>51333</v>
      </c>
      <c r="AO27" s="149">
        <v>39372</v>
      </c>
      <c r="AP27" s="149">
        <v>30535</v>
      </c>
      <c r="AQ27" s="149">
        <v>43280</v>
      </c>
      <c r="AR27" s="149">
        <v>50203</v>
      </c>
      <c r="AS27" s="149">
        <v>50681</v>
      </c>
      <c r="AT27" s="149">
        <v>44708</v>
      </c>
      <c r="AU27" s="149">
        <v>59925</v>
      </c>
      <c r="AV27" s="149">
        <v>60477</v>
      </c>
      <c r="AW27" s="149">
        <v>58842</v>
      </c>
      <c r="AX27" s="149">
        <v>52446</v>
      </c>
      <c r="AY27" s="149">
        <v>62245</v>
      </c>
      <c r="AZ27" s="149">
        <v>72195</v>
      </c>
      <c r="BA27" s="149">
        <v>60382</v>
      </c>
      <c r="BB27" s="149">
        <v>51657</v>
      </c>
      <c r="BC27" s="149">
        <v>76807</v>
      </c>
      <c r="BD27" s="149">
        <v>74429</v>
      </c>
      <c r="BE27" s="149">
        <v>80306</v>
      </c>
      <c r="BF27" s="149">
        <v>59419</v>
      </c>
      <c r="BG27" s="149">
        <v>75570</v>
      </c>
      <c r="BH27" s="149">
        <v>73383</v>
      </c>
      <c r="BI27" s="149">
        <v>70811</v>
      </c>
      <c r="BJ27" s="149">
        <v>64846</v>
      </c>
      <c r="BK27" s="236">
        <v>83868</v>
      </c>
      <c r="BL27" s="236">
        <v>76284</v>
      </c>
      <c r="BM27" s="149">
        <v>67284</v>
      </c>
      <c r="BN27" s="149">
        <v>60540</v>
      </c>
      <c r="BO27" s="149">
        <v>77216</v>
      </c>
      <c r="BP27" s="149">
        <v>79376</v>
      </c>
      <c r="BQ27" s="149">
        <v>90878</v>
      </c>
      <c r="BR27" s="149">
        <v>80707</v>
      </c>
      <c r="BS27" s="149">
        <v>90615</v>
      </c>
      <c r="BT27" s="149">
        <v>77200</v>
      </c>
      <c r="BU27" s="149">
        <v>91519</v>
      </c>
      <c r="BV27" s="149">
        <v>83555</v>
      </c>
      <c r="BW27" s="149">
        <v>105003</v>
      </c>
      <c r="BX27" s="150">
        <v>75317</v>
      </c>
      <c r="BY27" s="168"/>
      <c r="BZ27" s="168"/>
    </row>
    <row r="28" spans="1:78" ht="15.75" customHeight="1" x14ac:dyDescent="0.3">
      <c r="A28" s="185"/>
      <c r="B28" s="229" t="str">
        <f>'1 Utsläpp (kvartal)'!B28</f>
        <v>K64-K66 financial services and insurance activities</v>
      </c>
      <c r="C28" s="230" t="str">
        <f>'1 Utsläpp (kvartal)'!C28</f>
        <v>K64-K66 finans- och försäkringsverksamhet</v>
      </c>
      <c r="D28" s="149">
        <v>40804</v>
      </c>
      <c r="E28" s="149">
        <v>40592</v>
      </c>
      <c r="F28" s="149">
        <v>42372</v>
      </c>
      <c r="G28" s="149">
        <v>39756</v>
      </c>
      <c r="H28" s="149">
        <v>40449</v>
      </c>
      <c r="I28" s="149">
        <v>44392</v>
      </c>
      <c r="J28" s="149">
        <v>42880</v>
      </c>
      <c r="K28" s="149">
        <v>39741</v>
      </c>
      <c r="L28" s="149">
        <v>41895</v>
      </c>
      <c r="M28" s="149">
        <v>44303</v>
      </c>
      <c r="N28" s="149">
        <v>42723</v>
      </c>
      <c r="O28" s="149">
        <v>40699</v>
      </c>
      <c r="P28" s="149">
        <v>42843</v>
      </c>
      <c r="Q28" s="149">
        <v>49756</v>
      </c>
      <c r="R28" s="149">
        <v>48003</v>
      </c>
      <c r="S28" s="149">
        <v>41568</v>
      </c>
      <c r="T28" s="149">
        <v>43261</v>
      </c>
      <c r="U28" s="149">
        <v>49168</v>
      </c>
      <c r="V28" s="149">
        <v>47286</v>
      </c>
      <c r="W28" s="149">
        <v>42029</v>
      </c>
      <c r="X28" s="149">
        <v>48415</v>
      </c>
      <c r="Y28" s="149">
        <v>45530</v>
      </c>
      <c r="Z28" s="149">
        <v>48943</v>
      </c>
      <c r="AA28" s="149">
        <v>47117</v>
      </c>
      <c r="AB28" s="149">
        <v>47886</v>
      </c>
      <c r="AC28" s="149">
        <v>46361</v>
      </c>
      <c r="AD28" s="149">
        <v>49404</v>
      </c>
      <c r="AE28" s="149">
        <v>51491</v>
      </c>
      <c r="AF28" s="149">
        <v>53358</v>
      </c>
      <c r="AG28" s="149">
        <v>50280</v>
      </c>
      <c r="AH28" s="149">
        <v>52251</v>
      </c>
      <c r="AI28" s="149">
        <v>54998</v>
      </c>
      <c r="AJ28" s="149">
        <v>53234</v>
      </c>
      <c r="AK28" s="149">
        <v>53144</v>
      </c>
      <c r="AL28" s="149">
        <v>55442</v>
      </c>
      <c r="AM28" s="149">
        <v>57041</v>
      </c>
      <c r="AN28" s="149">
        <v>52959</v>
      </c>
      <c r="AO28" s="149">
        <v>54385</v>
      </c>
      <c r="AP28" s="149">
        <v>57253</v>
      </c>
      <c r="AQ28" s="149">
        <v>58232</v>
      </c>
      <c r="AR28" s="149">
        <v>55578</v>
      </c>
      <c r="AS28" s="149">
        <v>57092</v>
      </c>
      <c r="AT28" s="149">
        <v>59402</v>
      </c>
      <c r="AU28" s="149">
        <v>59081</v>
      </c>
      <c r="AV28" s="149">
        <v>55611</v>
      </c>
      <c r="AW28" s="149">
        <v>56414</v>
      </c>
      <c r="AX28" s="149">
        <v>58720</v>
      </c>
      <c r="AY28" s="149">
        <v>61600</v>
      </c>
      <c r="AZ28" s="149">
        <v>58611</v>
      </c>
      <c r="BA28" s="149">
        <v>60701</v>
      </c>
      <c r="BB28" s="149">
        <v>63341</v>
      </c>
      <c r="BC28" s="149">
        <v>65899</v>
      </c>
      <c r="BD28" s="149">
        <v>60100</v>
      </c>
      <c r="BE28" s="149">
        <v>62328</v>
      </c>
      <c r="BF28" s="149">
        <v>65804</v>
      </c>
      <c r="BG28" s="149">
        <v>69031</v>
      </c>
      <c r="BH28" s="149">
        <v>63909</v>
      </c>
      <c r="BI28" s="149">
        <v>65997</v>
      </c>
      <c r="BJ28" s="149">
        <v>68051</v>
      </c>
      <c r="BK28" s="236">
        <v>68701</v>
      </c>
      <c r="BL28" s="236">
        <v>60685</v>
      </c>
      <c r="BM28" s="149">
        <v>63705</v>
      </c>
      <c r="BN28" s="149">
        <v>69938</v>
      </c>
      <c r="BO28" s="149">
        <v>72493</v>
      </c>
      <c r="BP28" s="149">
        <v>62290</v>
      </c>
      <c r="BQ28" s="149">
        <v>66763</v>
      </c>
      <c r="BR28" s="149">
        <v>71324</v>
      </c>
      <c r="BS28" s="149">
        <v>72974</v>
      </c>
      <c r="BT28" s="149">
        <v>62474</v>
      </c>
      <c r="BU28" s="149">
        <v>67312</v>
      </c>
      <c r="BV28" s="149">
        <v>70843</v>
      </c>
      <c r="BW28" s="149">
        <v>72177</v>
      </c>
      <c r="BX28" s="150">
        <v>62363</v>
      </c>
      <c r="BY28" s="168"/>
      <c r="BZ28" s="168"/>
    </row>
    <row r="29" spans="1:78" ht="15.75" customHeight="1" x14ac:dyDescent="0.3">
      <c r="A29" s="185"/>
      <c r="B29" s="229" t="str">
        <f>'1 Utsläpp (kvartal)'!B29</f>
        <v>L68 real estate activities</v>
      </c>
      <c r="C29" s="230" t="str">
        <f>'1 Utsläpp (kvartal)'!C29</f>
        <v>L68 fastighetsbolag och fastighetsförvaltare</v>
      </c>
      <c r="D29" s="149">
        <v>98381</v>
      </c>
      <c r="E29" s="149">
        <v>105906</v>
      </c>
      <c r="F29" s="149">
        <v>108563</v>
      </c>
      <c r="G29" s="149">
        <v>106151</v>
      </c>
      <c r="H29" s="149">
        <v>101913</v>
      </c>
      <c r="I29" s="149">
        <v>105367</v>
      </c>
      <c r="J29" s="149">
        <v>103210</v>
      </c>
      <c r="K29" s="149">
        <v>99223</v>
      </c>
      <c r="L29" s="149">
        <v>94154</v>
      </c>
      <c r="M29" s="149">
        <v>101143</v>
      </c>
      <c r="N29" s="149">
        <v>101432</v>
      </c>
      <c r="O29" s="149">
        <v>98849</v>
      </c>
      <c r="P29" s="149">
        <v>96207</v>
      </c>
      <c r="Q29" s="149">
        <v>101934</v>
      </c>
      <c r="R29" s="149">
        <v>101559</v>
      </c>
      <c r="S29" s="149">
        <v>102449</v>
      </c>
      <c r="T29" s="149">
        <v>100254</v>
      </c>
      <c r="U29" s="149">
        <v>106389</v>
      </c>
      <c r="V29" s="149">
        <v>105388</v>
      </c>
      <c r="W29" s="149">
        <v>105792</v>
      </c>
      <c r="X29" s="149">
        <v>100566</v>
      </c>
      <c r="Y29" s="149">
        <v>107473</v>
      </c>
      <c r="Z29" s="149">
        <v>108066</v>
      </c>
      <c r="AA29" s="149">
        <v>110127</v>
      </c>
      <c r="AB29" s="149">
        <v>109579</v>
      </c>
      <c r="AC29" s="149">
        <v>110334</v>
      </c>
      <c r="AD29" s="149">
        <v>110635</v>
      </c>
      <c r="AE29" s="149">
        <v>111252</v>
      </c>
      <c r="AF29" s="149">
        <v>107318</v>
      </c>
      <c r="AG29" s="149">
        <v>112323</v>
      </c>
      <c r="AH29" s="149">
        <v>108521</v>
      </c>
      <c r="AI29" s="149">
        <v>107925</v>
      </c>
      <c r="AJ29" s="149">
        <v>102868</v>
      </c>
      <c r="AK29" s="149">
        <v>112267</v>
      </c>
      <c r="AL29" s="149">
        <v>111525</v>
      </c>
      <c r="AM29" s="149">
        <v>114938</v>
      </c>
      <c r="AN29" s="149">
        <v>114859</v>
      </c>
      <c r="AO29" s="149">
        <v>111850</v>
      </c>
      <c r="AP29" s="149">
        <v>111785</v>
      </c>
      <c r="AQ29" s="149">
        <v>117126</v>
      </c>
      <c r="AR29" s="149">
        <v>113447</v>
      </c>
      <c r="AS29" s="149">
        <v>117958</v>
      </c>
      <c r="AT29" s="149">
        <v>117209</v>
      </c>
      <c r="AU29" s="149">
        <v>120550</v>
      </c>
      <c r="AV29" s="149">
        <v>118579</v>
      </c>
      <c r="AW29" s="149">
        <v>121023</v>
      </c>
      <c r="AX29" s="149">
        <v>121323</v>
      </c>
      <c r="AY29" s="149">
        <v>120937</v>
      </c>
      <c r="AZ29" s="149">
        <v>118358</v>
      </c>
      <c r="BA29" s="149">
        <v>119518</v>
      </c>
      <c r="BB29" s="149">
        <v>118003</v>
      </c>
      <c r="BC29" s="149">
        <v>119311</v>
      </c>
      <c r="BD29" s="149">
        <v>120137</v>
      </c>
      <c r="BE29" s="149">
        <v>120812</v>
      </c>
      <c r="BF29" s="149">
        <v>121077</v>
      </c>
      <c r="BG29" s="149">
        <v>121993</v>
      </c>
      <c r="BH29" s="149">
        <v>119375</v>
      </c>
      <c r="BI29" s="149">
        <v>121574</v>
      </c>
      <c r="BJ29" s="149">
        <v>126129</v>
      </c>
      <c r="BK29" s="236">
        <v>125958</v>
      </c>
      <c r="BL29" s="236">
        <v>124782</v>
      </c>
      <c r="BM29" s="149">
        <v>130658</v>
      </c>
      <c r="BN29" s="149">
        <v>135373</v>
      </c>
      <c r="BO29" s="149">
        <v>132343</v>
      </c>
      <c r="BP29" s="149">
        <v>131959</v>
      </c>
      <c r="BQ29" s="149">
        <v>136969</v>
      </c>
      <c r="BR29" s="149">
        <v>141163</v>
      </c>
      <c r="BS29" s="149">
        <v>139073</v>
      </c>
      <c r="BT29" s="149">
        <v>137209</v>
      </c>
      <c r="BU29" s="149">
        <v>139895</v>
      </c>
      <c r="BV29" s="149">
        <v>143593</v>
      </c>
      <c r="BW29" s="149">
        <v>139620</v>
      </c>
      <c r="BX29" s="150">
        <v>140754</v>
      </c>
      <c r="BY29" s="168"/>
      <c r="BZ29" s="168"/>
    </row>
    <row r="30" spans="1:78" ht="15.75" customHeight="1" x14ac:dyDescent="0.3">
      <c r="A30" s="185"/>
      <c r="B30" s="229" t="str">
        <f>'1 Utsläpp (kvartal)'!B30</f>
        <v>M69-M72 consultancy and scientific research and development</v>
      </c>
      <c r="C30" s="230" t="str">
        <f>'1 Utsläpp (kvartal)'!C30</f>
        <v>M69-M72 juridisk och ekonomisk konsultverksamhet; huvudkontors- och konsulttjänster till företag; arkitekt- och teknisk konsultverksamhet samt FoU</v>
      </c>
      <c r="D30" s="149">
        <v>38733</v>
      </c>
      <c r="E30" s="149">
        <v>48618</v>
      </c>
      <c r="F30" s="149">
        <v>35405</v>
      </c>
      <c r="G30" s="149">
        <v>49140</v>
      </c>
      <c r="H30" s="149">
        <v>34779</v>
      </c>
      <c r="I30" s="149">
        <v>41026</v>
      </c>
      <c r="J30" s="149">
        <v>31533</v>
      </c>
      <c r="K30" s="149">
        <v>48445</v>
      </c>
      <c r="L30" s="149">
        <v>37963</v>
      </c>
      <c r="M30" s="149">
        <v>46577</v>
      </c>
      <c r="N30" s="149">
        <v>36458</v>
      </c>
      <c r="O30" s="149">
        <v>54567</v>
      </c>
      <c r="P30" s="149">
        <v>39857</v>
      </c>
      <c r="Q30" s="149">
        <v>49106</v>
      </c>
      <c r="R30" s="149">
        <v>39704</v>
      </c>
      <c r="S30" s="149">
        <v>55832</v>
      </c>
      <c r="T30" s="149">
        <v>43239</v>
      </c>
      <c r="U30" s="149">
        <v>50297</v>
      </c>
      <c r="V30" s="149">
        <v>37680</v>
      </c>
      <c r="W30" s="149">
        <v>59918</v>
      </c>
      <c r="X30" s="149">
        <v>46852</v>
      </c>
      <c r="Y30" s="149">
        <v>55529</v>
      </c>
      <c r="Z30" s="149">
        <v>41911</v>
      </c>
      <c r="AA30" s="149">
        <v>61661</v>
      </c>
      <c r="AB30" s="149">
        <v>48280</v>
      </c>
      <c r="AC30" s="149">
        <v>57165</v>
      </c>
      <c r="AD30" s="149">
        <v>44215</v>
      </c>
      <c r="AE30" s="149">
        <v>64831</v>
      </c>
      <c r="AF30" s="149">
        <v>51846</v>
      </c>
      <c r="AG30" s="149">
        <v>58997</v>
      </c>
      <c r="AH30" s="149">
        <v>45590</v>
      </c>
      <c r="AI30" s="149">
        <v>66706</v>
      </c>
      <c r="AJ30" s="149">
        <v>50535</v>
      </c>
      <c r="AK30" s="149">
        <v>64866</v>
      </c>
      <c r="AL30" s="149">
        <v>48609</v>
      </c>
      <c r="AM30" s="149">
        <v>71198</v>
      </c>
      <c r="AN30" s="149">
        <v>56963</v>
      </c>
      <c r="AO30" s="149">
        <v>66284</v>
      </c>
      <c r="AP30" s="149">
        <v>52407</v>
      </c>
      <c r="AQ30" s="149">
        <v>73119</v>
      </c>
      <c r="AR30" s="149">
        <v>57907</v>
      </c>
      <c r="AS30" s="149">
        <v>67897</v>
      </c>
      <c r="AT30" s="149">
        <v>54245</v>
      </c>
      <c r="AU30" s="149">
        <v>74013</v>
      </c>
      <c r="AV30" s="149">
        <v>59311</v>
      </c>
      <c r="AW30" s="149">
        <v>70792</v>
      </c>
      <c r="AX30" s="149">
        <v>55265</v>
      </c>
      <c r="AY30" s="149">
        <v>80036</v>
      </c>
      <c r="AZ30" s="149">
        <v>63358</v>
      </c>
      <c r="BA30" s="149">
        <v>67811</v>
      </c>
      <c r="BB30" s="149">
        <v>58411</v>
      </c>
      <c r="BC30" s="149">
        <v>78910</v>
      </c>
      <c r="BD30" s="149">
        <v>59155</v>
      </c>
      <c r="BE30" s="149">
        <v>71595</v>
      </c>
      <c r="BF30" s="149">
        <v>58339</v>
      </c>
      <c r="BG30" s="149">
        <v>83882</v>
      </c>
      <c r="BH30" s="149">
        <v>70459</v>
      </c>
      <c r="BI30" s="149">
        <v>78701</v>
      </c>
      <c r="BJ30" s="149">
        <v>65062</v>
      </c>
      <c r="BK30" s="236">
        <v>91654</v>
      </c>
      <c r="BL30" s="236">
        <v>77657</v>
      </c>
      <c r="BM30" s="149">
        <v>85465</v>
      </c>
      <c r="BN30" s="149">
        <v>69009</v>
      </c>
      <c r="BO30" s="149">
        <v>96179</v>
      </c>
      <c r="BP30" s="149">
        <v>81105</v>
      </c>
      <c r="BQ30" s="149">
        <v>91737</v>
      </c>
      <c r="BR30" s="149">
        <v>69662</v>
      </c>
      <c r="BS30" s="149">
        <v>100776</v>
      </c>
      <c r="BT30" s="149">
        <v>85245</v>
      </c>
      <c r="BU30" s="149">
        <v>96454</v>
      </c>
      <c r="BV30" s="149">
        <v>75597</v>
      </c>
      <c r="BW30" s="149">
        <v>108383</v>
      </c>
      <c r="BX30" s="150">
        <v>85902</v>
      </c>
      <c r="BY30" s="168"/>
      <c r="BZ30" s="168"/>
    </row>
    <row r="31" spans="1:78" ht="15.75" customHeight="1" x14ac:dyDescent="0.3">
      <c r="A31" s="185"/>
      <c r="B31" s="229" t="str">
        <f>'1 Utsläpp (kvartal)'!B31</f>
        <v>M73-M75 advertising and market research, veterinary activities</v>
      </c>
      <c r="C31" s="230" t="str">
        <f>'1 Utsläpp (kvartal)'!C31</f>
        <v>M73-M75 reklam och marknadsundersökning, annan verksamhet inom juridik, ekonomi, vetenskap, teknik; veterinärverksamhet</v>
      </c>
      <c r="D31" s="149">
        <v>7731</v>
      </c>
      <c r="E31" s="149">
        <v>10525</v>
      </c>
      <c r="F31" s="149">
        <v>7583</v>
      </c>
      <c r="G31" s="149">
        <v>11508</v>
      </c>
      <c r="H31" s="149">
        <v>8136</v>
      </c>
      <c r="I31" s="149">
        <v>9297</v>
      </c>
      <c r="J31" s="149">
        <v>7881</v>
      </c>
      <c r="K31" s="149">
        <v>12153</v>
      </c>
      <c r="L31" s="149">
        <v>8706</v>
      </c>
      <c r="M31" s="149">
        <v>9543</v>
      </c>
      <c r="N31" s="149">
        <v>8903</v>
      </c>
      <c r="O31" s="149">
        <v>11993</v>
      </c>
      <c r="P31" s="149">
        <v>8376</v>
      </c>
      <c r="Q31" s="149">
        <v>9605</v>
      </c>
      <c r="R31" s="149">
        <v>9163</v>
      </c>
      <c r="S31" s="149">
        <v>12574</v>
      </c>
      <c r="T31" s="149">
        <v>8469</v>
      </c>
      <c r="U31" s="149">
        <v>9755</v>
      </c>
      <c r="V31" s="149">
        <v>8294</v>
      </c>
      <c r="W31" s="149">
        <v>11496</v>
      </c>
      <c r="X31" s="149">
        <v>8044</v>
      </c>
      <c r="Y31" s="149">
        <v>9518</v>
      </c>
      <c r="Z31" s="149">
        <v>8562</v>
      </c>
      <c r="AA31" s="149">
        <v>11405</v>
      </c>
      <c r="AB31" s="149">
        <v>9131</v>
      </c>
      <c r="AC31" s="149">
        <v>9674</v>
      </c>
      <c r="AD31" s="149">
        <v>9298</v>
      </c>
      <c r="AE31" s="149">
        <v>11289</v>
      </c>
      <c r="AF31" s="149">
        <v>9646</v>
      </c>
      <c r="AG31" s="149">
        <v>10044</v>
      </c>
      <c r="AH31" s="149">
        <v>9424</v>
      </c>
      <c r="AI31" s="149">
        <v>11830</v>
      </c>
      <c r="AJ31" s="149">
        <v>9951</v>
      </c>
      <c r="AK31" s="149">
        <v>10988</v>
      </c>
      <c r="AL31" s="149">
        <v>9909</v>
      </c>
      <c r="AM31" s="149">
        <v>12456</v>
      </c>
      <c r="AN31" s="149">
        <v>10554</v>
      </c>
      <c r="AO31" s="149">
        <v>11546</v>
      </c>
      <c r="AP31" s="149">
        <v>11032</v>
      </c>
      <c r="AQ31" s="149">
        <v>13952</v>
      </c>
      <c r="AR31" s="149">
        <v>10629</v>
      </c>
      <c r="AS31" s="149">
        <v>12255</v>
      </c>
      <c r="AT31" s="149">
        <v>10935</v>
      </c>
      <c r="AU31" s="149">
        <v>15070</v>
      </c>
      <c r="AV31" s="149">
        <v>11849</v>
      </c>
      <c r="AW31" s="149">
        <v>12315</v>
      </c>
      <c r="AX31" s="149">
        <v>11891</v>
      </c>
      <c r="AY31" s="149">
        <v>14719</v>
      </c>
      <c r="AZ31" s="149">
        <v>12376</v>
      </c>
      <c r="BA31" s="149">
        <v>11749</v>
      </c>
      <c r="BB31" s="149">
        <v>11541</v>
      </c>
      <c r="BC31" s="149">
        <v>16300</v>
      </c>
      <c r="BD31" s="149">
        <v>12695</v>
      </c>
      <c r="BE31" s="149">
        <v>15051</v>
      </c>
      <c r="BF31" s="149">
        <v>12765</v>
      </c>
      <c r="BG31" s="149">
        <v>16273</v>
      </c>
      <c r="BH31" s="149">
        <v>13477</v>
      </c>
      <c r="BI31" s="149">
        <v>15757</v>
      </c>
      <c r="BJ31" s="149">
        <v>14746</v>
      </c>
      <c r="BK31" s="236">
        <v>17319</v>
      </c>
      <c r="BL31" s="236">
        <v>13999</v>
      </c>
      <c r="BM31" s="149">
        <v>14929</v>
      </c>
      <c r="BN31" s="149">
        <v>14257</v>
      </c>
      <c r="BO31" s="149">
        <v>16387</v>
      </c>
      <c r="BP31" s="149">
        <v>14340</v>
      </c>
      <c r="BQ31" s="149">
        <v>15523</v>
      </c>
      <c r="BR31" s="149">
        <v>14157</v>
      </c>
      <c r="BS31" s="149">
        <v>17796</v>
      </c>
      <c r="BT31" s="149">
        <v>13650</v>
      </c>
      <c r="BU31" s="149">
        <v>15496</v>
      </c>
      <c r="BV31" s="149">
        <v>13563</v>
      </c>
      <c r="BW31" s="149">
        <v>15683</v>
      </c>
      <c r="BX31" s="150">
        <v>13613</v>
      </c>
      <c r="BY31" s="168"/>
      <c r="BZ31" s="168"/>
    </row>
    <row r="32" spans="1:78" ht="15.75" customHeight="1" x14ac:dyDescent="0.3">
      <c r="A32" s="185"/>
      <c r="B32" s="229" t="str">
        <f>'1 Utsläpp (kvartal)'!B32</f>
        <v>N77-N82 administrative and support service activities</v>
      </c>
      <c r="C32" s="230" t="str">
        <f>'1 Utsläpp (kvartal)'!C32</f>
        <v>N77-N82 uthyrning av fastighetsservice, resetjänster och andra stödtjänster</v>
      </c>
      <c r="D32" s="149">
        <v>37605</v>
      </c>
      <c r="E32" s="149">
        <v>38801</v>
      </c>
      <c r="F32" s="149">
        <v>39433</v>
      </c>
      <c r="G32" s="149">
        <v>41292</v>
      </c>
      <c r="H32" s="149">
        <v>33670</v>
      </c>
      <c r="I32" s="149">
        <v>36039</v>
      </c>
      <c r="J32" s="149">
        <v>37679</v>
      </c>
      <c r="K32" s="149">
        <v>39701</v>
      </c>
      <c r="L32" s="149">
        <v>35337</v>
      </c>
      <c r="M32" s="149">
        <v>37883</v>
      </c>
      <c r="N32" s="149">
        <v>39814</v>
      </c>
      <c r="O32" s="149">
        <v>43038</v>
      </c>
      <c r="P32" s="149">
        <v>37577</v>
      </c>
      <c r="Q32" s="149">
        <v>41171</v>
      </c>
      <c r="R32" s="149">
        <v>43077</v>
      </c>
      <c r="S32" s="149">
        <v>45692</v>
      </c>
      <c r="T32" s="149">
        <v>38048</v>
      </c>
      <c r="U32" s="149">
        <v>41840</v>
      </c>
      <c r="V32" s="149">
        <v>41222</v>
      </c>
      <c r="W32" s="149">
        <v>43208</v>
      </c>
      <c r="X32" s="149">
        <v>36730</v>
      </c>
      <c r="Y32" s="149">
        <v>40326</v>
      </c>
      <c r="Z32" s="149">
        <v>41413</v>
      </c>
      <c r="AA32" s="149">
        <v>44891</v>
      </c>
      <c r="AB32" s="149">
        <v>38555</v>
      </c>
      <c r="AC32" s="149">
        <v>41815</v>
      </c>
      <c r="AD32" s="149">
        <v>42971</v>
      </c>
      <c r="AE32" s="149">
        <v>46295</v>
      </c>
      <c r="AF32" s="149">
        <v>41729</v>
      </c>
      <c r="AG32" s="149">
        <v>44798</v>
      </c>
      <c r="AH32" s="149">
        <v>48010</v>
      </c>
      <c r="AI32" s="149">
        <v>48612</v>
      </c>
      <c r="AJ32" s="149">
        <v>42445</v>
      </c>
      <c r="AK32" s="149">
        <v>48880</v>
      </c>
      <c r="AL32" s="149">
        <v>48898</v>
      </c>
      <c r="AM32" s="149">
        <v>52333</v>
      </c>
      <c r="AN32" s="149">
        <v>45996</v>
      </c>
      <c r="AO32" s="149">
        <v>47519</v>
      </c>
      <c r="AP32" s="149">
        <v>48577</v>
      </c>
      <c r="AQ32" s="149">
        <v>53528</v>
      </c>
      <c r="AR32" s="149">
        <v>49213</v>
      </c>
      <c r="AS32" s="149">
        <v>49028</v>
      </c>
      <c r="AT32" s="149">
        <v>49793</v>
      </c>
      <c r="AU32" s="149">
        <v>52548</v>
      </c>
      <c r="AV32" s="149">
        <v>46414</v>
      </c>
      <c r="AW32" s="149">
        <v>49861</v>
      </c>
      <c r="AX32" s="149">
        <v>49979</v>
      </c>
      <c r="AY32" s="149">
        <v>53647</v>
      </c>
      <c r="AZ32" s="149">
        <v>49648</v>
      </c>
      <c r="BA32" s="149">
        <v>41380</v>
      </c>
      <c r="BB32" s="149">
        <v>42905</v>
      </c>
      <c r="BC32" s="149">
        <v>49131</v>
      </c>
      <c r="BD32" s="149">
        <v>42591</v>
      </c>
      <c r="BE32" s="149">
        <v>47880</v>
      </c>
      <c r="BF32" s="149">
        <v>48366</v>
      </c>
      <c r="BG32" s="149">
        <v>57359</v>
      </c>
      <c r="BH32" s="149">
        <v>46705</v>
      </c>
      <c r="BI32" s="149">
        <v>54896</v>
      </c>
      <c r="BJ32" s="149">
        <v>53707</v>
      </c>
      <c r="BK32" s="236">
        <v>62548</v>
      </c>
      <c r="BL32" s="236">
        <v>54547</v>
      </c>
      <c r="BM32" s="149">
        <v>59552</v>
      </c>
      <c r="BN32" s="149">
        <v>57699</v>
      </c>
      <c r="BO32" s="149">
        <v>60250</v>
      </c>
      <c r="BP32" s="149">
        <v>56567</v>
      </c>
      <c r="BQ32" s="149">
        <v>56691</v>
      </c>
      <c r="BR32" s="149">
        <v>53656</v>
      </c>
      <c r="BS32" s="149">
        <v>55794</v>
      </c>
      <c r="BT32" s="149">
        <v>54809</v>
      </c>
      <c r="BU32" s="149">
        <v>58193</v>
      </c>
      <c r="BV32" s="149">
        <v>52003</v>
      </c>
      <c r="BW32" s="149">
        <v>56242</v>
      </c>
      <c r="BX32" s="150">
        <v>56276</v>
      </c>
      <c r="BY32" s="168"/>
      <c r="BZ32" s="168"/>
    </row>
    <row r="33" spans="1:78" ht="15.75" customHeight="1" x14ac:dyDescent="0.3">
      <c r="A33" s="185"/>
      <c r="B33" s="229" t="str">
        <f>'1 Utsläpp (kvartal)'!B33</f>
        <v>P85 education</v>
      </c>
      <c r="C33" s="230" t="str">
        <f>'1 Utsläpp (kvartal)'!C33</f>
        <v>P85 utbildning</v>
      </c>
      <c r="D33" s="149">
        <v>10336</v>
      </c>
      <c r="E33" s="149">
        <v>10226</v>
      </c>
      <c r="F33" s="149">
        <v>9641</v>
      </c>
      <c r="G33" s="149">
        <v>10848</v>
      </c>
      <c r="H33" s="149">
        <v>10562</v>
      </c>
      <c r="I33" s="149">
        <v>11321</v>
      </c>
      <c r="J33" s="149">
        <v>10464</v>
      </c>
      <c r="K33" s="149">
        <v>11749</v>
      </c>
      <c r="L33" s="149">
        <v>10623</v>
      </c>
      <c r="M33" s="149">
        <v>11186</v>
      </c>
      <c r="N33" s="149">
        <v>10524</v>
      </c>
      <c r="O33" s="149">
        <v>12439</v>
      </c>
      <c r="P33" s="149">
        <v>11733</v>
      </c>
      <c r="Q33" s="149">
        <v>12540</v>
      </c>
      <c r="R33" s="149">
        <v>11640</v>
      </c>
      <c r="S33" s="149">
        <v>12765</v>
      </c>
      <c r="T33" s="149">
        <v>11945</v>
      </c>
      <c r="U33" s="149">
        <v>12331</v>
      </c>
      <c r="V33" s="149">
        <v>11154</v>
      </c>
      <c r="W33" s="149">
        <v>12234</v>
      </c>
      <c r="X33" s="149">
        <v>12205</v>
      </c>
      <c r="Y33" s="149">
        <v>13397</v>
      </c>
      <c r="Z33" s="149">
        <v>11399</v>
      </c>
      <c r="AA33" s="149">
        <v>12805</v>
      </c>
      <c r="AB33" s="149">
        <v>12515</v>
      </c>
      <c r="AC33" s="149">
        <v>12604</v>
      </c>
      <c r="AD33" s="149">
        <v>11421</v>
      </c>
      <c r="AE33" s="149">
        <v>12944</v>
      </c>
      <c r="AF33" s="149">
        <v>12893</v>
      </c>
      <c r="AG33" s="149">
        <v>13067</v>
      </c>
      <c r="AH33" s="149">
        <v>12243</v>
      </c>
      <c r="AI33" s="149">
        <v>13402</v>
      </c>
      <c r="AJ33" s="149">
        <v>12518</v>
      </c>
      <c r="AK33" s="149">
        <v>13806</v>
      </c>
      <c r="AL33" s="149">
        <v>12496</v>
      </c>
      <c r="AM33" s="149">
        <v>13554</v>
      </c>
      <c r="AN33" s="149">
        <v>13604</v>
      </c>
      <c r="AO33" s="149">
        <v>13314</v>
      </c>
      <c r="AP33" s="149">
        <v>12310</v>
      </c>
      <c r="AQ33" s="149">
        <v>13917</v>
      </c>
      <c r="AR33" s="149">
        <v>13426</v>
      </c>
      <c r="AS33" s="149">
        <v>13885</v>
      </c>
      <c r="AT33" s="149">
        <v>12521</v>
      </c>
      <c r="AU33" s="149">
        <v>13577</v>
      </c>
      <c r="AV33" s="149">
        <v>13516</v>
      </c>
      <c r="AW33" s="149">
        <v>14505</v>
      </c>
      <c r="AX33" s="149">
        <v>12563</v>
      </c>
      <c r="AY33" s="149">
        <v>14276</v>
      </c>
      <c r="AZ33" s="149">
        <v>13809</v>
      </c>
      <c r="BA33" s="149">
        <v>14116</v>
      </c>
      <c r="BB33" s="149">
        <v>12937</v>
      </c>
      <c r="BC33" s="149">
        <v>13996</v>
      </c>
      <c r="BD33" s="149">
        <v>14250</v>
      </c>
      <c r="BE33" s="149">
        <v>14884</v>
      </c>
      <c r="BF33" s="149">
        <v>13597</v>
      </c>
      <c r="BG33" s="149">
        <v>15480</v>
      </c>
      <c r="BH33" s="149">
        <v>15659</v>
      </c>
      <c r="BI33" s="149">
        <v>16263</v>
      </c>
      <c r="BJ33" s="149">
        <v>13390</v>
      </c>
      <c r="BK33" s="236">
        <v>15233</v>
      </c>
      <c r="BL33" s="236">
        <v>14374</v>
      </c>
      <c r="BM33" s="149">
        <v>15343</v>
      </c>
      <c r="BN33" s="149">
        <v>12993</v>
      </c>
      <c r="BO33" s="149">
        <v>15336</v>
      </c>
      <c r="BP33" s="149">
        <v>15945</v>
      </c>
      <c r="BQ33" s="149">
        <v>15009</v>
      </c>
      <c r="BR33" s="149">
        <v>14155</v>
      </c>
      <c r="BS33" s="149">
        <v>15402</v>
      </c>
      <c r="BT33" s="149">
        <v>14028</v>
      </c>
      <c r="BU33" s="149">
        <v>15294</v>
      </c>
      <c r="BV33" s="149">
        <v>14207</v>
      </c>
      <c r="BW33" s="149">
        <v>17001</v>
      </c>
      <c r="BX33" s="150">
        <v>15414</v>
      </c>
      <c r="BY33" s="168"/>
      <c r="BZ33" s="168"/>
    </row>
    <row r="34" spans="1:78" ht="15.75" customHeight="1" x14ac:dyDescent="0.3">
      <c r="A34" s="185"/>
      <c r="B34" s="229" t="str">
        <f>'1 Utsläpp (kvartal)'!B34</f>
        <v>Q86 human health activities</v>
      </c>
      <c r="C34" s="230" t="str">
        <f>'1 Utsläpp (kvartal)'!C34</f>
        <v>Q86 hälso- och sjukvård</v>
      </c>
      <c r="D34" s="149">
        <v>14078</v>
      </c>
      <c r="E34" s="149">
        <v>15168</v>
      </c>
      <c r="F34" s="149">
        <v>12306</v>
      </c>
      <c r="G34" s="149">
        <v>15734</v>
      </c>
      <c r="H34" s="149">
        <v>15418</v>
      </c>
      <c r="I34" s="149">
        <v>17135</v>
      </c>
      <c r="J34" s="149">
        <v>13021</v>
      </c>
      <c r="K34" s="149">
        <v>17014</v>
      </c>
      <c r="L34" s="149">
        <v>15092</v>
      </c>
      <c r="M34" s="149">
        <v>17413</v>
      </c>
      <c r="N34" s="149">
        <v>13824</v>
      </c>
      <c r="O34" s="149">
        <v>17911</v>
      </c>
      <c r="P34" s="149">
        <v>16366</v>
      </c>
      <c r="Q34" s="149">
        <v>17381</v>
      </c>
      <c r="R34" s="149">
        <v>13826</v>
      </c>
      <c r="S34" s="149">
        <v>17180</v>
      </c>
      <c r="T34" s="149">
        <v>14820</v>
      </c>
      <c r="U34" s="149">
        <v>15170</v>
      </c>
      <c r="V34" s="149">
        <v>12292</v>
      </c>
      <c r="W34" s="149">
        <v>14436</v>
      </c>
      <c r="X34" s="149">
        <v>13299</v>
      </c>
      <c r="Y34" s="149">
        <v>14752</v>
      </c>
      <c r="Z34" s="149">
        <v>12394</v>
      </c>
      <c r="AA34" s="149">
        <v>15101</v>
      </c>
      <c r="AB34" s="149">
        <v>14479</v>
      </c>
      <c r="AC34" s="149">
        <v>15043</v>
      </c>
      <c r="AD34" s="149">
        <v>12818</v>
      </c>
      <c r="AE34" s="149">
        <v>15545</v>
      </c>
      <c r="AF34" s="149">
        <v>15657</v>
      </c>
      <c r="AG34" s="149">
        <v>15309</v>
      </c>
      <c r="AH34" s="149">
        <v>13004</v>
      </c>
      <c r="AI34" s="149">
        <v>15649</v>
      </c>
      <c r="AJ34" s="149">
        <v>15489</v>
      </c>
      <c r="AK34" s="149">
        <v>17505</v>
      </c>
      <c r="AL34" s="149">
        <v>14635</v>
      </c>
      <c r="AM34" s="149">
        <v>17981</v>
      </c>
      <c r="AN34" s="149">
        <v>17139</v>
      </c>
      <c r="AO34" s="149">
        <v>17860</v>
      </c>
      <c r="AP34" s="149">
        <v>15086</v>
      </c>
      <c r="AQ34" s="149">
        <v>18708</v>
      </c>
      <c r="AR34" s="149">
        <v>17590</v>
      </c>
      <c r="AS34" s="149">
        <v>18632</v>
      </c>
      <c r="AT34" s="149">
        <v>15171</v>
      </c>
      <c r="AU34" s="149">
        <v>18858</v>
      </c>
      <c r="AV34" s="149">
        <v>17717</v>
      </c>
      <c r="AW34" s="149">
        <v>19015</v>
      </c>
      <c r="AX34" s="149">
        <v>15816</v>
      </c>
      <c r="AY34" s="149">
        <v>18903</v>
      </c>
      <c r="AZ34" s="149">
        <v>18210</v>
      </c>
      <c r="BA34" s="149">
        <v>16709</v>
      </c>
      <c r="BB34" s="149">
        <v>15537</v>
      </c>
      <c r="BC34" s="149">
        <v>19147</v>
      </c>
      <c r="BD34" s="149">
        <v>19104</v>
      </c>
      <c r="BE34" s="149">
        <v>21781</v>
      </c>
      <c r="BF34" s="149">
        <v>17452</v>
      </c>
      <c r="BG34" s="149">
        <v>22051</v>
      </c>
      <c r="BH34" s="149">
        <v>20490</v>
      </c>
      <c r="BI34" s="149">
        <v>19452</v>
      </c>
      <c r="BJ34" s="149">
        <v>16383</v>
      </c>
      <c r="BK34" s="236">
        <v>20663</v>
      </c>
      <c r="BL34" s="236">
        <v>20064</v>
      </c>
      <c r="BM34" s="149">
        <v>19979</v>
      </c>
      <c r="BN34" s="149">
        <v>16556</v>
      </c>
      <c r="BO34" s="149">
        <v>19478</v>
      </c>
      <c r="BP34" s="149">
        <v>19153</v>
      </c>
      <c r="BQ34" s="149">
        <v>20092</v>
      </c>
      <c r="BR34" s="149">
        <v>16911</v>
      </c>
      <c r="BS34" s="149">
        <v>19899</v>
      </c>
      <c r="BT34" s="149">
        <v>19551</v>
      </c>
      <c r="BU34" s="149">
        <v>19709</v>
      </c>
      <c r="BV34" s="149">
        <v>16226</v>
      </c>
      <c r="BW34" s="149">
        <v>19929</v>
      </c>
      <c r="BX34" s="150">
        <v>18820</v>
      </c>
      <c r="BY34" s="168"/>
      <c r="BZ34" s="168"/>
    </row>
    <row r="35" spans="1:78" ht="15.75" customHeight="1" x14ac:dyDescent="0.3">
      <c r="A35" s="185"/>
      <c r="B35" s="229" t="str">
        <f>'1 Utsläpp (kvartal)'!B35</f>
        <v>Q87-Q88 residential care activities and social work activities</v>
      </c>
      <c r="C35" s="230" t="str">
        <f>'1 Utsläpp (kvartal)'!C35</f>
        <v>Q87-Q88 vård och omsorg med boende, öppna sociala insatser</v>
      </c>
      <c r="D35" s="149">
        <v>10825</v>
      </c>
      <c r="E35" s="149">
        <v>11270</v>
      </c>
      <c r="F35" s="149">
        <v>11426</v>
      </c>
      <c r="G35" s="149">
        <v>11864</v>
      </c>
      <c r="H35" s="149">
        <v>11759</v>
      </c>
      <c r="I35" s="149">
        <v>12615</v>
      </c>
      <c r="J35" s="149">
        <v>12291</v>
      </c>
      <c r="K35" s="149">
        <v>13135</v>
      </c>
      <c r="L35" s="149">
        <v>13623</v>
      </c>
      <c r="M35" s="149">
        <v>14026</v>
      </c>
      <c r="N35" s="149">
        <v>14341</v>
      </c>
      <c r="O35" s="149">
        <v>14937</v>
      </c>
      <c r="P35" s="149">
        <v>14158</v>
      </c>
      <c r="Q35" s="149">
        <v>15691</v>
      </c>
      <c r="R35" s="149">
        <v>15969</v>
      </c>
      <c r="S35" s="149">
        <v>16058</v>
      </c>
      <c r="T35" s="149">
        <v>15615</v>
      </c>
      <c r="U35" s="149">
        <v>16535</v>
      </c>
      <c r="V35" s="149">
        <v>16182</v>
      </c>
      <c r="W35" s="149">
        <v>16172</v>
      </c>
      <c r="X35" s="149">
        <v>16194</v>
      </c>
      <c r="Y35" s="149">
        <v>17557</v>
      </c>
      <c r="Z35" s="149">
        <v>17800</v>
      </c>
      <c r="AA35" s="149">
        <v>17673</v>
      </c>
      <c r="AB35" s="149">
        <v>17237</v>
      </c>
      <c r="AC35" s="149">
        <v>18030</v>
      </c>
      <c r="AD35" s="149">
        <v>18917</v>
      </c>
      <c r="AE35" s="149">
        <v>18729</v>
      </c>
      <c r="AF35" s="149">
        <v>18435</v>
      </c>
      <c r="AG35" s="149">
        <v>19645</v>
      </c>
      <c r="AH35" s="149">
        <v>19894</v>
      </c>
      <c r="AI35" s="149">
        <v>20371</v>
      </c>
      <c r="AJ35" s="149">
        <v>20621</v>
      </c>
      <c r="AK35" s="149">
        <v>23028</v>
      </c>
      <c r="AL35" s="149">
        <v>22785</v>
      </c>
      <c r="AM35" s="149">
        <v>21286</v>
      </c>
      <c r="AN35" s="149">
        <v>20381</v>
      </c>
      <c r="AO35" s="149">
        <v>20445</v>
      </c>
      <c r="AP35" s="149">
        <v>20326</v>
      </c>
      <c r="AQ35" s="149">
        <v>19837</v>
      </c>
      <c r="AR35" s="149">
        <v>18687</v>
      </c>
      <c r="AS35" s="149">
        <v>19986</v>
      </c>
      <c r="AT35" s="149">
        <v>19719</v>
      </c>
      <c r="AU35" s="149">
        <v>19161</v>
      </c>
      <c r="AV35" s="149">
        <v>18047</v>
      </c>
      <c r="AW35" s="149">
        <v>18647</v>
      </c>
      <c r="AX35" s="149">
        <v>18691</v>
      </c>
      <c r="AY35" s="149">
        <v>18495</v>
      </c>
      <c r="AZ35" s="149">
        <v>17803</v>
      </c>
      <c r="BA35" s="149">
        <v>17909</v>
      </c>
      <c r="BB35" s="149">
        <v>17990</v>
      </c>
      <c r="BC35" s="149">
        <v>18032</v>
      </c>
      <c r="BD35" s="149">
        <v>17347</v>
      </c>
      <c r="BE35" s="149">
        <v>18245</v>
      </c>
      <c r="BF35" s="149">
        <v>18458</v>
      </c>
      <c r="BG35" s="149">
        <v>18789</v>
      </c>
      <c r="BH35" s="149">
        <v>17256</v>
      </c>
      <c r="BI35" s="149">
        <v>17657</v>
      </c>
      <c r="BJ35" s="149">
        <v>17464</v>
      </c>
      <c r="BK35" s="236">
        <v>17319</v>
      </c>
      <c r="BL35" s="236">
        <v>16810</v>
      </c>
      <c r="BM35" s="149">
        <v>17079</v>
      </c>
      <c r="BN35" s="149">
        <v>17033</v>
      </c>
      <c r="BO35" s="149">
        <v>17134</v>
      </c>
      <c r="BP35" s="149">
        <v>17453</v>
      </c>
      <c r="BQ35" s="149">
        <v>17411</v>
      </c>
      <c r="BR35" s="149">
        <v>17598</v>
      </c>
      <c r="BS35" s="149">
        <v>17803</v>
      </c>
      <c r="BT35" s="149">
        <v>17190</v>
      </c>
      <c r="BU35" s="149">
        <v>18123</v>
      </c>
      <c r="BV35" s="149">
        <v>17762</v>
      </c>
      <c r="BW35" s="149">
        <v>17856</v>
      </c>
      <c r="BX35" s="150">
        <v>17159</v>
      </c>
      <c r="BY35" s="168"/>
      <c r="BZ35" s="168"/>
    </row>
    <row r="36" spans="1:78" ht="15.75" customHeight="1" x14ac:dyDescent="0.3">
      <c r="A36" s="185"/>
      <c r="B36" s="229" t="str">
        <f>'1 Utsläpp (kvartal)'!B36</f>
        <v>R90-R93 arts, entertainment and recreation</v>
      </c>
      <c r="C36" s="230" t="str">
        <f>'1 Utsläpp (kvartal)'!C36</f>
        <v>R90-R93 kultur, nöje och fritid</v>
      </c>
      <c r="D36" s="149">
        <v>7365</v>
      </c>
      <c r="E36" s="149">
        <v>8361</v>
      </c>
      <c r="F36" s="149">
        <v>9804</v>
      </c>
      <c r="G36" s="149">
        <v>10987</v>
      </c>
      <c r="H36" s="149">
        <v>7900</v>
      </c>
      <c r="I36" s="149">
        <v>8648</v>
      </c>
      <c r="J36" s="149">
        <v>8776</v>
      </c>
      <c r="K36" s="149">
        <v>9604</v>
      </c>
      <c r="L36" s="149">
        <v>9588</v>
      </c>
      <c r="M36" s="149">
        <v>8793</v>
      </c>
      <c r="N36" s="149">
        <v>8731</v>
      </c>
      <c r="O36" s="149">
        <v>8784</v>
      </c>
      <c r="P36" s="149">
        <v>9540</v>
      </c>
      <c r="Q36" s="149">
        <v>9361</v>
      </c>
      <c r="R36" s="149">
        <v>9065</v>
      </c>
      <c r="S36" s="149">
        <v>9169</v>
      </c>
      <c r="T36" s="149">
        <v>9141</v>
      </c>
      <c r="U36" s="149">
        <v>9207</v>
      </c>
      <c r="V36" s="149">
        <v>8650</v>
      </c>
      <c r="W36" s="149">
        <v>8875</v>
      </c>
      <c r="X36" s="149">
        <v>9337</v>
      </c>
      <c r="Y36" s="149">
        <v>9678</v>
      </c>
      <c r="Z36" s="149">
        <v>9226</v>
      </c>
      <c r="AA36" s="149">
        <v>9342</v>
      </c>
      <c r="AB36" s="149">
        <v>9552</v>
      </c>
      <c r="AC36" s="149">
        <v>8890</v>
      </c>
      <c r="AD36" s="149">
        <v>8731</v>
      </c>
      <c r="AE36" s="149">
        <v>8691</v>
      </c>
      <c r="AF36" s="149">
        <v>9333</v>
      </c>
      <c r="AG36" s="149">
        <v>9127</v>
      </c>
      <c r="AH36" s="149">
        <v>9385</v>
      </c>
      <c r="AI36" s="149">
        <v>9601</v>
      </c>
      <c r="AJ36" s="149">
        <v>9696</v>
      </c>
      <c r="AK36" s="149">
        <v>8970</v>
      </c>
      <c r="AL36" s="149">
        <v>9290</v>
      </c>
      <c r="AM36" s="149">
        <v>10337</v>
      </c>
      <c r="AN36" s="149">
        <v>10594</v>
      </c>
      <c r="AO36" s="149">
        <v>9154</v>
      </c>
      <c r="AP36" s="149">
        <v>9988</v>
      </c>
      <c r="AQ36" s="149">
        <v>9987</v>
      </c>
      <c r="AR36" s="149">
        <v>10185</v>
      </c>
      <c r="AS36" s="149">
        <v>8968</v>
      </c>
      <c r="AT36" s="149">
        <v>9570</v>
      </c>
      <c r="AU36" s="149">
        <v>10607</v>
      </c>
      <c r="AV36" s="149">
        <v>11550</v>
      </c>
      <c r="AW36" s="149">
        <v>10877</v>
      </c>
      <c r="AX36" s="149">
        <v>10707</v>
      </c>
      <c r="AY36" s="149">
        <v>11410</v>
      </c>
      <c r="AZ36" s="149">
        <v>11433</v>
      </c>
      <c r="BA36" s="149">
        <v>7390</v>
      </c>
      <c r="BB36" s="149">
        <v>8454</v>
      </c>
      <c r="BC36" s="149">
        <v>9116</v>
      </c>
      <c r="BD36" s="149">
        <v>8604</v>
      </c>
      <c r="BE36" s="149">
        <v>8414</v>
      </c>
      <c r="BF36" s="149">
        <v>9167</v>
      </c>
      <c r="BG36" s="149">
        <v>10196</v>
      </c>
      <c r="BH36" s="149">
        <v>10459</v>
      </c>
      <c r="BI36" s="149">
        <v>10286</v>
      </c>
      <c r="BJ36" s="149">
        <v>11476</v>
      </c>
      <c r="BK36" s="236">
        <v>12045</v>
      </c>
      <c r="BL36" s="236">
        <v>11562</v>
      </c>
      <c r="BM36" s="149">
        <v>10630</v>
      </c>
      <c r="BN36" s="149">
        <v>11291</v>
      </c>
      <c r="BO36" s="149">
        <v>11629</v>
      </c>
      <c r="BP36" s="149">
        <v>12271</v>
      </c>
      <c r="BQ36" s="149">
        <v>10004</v>
      </c>
      <c r="BR36" s="149">
        <v>10209</v>
      </c>
      <c r="BS36" s="149">
        <v>11582</v>
      </c>
      <c r="BT36" s="149">
        <v>12204</v>
      </c>
      <c r="BU36" s="149">
        <v>10749</v>
      </c>
      <c r="BV36" s="149">
        <v>10742</v>
      </c>
      <c r="BW36" s="149">
        <v>11757</v>
      </c>
      <c r="BX36" s="150">
        <v>12343</v>
      </c>
      <c r="BY36" s="168"/>
      <c r="BZ36" s="168"/>
    </row>
    <row r="37" spans="1:78" ht="15.75" customHeight="1" x14ac:dyDescent="0.3">
      <c r="A37" s="185"/>
      <c r="B37" s="229" t="str">
        <f>'1 Utsläpp (kvartal)'!B37</f>
        <v>S94-T98 other service activities and activities of households as employers</v>
      </c>
      <c r="C37" s="230" t="str">
        <f>'1 Utsläpp (kvartal)'!C37</f>
        <v>S94-T98 annan serviceverksamhet och förvärvsarbete i hushåll m.m.</v>
      </c>
      <c r="D37" s="149">
        <v>10033</v>
      </c>
      <c r="E37" s="149">
        <v>9646</v>
      </c>
      <c r="F37" s="149">
        <v>9516</v>
      </c>
      <c r="G37" s="149">
        <v>11041</v>
      </c>
      <c r="H37" s="149">
        <v>9772</v>
      </c>
      <c r="I37" s="149">
        <v>9525</v>
      </c>
      <c r="J37" s="149">
        <v>8773</v>
      </c>
      <c r="K37" s="149">
        <v>10903</v>
      </c>
      <c r="L37" s="149">
        <v>9542</v>
      </c>
      <c r="M37" s="149">
        <v>10185</v>
      </c>
      <c r="N37" s="149">
        <v>9642</v>
      </c>
      <c r="O37" s="149">
        <v>11549</v>
      </c>
      <c r="P37" s="149">
        <v>10009</v>
      </c>
      <c r="Q37" s="149">
        <v>10493</v>
      </c>
      <c r="R37" s="149">
        <v>10346</v>
      </c>
      <c r="S37" s="149">
        <v>11410</v>
      </c>
      <c r="T37" s="149">
        <v>9330</v>
      </c>
      <c r="U37" s="149">
        <v>10681</v>
      </c>
      <c r="V37" s="149">
        <v>9399</v>
      </c>
      <c r="W37" s="149">
        <v>11452</v>
      </c>
      <c r="X37" s="149">
        <v>9051</v>
      </c>
      <c r="Y37" s="149">
        <v>10533</v>
      </c>
      <c r="Z37" s="149">
        <v>9555</v>
      </c>
      <c r="AA37" s="149">
        <v>11199</v>
      </c>
      <c r="AB37" s="149">
        <v>9543</v>
      </c>
      <c r="AC37" s="149">
        <v>10786</v>
      </c>
      <c r="AD37" s="149">
        <v>9575</v>
      </c>
      <c r="AE37" s="149">
        <v>11551</v>
      </c>
      <c r="AF37" s="149">
        <v>9554</v>
      </c>
      <c r="AG37" s="149">
        <v>11320</v>
      </c>
      <c r="AH37" s="149">
        <v>9569</v>
      </c>
      <c r="AI37" s="149">
        <v>11824</v>
      </c>
      <c r="AJ37" s="149">
        <v>10917</v>
      </c>
      <c r="AK37" s="149">
        <v>11625</v>
      </c>
      <c r="AL37" s="149">
        <v>10291</v>
      </c>
      <c r="AM37" s="149">
        <v>11917</v>
      </c>
      <c r="AN37" s="149">
        <v>11228</v>
      </c>
      <c r="AO37" s="149">
        <v>11369</v>
      </c>
      <c r="AP37" s="149">
        <v>10383</v>
      </c>
      <c r="AQ37" s="149">
        <v>13070</v>
      </c>
      <c r="AR37" s="149">
        <v>11825</v>
      </c>
      <c r="AS37" s="149">
        <v>12341</v>
      </c>
      <c r="AT37" s="149">
        <v>10329</v>
      </c>
      <c r="AU37" s="149">
        <v>12208</v>
      </c>
      <c r="AV37" s="149">
        <v>11547</v>
      </c>
      <c r="AW37" s="149">
        <v>11952</v>
      </c>
      <c r="AX37" s="149">
        <v>10279</v>
      </c>
      <c r="AY37" s="149">
        <v>11936</v>
      </c>
      <c r="AZ37" s="149">
        <v>11047</v>
      </c>
      <c r="BA37" s="149">
        <v>11369</v>
      </c>
      <c r="BB37" s="149">
        <v>9758</v>
      </c>
      <c r="BC37" s="149">
        <v>10506</v>
      </c>
      <c r="BD37" s="149">
        <v>10311</v>
      </c>
      <c r="BE37" s="149">
        <v>11289</v>
      </c>
      <c r="BF37" s="149">
        <v>10269</v>
      </c>
      <c r="BG37" s="149">
        <v>13210</v>
      </c>
      <c r="BH37" s="149">
        <v>11603</v>
      </c>
      <c r="BI37" s="149">
        <v>11837</v>
      </c>
      <c r="BJ37" s="149">
        <v>10140</v>
      </c>
      <c r="BK37" s="236">
        <v>12221</v>
      </c>
      <c r="BL37" s="236">
        <v>12655</v>
      </c>
      <c r="BM37" s="149">
        <v>13011</v>
      </c>
      <c r="BN37" s="149">
        <v>10749</v>
      </c>
      <c r="BO37" s="149">
        <v>13224</v>
      </c>
      <c r="BP37" s="149">
        <v>12365</v>
      </c>
      <c r="BQ37" s="149">
        <v>13265</v>
      </c>
      <c r="BR37" s="149">
        <v>11026</v>
      </c>
      <c r="BS37" s="149">
        <v>12880</v>
      </c>
      <c r="BT37" s="149">
        <v>12033</v>
      </c>
      <c r="BU37" s="149">
        <v>12404</v>
      </c>
      <c r="BV37" s="149">
        <v>10512</v>
      </c>
      <c r="BW37" s="149">
        <v>12397</v>
      </c>
      <c r="BX37" s="150">
        <v>11706</v>
      </c>
      <c r="BY37" s="168"/>
      <c r="BZ37" s="168"/>
    </row>
    <row r="38" spans="1:78" ht="15.75" customHeight="1" x14ac:dyDescent="0.3">
      <c r="A38" s="185"/>
      <c r="B38" s="229" t="str">
        <f>'1 Utsläpp (kvartal)'!B38</f>
        <v>Y0115 NPISH</v>
      </c>
      <c r="C38" s="230" t="str">
        <f>'1 Utsläpp (kvartal)'!C38</f>
        <v>Y0115 hushållens icke-vinstdrivande organisationer</v>
      </c>
      <c r="D38" s="149">
        <v>14717</v>
      </c>
      <c r="E38" s="149">
        <v>17684</v>
      </c>
      <c r="F38" s="149">
        <v>14742</v>
      </c>
      <c r="G38" s="149">
        <v>16720</v>
      </c>
      <c r="H38" s="149">
        <v>14449</v>
      </c>
      <c r="I38" s="149">
        <v>17555</v>
      </c>
      <c r="J38" s="149">
        <v>14406</v>
      </c>
      <c r="K38" s="149">
        <v>16154</v>
      </c>
      <c r="L38" s="149">
        <v>14378</v>
      </c>
      <c r="M38" s="149">
        <v>17559</v>
      </c>
      <c r="N38" s="149">
        <v>14555</v>
      </c>
      <c r="O38" s="149">
        <v>15898</v>
      </c>
      <c r="P38" s="149">
        <v>14482</v>
      </c>
      <c r="Q38" s="149">
        <v>17660</v>
      </c>
      <c r="R38" s="149">
        <v>14704</v>
      </c>
      <c r="S38" s="149">
        <v>16334</v>
      </c>
      <c r="T38" s="149">
        <v>14683</v>
      </c>
      <c r="U38" s="149">
        <v>17794</v>
      </c>
      <c r="V38" s="149">
        <v>14950</v>
      </c>
      <c r="W38" s="149">
        <v>16301</v>
      </c>
      <c r="X38" s="149">
        <v>14760</v>
      </c>
      <c r="Y38" s="149">
        <v>17448</v>
      </c>
      <c r="Z38" s="149">
        <v>15097</v>
      </c>
      <c r="AA38" s="149">
        <v>16354</v>
      </c>
      <c r="AB38" s="149">
        <v>15191</v>
      </c>
      <c r="AC38" s="149">
        <v>17558</v>
      </c>
      <c r="AD38" s="149">
        <v>15568</v>
      </c>
      <c r="AE38" s="149">
        <v>16848</v>
      </c>
      <c r="AF38" s="149">
        <v>15333</v>
      </c>
      <c r="AG38" s="149">
        <v>17681</v>
      </c>
      <c r="AH38" s="149">
        <v>15683</v>
      </c>
      <c r="AI38" s="149">
        <v>16971</v>
      </c>
      <c r="AJ38" s="149">
        <v>15291</v>
      </c>
      <c r="AK38" s="149">
        <v>17662</v>
      </c>
      <c r="AL38" s="149">
        <v>15809</v>
      </c>
      <c r="AM38" s="149">
        <v>17129</v>
      </c>
      <c r="AN38" s="149">
        <v>15820</v>
      </c>
      <c r="AO38" s="149">
        <v>17979</v>
      </c>
      <c r="AP38" s="149">
        <v>16248</v>
      </c>
      <c r="AQ38" s="149">
        <v>17645</v>
      </c>
      <c r="AR38" s="149">
        <v>15807</v>
      </c>
      <c r="AS38" s="149">
        <v>18032</v>
      </c>
      <c r="AT38" s="149">
        <v>16495</v>
      </c>
      <c r="AU38" s="149">
        <v>17384</v>
      </c>
      <c r="AV38" s="149">
        <v>16073</v>
      </c>
      <c r="AW38" s="149">
        <v>18192</v>
      </c>
      <c r="AX38" s="149">
        <v>16424</v>
      </c>
      <c r="AY38" s="149">
        <v>17487</v>
      </c>
      <c r="AZ38" s="149">
        <v>15866</v>
      </c>
      <c r="BA38" s="149">
        <v>16546</v>
      </c>
      <c r="BB38" s="149">
        <v>15622</v>
      </c>
      <c r="BC38" s="149">
        <v>16731</v>
      </c>
      <c r="BD38" s="149">
        <v>15410</v>
      </c>
      <c r="BE38" s="149">
        <v>17511</v>
      </c>
      <c r="BF38" s="149">
        <v>16209</v>
      </c>
      <c r="BG38" s="149">
        <v>17382</v>
      </c>
      <c r="BH38" s="149">
        <v>15968</v>
      </c>
      <c r="BI38" s="149">
        <v>18453</v>
      </c>
      <c r="BJ38" s="149">
        <v>16990</v>
      </c>
      <c r="BK38" s="236">
        <v>18001</v>
      </c>
      <c r="BL38" s="236">
        <v>16080</v>
      </c>
      <c r="BM38" s="149">
        <v>18944</v>
      </c>
      <c r="BN38" s="149">
        <v>16823</v>
      </c>
      <c r="BO38" s="149">
        <v>18563</v>
      </c>
      <c r="BP38" s="149">
        <v>16896</v>
      </c>
      <c r="BQ38" s="149">
        <v>18923</v>
      </c>
      <c r="BR38" s="149">
        <v>16647</v>
      </c>
      <c r="BS38" s="149">
        <v>18630</v>
      </c>
      <c r="BT38" s="149">
        <v>17034</v>
      </c>
      <c r="BU38" s="149">
        <v>19855</v>
      </c>
      <c r="BV38" s="149">
        <v>17613</v>
      </c>
      <c r="BW38" s="149">
        <v>18401</v>
      </c>
      <c r="BX38" s="150">
        <v>17534</v>
      </c>
      <c r="BY38" s="168"/>
      <c r="BZ38" s="168"/>
    </row>
    <row r="39" spans="1:78" ht="15.75" customHeight="1" x14ac:dyDescent="0.3">
      <c r="A39" s="185"/>
      <c r="B39" s="229" t="str">
        <f>'1 Utsläpp (kvartal)'!B39</f>
        <v>Y0135 Central government and Social security funds</v>
      </c>
      <c r="C39" s="230" t="str">
        <f>'1 Utsläpp (kvartal)'!C39</f>
        <v>Y0135 statliga myndigheter och sociala trygghetsfonder</v>
      </c>
      <c r="D39" s="149">
        <v>72292</v>
      </c>
      <c r="E39" s="149">
        <v>75327</v>
      </c>
      <c r="F39" s="149">
        <v>61887</v>
      </c>
      <c r="G39" s="149">
        <v>69386</v>
      </c>
      <c r="H39" s="149">
        <v>74068</v>
      </c>
      <c r="I39" s="149">
        <v>75567</v>
      </c>
      <c r="J39" s="149">
        <v>63789</v>
      </c>
      <c r="K39" s="149">
        <v>71324</v>
      </c>
      <c r="L39" s="149">
        <v>77248</v>
      </c>
      <c r="M39" s="149">
        <v>78291</v>
      </c>
      <c r="N39" s="149">
        <v>66114</v>
      </c>
      <c r="O39" s="149">
        <v>73990</v>
      </c>
      <c r="P39" s="149">
        <v>76913</v>
      </c>
      <c r="Q39" s="149">
        <v>77954</v>
      </c>
      <c r="R39" s="149">
        <v>65378</v>
      </c>
      <c r="S39" s="149">
        <v>73777</v>
      </c>
      <c r="T39" s="149">
        <v>79419</v>
      </c>
      <c r="U39" s="149">
        <v>80116</v>
      </c>
      <c r="V39" s="149">
        <v>66983</v>
      </c>
      <c r="W39" s="149">
        <v>75288</v>
      </c>
      <c r="X39" s="149">
        <v>79596</v>
      </c>
      <c r="Y39" s="149">
        <v>82407</v>
      </c>
      <c r="Z39" s="149">
        <v>68553</v>
      </c>
      <c r="AA39" s="149">
        <v>77037</v>
      </c>
      <c r="AB39" s="149">
        <v>80121</v>
      </c>
      <c r="AC39" s="149">
        <v>82320</v>
      </c>
      <c r="AD39" s="149">
        <v>69414</v>
      </c>
      <c r="AE39" s="149">
        <v>77686</v>
      </c>
      <c r="AF39" s="149">
        <v>80838</v>
      </c>
      <c r="AG39" s="149">
        <v>83551</v>
      </c>
      <c r="AH39" s="149">
        <v>69911</v>
      </c>
      <c r="AI39" s="149">
        <v>79140</v>
      </c>
      <c r="AJ39" s="149">
        <v>82679</v>
      </c>
      <c r="AK39" s="149">
        <v>86306</v>
      </c>
      <c r="AL39" s="149">
        <v>71193</v>
      </c>
      <c r="AM39" s="149">
        <v>79422</v>
      </c>
      <c r="AN39" s="149">
        <v>83851</v>
      </c>
      <c r="AO39" s="149">
        <v>85370</v>
      </c>
      <c r="AP39" s="149">
        <v>72378</v>
      </c>
      <c r="AQ39" s="149">
        <v>81438</v>
      </c>
      <c r="AR39" s="149">
        <v>84294</v>
      </c>
      <c r="AS39" s="149">
        <v>87320</v>
      </c>
      <c r="AT39" s="149">
        <v>72397</v>
      </c>
      <c r="AU39" s="149">
        <v>83167</v>
      </c>
      <c r="AV39" s="149">
        <v>84793</v>
      </c>
      <c r="AW39" s="149">
        <v>87021</v>
      </c>
      <c r="AX39" s="149">
        <v>72728</v>
      </c>
      <c r="AY39" s="149">
        <v>82405</v>
      </c>
      <c r="AZ39" s="149">
        <v>84869</v>
      </c>
      <c r="BA39" s="149">
        <v>89421</v>
      </c>
      <c r="BB39" s="149">
        <v>74241</v>
      </c>
      <c r="BC39" s="149">
        <v>85039</v>
      </c>
      <c r="BD39" s="149">
        <v>90076</v>
      </c>
      <c r="BE39" s="149">
        <v>92440</v>
      </c>
      <c r="BF39" s="149">
        <v>76223</v>
      </c>
      <c r="BG39" s="149">
        <v>87418</v>
      </c>
      <c r="BH39" s="149">
        <v>91762</v>
      </c>
      <c r="BI39" s="149">
        <v>94727</v>
      </c>
      <c r="BJ39" s="149">
        <v>80478</v>
      </c>
      <c r="BK39" s="236">
        <v>91717</v>
      </c>
      <c r="BL39" s="236">
        <v>99314</v>
      </c>
      <c r="BM39" s="149">
        <v>97737</v>
      </c>
      <c r="BN39" s="149">
        <v>81339</v>
      </c>
      <c r="BO39" s="149">
        <v>93976</v>
      </c>
      <c r="BP39" s="149">
        <v>101509</v>
      </c>
      <c r="BQ39" s="149">
        <v>102393</v>
      </c>
      <c r="BR39" s="149">
        <v>84892</v>
      </c>
      <c r="BS39" s="149">
        <v>97531</v>
      </c>
      <c r="BT39" s="149">
        <v>101880</v>
      </c>
      <c r="BU39" s="149">
        <v>102205</v>
      </c>
      <c r="BV39" s="149">
        <v>86784</v>
      </c>
      <c r="BW39" s="149">
        <v>99427</v>
      </c>
      <c r="BX39" s="150">
        <v>103973</v>
      </c>
      <c r="BY39" s="168"/>
      <c r="BZ39" s="168"/>
    </row>
    <row r="40" spans="1:78" ht="15.75" customHeight="1" x14ac:dyDescent="0.3">
      <c r="A40" s="185"/>
      <c r="B40" s="229" t="str">
        <f>'1 Utsläpp (kvartal)'!B40</f>
        <v>Y0485 Municipalities and Federations of local government authorities</v>
      </c>
      <c r="C40" s="230" t="str">
        <f>'1 Utsläpp (kvartal)'!C40</f>
        <v>Y0485 primärkommunala myndigheter och kommunalförbund</v>
      </c>
      <c r="D40" s="149">
        <v>146197</v>
      </c>
      <c r="E40" s="149">
        <v>135407</v>
      </c>
      <c r="F40" s="149">
        <v>110368</v>
      </c>
      <c r="G40" s="149">
        <v>136975</v>
      </c>
      <c r="H40" s="149">
        <v>148300</v>
      </c>
      <c r="I40" s="149">
        <v>134732</v>
      </c>
      <c r="J40" s="149">
        <v>111755</v>
      </c>
      <c r="K40" s="149">
        <v>137670</v>
      </c>
      <c r="L40" s="149">
        <v>144967</v>
      </c>
      <c r="M40" s="149">
        <v>133947</v>
      </c>
      <c r="N40" s="149">
        <v>109502</v>
      </c>
      <c r="O40" s="149">
        <v>136214</v>
      </c>
      <c r="P40" s="149">
        <v>145376</v>
      </c>
      <c r="Q40" s="149">
        <v>131389</v>
      </c>
      <c r="R40" s="149">
        <v>108916</v>
      </c>
      <c r="S40" s="149">
        <v>136109</v>
      </c>
      <c r="T40" s="149">
        <v>145406</v>
      </c>
      <c r="U40" s="149">
        <v>130259</v>
      </c>
      <c r="V40" s="149">
        <v>108441</v>
      </c>
      <c r="W40" s="149">
        <v>135171</v>
      </c>
      <c r="X40" s="149">
        <v>142530</v>
      </c>
      <c r="Y40" s="149">
        <v>129698</v>
      </c>
      <c r="Z40" s="149">
        <v>107914</v>
      </c>
      <c r="AA40" s="149">
        <v>134323</v>
      </c>
      <c r="AB40" s="149">
        <v>143424</v>
      </c>
      <c r="AC40" s="149">
        <v>130645</v>
      </c>
      <c r="AD40" s="149">
        <v>109782</v>
      </c>
      <c r="AE40" s="149">
        <v>136464</v>
      </c>
      <c r="AF40" s="149">
        <v>145904</v>
      </c>
      <c r="AG40" s="149">
        <v>134051</v>
      </c>
      <c r="AH40" s="149">
        <v>111818</v>
      </c>
      <c r="AI40" s="149">
        <v>140583</v>
      </c>
      <c r="AJ40" s="149">
        <v>145663</v>
      </c>
      <c r="AK40" s="149">
        <v>142567</v>
      </c>
      <c r="AL40" s="149">
        <v>115090</v>
      </c>
      <c r="AM40" s="149">
        <v>145808</v>
      </c>
      <c r="AN40" s="149">
        <v>151972</v>
      </c>
      <c r="AO40" s="149">
        <v>139811</v>
      </c>
      <c r="AP40" s="149">
        <v>117485</v>
      </c>
      <c r="AQ40" s="149">
        <v>149881</v>
      </c>
      <c r="AR40" s="149">
        <v>150943</v>
      </c>
      <c r="AS40" s="149">
        <v>142817</v>
      </c>
      <c r="AT40" s="149">
        <v>118687</v>
      </c>
      <c r="AU40" s="149">
        <v>150864</v>
      </c>
      <c r="AV40" s="149">
        <v>153580</v>
      </c>
      <c r="AW40" s="149">
        <v>141710</v>
      </c>
      <c r="AX40" s="149">
        <v>118915</v>
      </c>
      <c r="AY40" s="149">
        <v>148745</v>
      </c>
      <c r="AZ40" s="149">
        <v>149119</v>
      </c>
      <c r="BA40" s="149">
        <v>135712</v>
      </c>
      <c r="BB40" s="149">
        <v>115428</v>
      </c>
      <c r="BC40" s="149">
        <v>142645</v>
      </c>
      <c r="BD40" s="149">
        <v>146436</v>
      </c>
      <c r="BE40" s="149">
        <v>138348</v>
      </c>
      <c r="BF40" s="149">
        <v>116493</v>
      </c>
      <c r="BG40" s="149">
        <v>140955</v>
      </c>
      <c r="BH40" s="149">
        <v>144817</v>
      </c>
      <c r="BI40" s="149">
        <v>137782</v>
      </c>
      <c r="BJ40" s="149">
        <v>119363</v>
      </c>
      <c r="BK40" s="236">
        <v>144829</v>
      </c>
      <c r="BL40" s="236">
        <v>150057</v>
      </c>
      <c r="BM40" s="149">
        <v>137235</v>
      </c>
      <c r="BN40" s="149">
        <v>116449</v>
      </c>
      <c r="BO40" s="149">
        <v>145133</v>
      </c>
      <c r="BP40" s="149">
        <v>149278</v>
      </c>
      <c r="BQ40" s="149">
        <v>140480</v>
      </c>
      <c r="BR40" s="149">
        <v>119057</v>
      </c>
      <c r="BS40" s="149">
        <v>147308</v>
      </c>
      <c r="BT40" s="149">
        <v>147969</v>
      </c>
      <c r="BU40" s="149">
        <v>136633</v>
      </c>
      <c r="BV40" s="149">
        <v>120138</v>
      </c>
      <c r="BW40" s="149">
        <v>146913</v>
      </c>
      <c r="BX40" s="150">
        <v>147339</v>
      </c>
      <c r="BY40" s="168"/>
      <c r="BZ40" s="168"/>
    </row>
    <row r="41" spans="1:78" ht="15.75" customHeight="1" x14ac:dyDescent="0.3">
      <c r="A41" s="185"/>
      <c r="B41" s="229" t="str">
        <f>'1 Utsläpp (kvartal)'!B41</f>
        <v>Y0605 county councils</v>
      </c>
      <c r="C41" s="230" t="str">
        <f>'1 Utsläpp (kvartal)'!C41</f>
        <v>Y0605 regionala myndigheter</v>
      </c>
      <c r="D41" s="149">
        <v>75815</v>
      </c>
      <c r="E41" s="149">
        <v>71276</v>
      </c>
      <c r="F41" s="149">
        <v>58562</v>
      </c>
      <c r="G41" s="149">
        <v>76248</v>
      </c>
      <c r="H41" s="149">
        <v>75467</v>
      </c>
      <c r="I41" s="149">
        <v>70704</v>
      </c>
      <c r="J41" s="149">
        <v>59227</v>
      </c>
      <c r="K41" s="149">
        <v>76969</v>
      </c>
      <c r="L41" s="149">
        <v>75761</v>
      </c>
      <c r="M41" s="149">
        <v>71359</v>
      </c>
      <c r="N41" s="149">
        <v>60361</v>
      </c>
      <c r="O41" s="149">
        <v>76822</v>
      </c>
      <c r="P41" s="149">
        <v>75751</v>
      </c>
      <c r="Q41" s="149">
        <v>71189</v>
      </c>
      <c r="R41" s="149">
        <v>60183</v>
      </c>
      <c r="S41" s="149">
        <v>76500</v>
      </c>
      <c r="T41" s="149">
        <v>77032</v>
      </c>
      <c r="U41" s="149">
        <v>70768</v>
      </c>
      <c r="V41" s="149">
        <v>60027</v>
      </c>
      <c r="W41" s="149">
        <v>75463</v>
      </c>
      <c r="X41" s="149">
        <v>76353</v>
      </c>
      <c r="Y41" s="149">
        <v>71352</v>
      </c>
      <c r="Z41" s="149">
        <v>60536</v>
      </c>
      <c r="AA41" s="149">
        <v>75600</v>
      </c>
      <c r="AB41" s="149">
        <v>74482</v>
      </c>
      <c r="AC41" s="149">
        <v>69776</v>
      </c>
      <c r="AD41" s="149">
        <v>59842</v>
      </c>
      <c r="AE41" s="149">
        <v>74025</v>
      </c>
      <c r="AF41" s="149">
        <v>74496</v>
      </c>
      <c r="AG41" s="149">
        <v>70034</v>
      </c>
      <c r="AH41" s="149">
        <v>58872</v>
      </c>
      <c r="AI41" s="149">
        <v>73938</v>
      </c>
      <c r="AJ41" s="149">
        <v>72914</v>
      </c>
      <c r="AK41" s="149">
        <v>70529</v>
      </c>
      <c r="AL41" s="149">
        <v>57811</v>
      </c>
      <c r="AM41" s="149">
        <v>72520</v>
      </c>
      <c r="AN41" s="149">
        <v>73095</v>
      </c>
      <c r="AO41" s="149">
        <v>68380</v>
      </c>
      <c r="AP41" s="149">
        <v>57458</v>
      </c>
      <c r="AQ41" s="149">
        <v>72968</v>
      </c>
      <c r="AR41" s="149">
        <v>72184</v>
      </c>
      <c r="AS41" s="149">
        <v>68776</v>
      </c>
      <c r="AT41" s="149">
        <v>57473</v>
      </c>
      <c r="AU41" s="149">
        <v>72482</v>
      </c>
      <c r="AV41" s="149">
        <v>72493</v>
      </c>
      <c r="AW41" s="149">
        <v>69128</v>
      </c>
      <c r="AX41" s="149">
        <v>58127</v>
      </c>
      <c r="AY41" s="149">
        <v>73395</v>
      </c>
      <c r="AZ41" s="149">
        <v>67668</v>
      </c>
      <c r="BA41" s="149">
        <v>55038</v>
      </c>
      <c r="BB41" s="149">
        <v>51295</v>
      </c>
      <c r="BC41" s="149">
        <v>64328</v>
      </c>
      <c r="BD41" s="149">
        <v>65997</v>
      </c>
      <c r="BE41" s="149">
        <v>67412</v>
      </c>
      <c r="BF41" s="149">
        <v>55045</v>
      </c>
      <c r="BG41" s="149">
        <v>68544</v>
      </c>
      <c r="BH41" s="149">
        <v>68199</v>
      </c>
      <c r="BI41" s="149">
        <v>62365</v>
      </c>
      <c r="BJ41" s="149">
        <v>52480</v>
      </c>
      <c r="BK41" s="236">
        <v>67801</v>
      </c>
      <c r="BL41" s="236">
        <v>69580</v>
      </c>
      <c r="BM41" s="149">
        <v>62795</v>
      </c>
      <c r="BN41" s="149">
        <v>52389</v>
      </c>
      <c r="BO41" s="149">
        <v>70019</v>
      </c>
      <c r="BP41" s="149">
        <v>70743</v>
      </c>
      <c r="BQ41" s="149">
        <v>66204</v>
      </c>
      <c r="BR41" s="149">
        <v>55278</v>
      </c>
      <c r="BS41" s="149">
        <v>73256</v>
      </c>
      <c r="BT41" s="149">
        <v>71268</v>
      </c>
      <c r="BU41" s="149">
        <v>65249</v>
      </c>
      <c r="BV41" s="149">
        <v>56469</v>
      </c>
      <c r="BW41" s="149">
        <v>73867</v>
      </c>
      <c r="BX41" s="150">
        <v>70767</v>
      </c>
      <c r="BY41" s="168"/>
      <c r="BZ41" s="168"/>
    </row>
    <row r="42" spans="1:78" ht="15.75" customHeight="1" x14ac:dyDescent="0.3">
      <c r="A42" s="185"/>
      <c r="B42" s="128" t="str">
        <f>'1 Utsläpp (kvartal)'!B42</f>
        <v>PK private Consumption</v>
      </c>
      <c r="C42" s="113" t="str">
        <f>'1 Utsläpp (kvartal)'!C42</f>
        <v>Privat konsumtion</v>
      </c>
      <c r="D42" s="149" t="s">
        <v>318</v>
      </c>
      <c r="E42" s="149" t="s">
        <v>318</v>
      </c>
      <c r="F42" s="149" t="s">
        <v>318</v>
      </c>
      <c r="G42" s="149" t="s">
        <v>318</v>
      </c>
      <c r="H42" s="149" t="s">
        <v>318</v>
      </c>
      <c r="I42" s="149" t="s">
        <v>318</v>
      </c>
      <c r="J42" s="149" t="s">
        <v>318</v>
      </c>
      <c r="K42" s="149" t="s">
        <v>318</v>
      </c>
      <c r="L42" s="149" t="s">
        <v>318</v>
      </c>
      <c r="M42" s="149" t="s">
        <v>318</v>
      </c>
      <c r="N42" s="149" t="s">
        <v>318</v>
      </c>
      <c r="O42" s="149" t="s">
        <v>318</v>
      </c>
      <c r="P42" s="149" t="s">
        <v>318</v>
      </c>
      <c r="Q42" s="149" t="s">
        <v>318</v>
      </c>
      <c r="R42" s="149" t="s">
        <v>318</v>
      </c>
      <c r="S42" s="149" t="s">
        <v>318</v>
      </c>
      <c r="T42" s="149" t="s">
        <v>318</v>
      </c>
      <c r="U42" s="149" t="s">
        <v>318</v>
      </c>
      <c r="V42" s="149" t="s">
        <v>318</v>
      </c>
      <c r="W42" s="149" t="s">
        <v>318</v>
      </c>
      <c r="X42" s="149" t="s">
        <v>318</v>
      </c>
      <c r="Y42" s="149" t="s">
        <v>318</v>
      </c>
      <c r="Z42" s="149" t="s">
        <v>318</v>
      </c>
      <c r="AA42" s="149" t="s">
        <v>318</v>
      </c>
      <c r="AB42" s="149" t="s">
        <v>318</v>
      </c>
      <c r="AC42" s="149" t="s">
        <v>318</v>
      </c>
      <c r="AD42" s="149" t="s">
        <v>318</v>
      </c>
      <c r="AE42" s="149" t="s">
        <v>318</v>
      </c>
      <c r="AF42" s="149" t="s">
        <v>318</v>
      </c>
      <c r="AG42" s="149" t="s">
        <v>318</v>
      </c>
      <c r="AH42" s="149" t="s">
        <v>318</v>
      </c>
      <c r="AI42" s="149" t="s">
        <v>318</v>
      </c>
      <c r="AJ42" s="149" t="s">
        <v>318</v>
      </c>
      <c r="AK42" s="149" t="s">
        <v>318</v>
      </c>
      <c r="AL42" s="149" t="s">
        <v>318</v>
      </c>
      <c r="AM42" s="149" t="s">
        <v>318</v>
      </c>
      <c r="AN42" s="149" t="s">
        <v>318</v>
      </c>
      <c r="AO42" s="149" t="s">
        <v>318</v>
      </c>
      <c r="AP42" s="149" t="s">
        <v>318</v>
      </c>
      <c r="AQ42" s="149" t="s">
        <v>318</v>
      </c>
      <c r="AR42" s="149" t="s">
        <v>318</v>
      </c>
      <c r="AS42" s="149" t="s">
        <v>318</v>
      </c>
      <c r="AT42" s="149" t="s">
        <v>318</v>
      </c>
      <c r="AU42" s="149" t="s">
        <v>318</v>
      </c>
      <c r="AV42" s="149" t="s">
        <v>318</v>
      </c>
      <c r="AW42" s="149" t="s">
        <v>318</v>
      </c>
      <c r="AX42" s="149" t="s">
        <v>318</v>
      </c>
      <c r="AY42" s="149" t="s">
        <v>318</v>
      </c>
      <c r="AZ42" s="149" t="s">
        <v>318</v>
      </c>
      <c r="BA42" s="149" t="s">
        <v>318</v>
      </c>
      <c r="BB42" s="149" t="s">
        <v>318</v>
      </c>
      <c r="BC42" s="149" t="s">
        <v>318</v>
      </c>
      <c r="BD42" s="149"/>
      <c r="BE42" s="149" t="s">
        <v>318</v>
      </c>
      <c r="BF42" s="149" t="s">
        <v>318</v>
      </c>
      <c r="BG42" s="149" t="s">
        <v>318</v>
      </c>
      <c r="BH42" s="149" t="s">
        <v>318</v>
      </c>
      <c r="BI42" s="149"/>
      <c r="BJ42" s="149" t="s">
        <v>318</v>
      </c>
      <c r="BK42" s="149" t="s">
        <v>318</v>
      </c>
      <c r="BL42" s="149" t="s">
        <v>318</v>
      </c>
      <c r="BM42" s="149" t="s">
        <v>318</v>
      </c>
      <c r="BN42" s="149" t="s">
        <v>318</v>
      </c>
      <c r="BO42" s="149" t="s">
        <v>318</v>
      </c>
      <c r="BP42" s="149" t="s">
        <v>318</v>
      </c>
      <c r="BQ42" s="149" t="s">
        <v>318</v>
      </c>
      <c r="BR42" s="149" t="s">
        <v>318</v>
      </c>
      <c r="BS42" s="149" t="s">
        <v>318</v>
      </c>
      <c r="BT42" s="149" t="s">
        <v>318</v>
      </c>
      <c r="BU42" s="149"/>
      <c r="BV42" s="149" t="s">
        <v>318</v>
      </c>
      <c r="BW42" s="149" t="s">
        <v>318</v>
      </c>
      <c r="BX42" s="252" t="s">
        <v>318</v>
      </c>
      <c r="BY42" s="168"/>
      <c r="BZ42" s="168"/>
    </row>
    <row r="43" spans="1:78" ht="15.75" customHeight="1" x14ac:dyDescent="0.3">
      <c r="A43" s="185"/>
      <c r="B43" s="231" t="str">
        <f>'1 Utsläpp (kvartal)'!B43</f>
        <v>Total</v>
      </c>
      <c r="C43" s="200" t="str">
        <f>'1 Utsläpp (kvartal)'!C43</f>
        <v>Totalsumma*</v>
      </c>
      <c r="D43" s="235">
        <v>1256142</v>
      </c>
      <c r="E43" s="235">
        <v>1326346</v>
      </c>
      <c r="F43" s="235">
        <v>1179015</v>
      </c>
      <c r="G43" s="235">
        <v>1287571</v>
      </c>
      <c r="H43" s="235">
        <v>1176228</v>
      </c>
      <c r="I43" s="235">
        <v>1243722</v>
      </c>
      <c r="J43" s="235">
        <v>1127380</v>
      </c>
      <c r="K43" s="235">
        <v>1286875</v>
      </c>
      <c r="L43" s="235">
        <v>1202048</v>
      </c>
      <c r="M43" s="235">
        <v>1314346</v>
      </c>
      <c r="N43" s="235">
        <v>1207881</v>
      </c>
      <c r="O43" s="235">
        <v>1387934</v>
      </c>
      <c r="P43" s="235">
        <v>1286182</v>
      </c>
      <c r="Q43" s="235">
        <v>1361354</v>
      </c>
      <c r="R43" s="235">
        <v>1248206</v>
      </c>
      <c r="S43" s="235">
        <v>1378212</v>
      </c>
      <c r="T43" s="235">
        <v>1288490</v>
      </c>
      <c r="U43" s="235">
        <v>1350008</v>
      </c>
      <c r="V43" s="235">
        <v>1234704</v>
      </c>
      <c r="W43" s="235">
        <v>1378896</v>
      </c>
      <c r="X43" s="235">
        <v>1283431</v>
      </c>
      <c r="Y43" s="235">
        <v>1364226</v>
      </c>
      <c r="Z43" s="235">
        <v>1247609</v>
      </c>
      <c r="AA43" s="235">
        <v>1416583</v>
      </c>
      <c r="AB43" s="235">
        <v>1312852</v>
      </c>
      <c r="AC43" s="235">
        <v>1394227</v>
      </c>
      <c r="AD43" s="235">
        <v>1278486</v>
      </c>
      <c r="AE43" s="235">
        <v>1448233</v>
      </c>
      <c r="AF43" s="235">
        <v>1350222</v>
      </c>
      <c r="AG43" s="235">
        <v>1469848</v>
      </c>
      <c r="AH43" s="235">
        <v>1326819</v>
      </c>
      <c r="AI43" s="235">
        <v>1525357</v>
      </c>
      <c r="AJ43" s="235">
        <v>1382413</v>
      </c>
      <c r="AK43" s="235">
        <v>1505481</v>
      </c>
      <c r="AL43" s="235">
        <v>1349901</v>
      </c>
      <c r="AM43" s="235">
        <v>1555337</v>
      </c>
      <c r="AN43" s="235">
        <v>1442171</v>
      </c>
      <c r="AO43" s="235">
        <v>1510404</v>
      </c>
      <c r="AP43" s="235">
        <v>1369000</v>
      </c>
      <c r="AQ43" s="235">
        <v>1580632</v>
      </c>
      <c r="AR43" s="235">
        <v>1460096</v>
      </c>
      <c r="AS43" s="235">
        <v>1547452</v>
      </c>
      <c r="AT43" s="235">
        <v>1389206</v>
      </c>
      <c r="AU43" s="235">
        <v>1609937</v>
      </c>
      <c r="AV43" s="235">
        <v>1490355</v>
      </c>
      <c r="AW43" s="235">
        <v>1580389</v>
      </c>
      <c r="AX43" s="235">
        <v>1432969</v>
      </c>
      <c r="AY43" s="235">
        <v>1659646</v>
      </c>
      <c r="AZ43" s="235">
        <v>1532452</v>
      </c>
      <c r="BA43" s="235">
        <v>1467269</v>
      </c>
      <c r="BB43" s="235">
        <v>1409912</v>
      </c>
      <c r="BC43" s="235">
        <v>1634540</v>
      </c>
      <c r="BD43" s="235">
        <v>1534601</v>
      </c>
      <c r="BE43" s="235">
        <v>1631897</v>
      </c>
      <c r="BF43" s="235">
        <v>1469539</v>
      </c>
      <c r="BG43" s="235">
        <v>1723996</v>
      </c>
      <c r="BH43" s="235">
        <v>1569191</v>
      </c>
      <c r="BI43" s="235">
        <v>1663073</v>
      </c>
      <c r="BJ43" s="235">
        <v>1502543</v>
      </c>
      <c r="BK43" s="235">
        <v>1705073</v>
      </c>
      <c r="BL43" s="235">
        <v>1589282</v>
      </c>
      <c r="BM43" s="235">
        <v>1631591</v>
      </c>
      <c r="BN43" s="235">
        <v>1506672</v>
      </c>
      <c r="BO43" s="235">
        <v>1699194</v>
      </c>
      <c r="BP43" s="235">
        <v>1609841</v>
      </c>
      <c r="BQ43" s="235">
        <v>1663334</v>
      </c>
      <c r="BR43" s="235">
        <v>1524538</v>
      </c>
      <c r="BS43" s="235">
        <v>1756929</v>
      </c>
      <c r="BT43" s="165">
        <v>1602084</v>
      </c>
      <c r="BU43" s="165">
        <v>1700138</v>
      </c>
      <c r="BV43" s="165">
        <v>1558876</v>
      </c>
      <c r="BW43" s="165">
        <v>1792414</v>
      </c>
      <c r="BX43" s="166">
        <v>1634416</v>
      </c>
      <c r="BY43" s="168"/>
      <c r="BZ43" s="168"/>
    </row>
    <row r="44" spans="1:78" ht="15.75" customHeight="1" x14ac:dyDescent="0.3">
      <c r="A44" s="185"/>
      <c r="B44" s="113" t="s">
        <v>50</v>
      </c>
      <c r="C44" s="113" t="s">
        <v>50</v>
      </c>
      <c r="D44" s="149"/>
      <c r="E44" s="149"/>
      <c r="F44" s="149"/>
      <c r="G44" s="149"/>
      <c r="H44" s="149"/>
      <c r="I44" s="149"/>
      <c r="J44" s="149"/>
      <c r="K44" s="149"/>
      <c r="L44" s="149"/>
      <c r="M44" s="149"/>
      <c r="N44" s="149"/>
      <c r="O44" s="149"/>
      <c r="P44" s="149"/>
      <c r="Q44" s="149"/>
      <c r="R44" s="149"/>
      <c r="S44" s="149"/>
      <c r="T44" s="149"/>
      <c r="U44" s="149"/>
      <c r="V44" s="149"/>
      <c r="W44" s="149"/>
      <c r="X44" s="149"/>
      <c r="Y44" s="149"/>
      <c r="Z44" s="149"/>
      <c r="AA44" s="149"/>
      <c r="AB44" s="149"/>
      <c r="AC44" s="149"/>
      <c r="AD44" s="149"/>
      <c r="AE44" s="149"/>
      <c r="AF44" s="149"/>
      <c r="AG44" s="149"/>
      <c r="AH44" s="149"/>
      <c r="AI44" s="149"/>
      <c r="AJ44" s="149"/>
      <c r="AK44" s="149"/>
      <c r="AL44" s="149"/>
      <c r="AM44" s="149"/>
      <c r="AN44" s="149"/>
      <c r="AO44" s="149"/>
      <c r="AP44" s="149"/>
      <c r="AQ44" s="149"/>
      <c r="AR44" s="149"/>
      <c r="AS44" s="149"/>
      <c r="AT44" s="149"/>
      <c r="AU44" s="149"/>
      <c r="AV44" s="149"/>
      <c r="AW44" s="149"/>
      <c r="AX44" s="149"/>
      <c r="AY44" s="149"/>
      <c r="AZ44" s="149"/>
      <c r="BA44" s="149"/>
      <c r="BB44" s="149"/>
      <c r="BC44" s="149"/>
      <c r="BD44" s="149"/>
      <c r="BE44" s="149"/>
      <c r="BF44" s="149"/>
      <c r="BG44" s="149"/>
      <c r="BH44" s="149"/>
      <c r="BI44" s="149"/>
      <c r="BJ44" s="149"/>
      <c r="BK44" s="149"/>
      <c r="BL44" s="149"/>
      <c r="BM44" s="149"/>
      <c r="BN44" s="149"/>
      <c r="BO44" s="149"/>
      <c r="BP44" s="149"/>
      <c r="BQ44" s="149"/>
      <c r="BR44" s="149"/>
      <c r="BS44" s="149"/>
      <c r="BT44" s="149"/>
      <c r="BU44" s="149"/>
      <c r="BV44" s="149"/>
      <c r="BW44" s="149"/>
      <c r="BX44" s="149"/>
      <c r="BY44" s="168"/>
      <c r="BZ44" s="168"/>
    </row>
    <row r="45" spans="1:78" ht="15.75" customHeight="1" x14ac:dyDescent="0.3">
      <c r="A45" s="185"/>
      <c r="B45" s="113" t="s">
        <v>50</v>
      </c>
      <c r="C45" s="113" t="s">
        <v>50</v>
      </c>
      <c r="E45" s="149"/>
      <c r="F45" s="149"/>
      <c r="G45" s="149"/>
      <c r="H45" s="149"/>
      <c r="I45" s="149"/>
      <c r="J45" s="149"/>
      <c r="K45" s="149"/>
      <c r="L45" s="149"/>
      <c r="M45" s="149"/>
      <c r="N45" s="149"/>
      <c r="O45" s="149"/>
      <c r="P45" s="149"/>
      <c r="Q45" s="149"/>
      <c r="R45" s="149"/>
      <c r="S45" s="149"/>
      <c r="T45" s="149"/>
      <c r="U45" s="149"/>
      <c r="V45" s="149"/>
      <c r="W45" s="149"/>
      <c r="X45" s="149"/>
      <c r="Y45" s="149"/>
      <c r="Z45" s="149"/>
      <c r="AA45" s="149"/>
      <c r="AB45" s="149"/>
      <c r="AC45" s="149"/>
      <c r="AD45" s="149"/>
      <c r="AE45" s="149"/>
      <c r="AF45" s="149"/>
      <c r="AG45" s="149"/>
      <c r="AH45" s="149"/>
      <c r="AI45" s="149"/>
      <c r="AJ45" s="149"/>
      <c r="AK45" s="149"/>
      <c r="AL45" s="149"/>
      <c r="AM45" s="277"/>
      <c r="AN45" s="277"/>
      <c r="AO45" s="149"/>
      <c r="AP45" s="149"/>
      <c r="AQ45" s="149"/>
      <c r="AR45" s="149"/>
      <c r="AS45" s="149"/>
      <c r="AT45" s="149"/>
      <c r="AU45" s="149"/>
      <c r="AV45" s="149"/>
      <c r="AW45" s="149"/>
      <c r="AX45" s="149"/>
      <c r="AY45" s="149"/>
      <c r="AZ45" s="149"/>
      <c r="BA45" s="149"/>
      <c r="BB45" s="149"/>
      <c r="BC45" s="277"/>
      <c r="BD45" s="277"/>
      <c r="BE45" s="277"/>
      <c r="BF45" s="277"/>
      <c r="BG45" s="277"/>
      <c r="BH45" s="277"/>
      <c r="BI45" s="277"/>
      <c r="BJ45" s="277"/>
      <c r="BK45" s="277"/>
      <c r="BL45" s="277"/>
      <c r="BM45" s="277"/>
      <c r="BN45" s="277"/>
      <c r="BO45" s="277"/>
      <c r="BP45" s="277"/>
      <c r="BQ45" s="277"/>
      <c r="BR45" s="278"/>
      <c r="BS45" s="279"/>
      <c r="BT45" s="149"/>
      <c r="BU45" s="149"/>
      <c r="BV45" s="149"/>
      <c r="BW45" s="149"/>
      <c r="BX45" s="149"/>
      <c r="BY45" s="168"/>
      <c r="BZ45" s="168"/>
    </row>
    <row r="46" spans="1:78" customFormat="1" ht="15.75" customHeight="1" x14ac:dyDescent="0.3">
      <c r="A46" s="185"/>
      <c r="B46" s="124"/>
      <c r="C46" s="124"/>
      <c r="D46" s="326" t="str">
        <f>D3</f>
        <v>GDP production approach (ESA2010). Constant prices reference year 2025, by industrial classification NACE Rev.2 and quarter</v>
      </c>
      <c r="E46" s="277"/>
      <c r="F46" s="277"/>
      <c r="G46" s="277"/>
      <c r="H46" s="277"/>
      <c r="I46" s="277"/>
      <c r="J46" s="277"/>
      <c r="K46" s="277"/>
      <c r="L46" s="277"/>
      <c r="M46" s="277"/>
      <c r="N46" s="277"/>
      <c r="O46" s="277"/>
      <c r="P46" s="277"/>
      <c r="Q46" s="277"/>
      <c r="R46" s="277"/>
      <c r="S46" s="277"/>
      <c r="T46" s="277"/>
      <c r="U46" s="277"/>
      <c r="V46" s="277"/>
      <c r="W46" s="277"/>
      <c r="X46" s="277"/>
      <c r="Y46" s="277"/>
      <c r="Z46" s="277"/>
      <c r="AA46" s="277"/>
      <c r="AB46" s="277"/>
      <c r="AC46" s="277"/>
      <c r="AD46" s="277"/>
      <c r="AE46" s="277"/>
      <c r="AF46" s="277"/>
      <c r="AG46" s="277"/>
      <c r="AH46" s="277"/>
      <c r="AI46" s="277"/>
      <c r="AJ46" s="149"/>
      <c r="AK46" s="149"/>
      <c r="AL46" s="149"/>
      <c r="AM46" s="277"/>
      <c r="AN46" s="277"/>
      <c r="AO46" s="149"/>
      <c r="AP46" s="277"/>
      <c r="AQ46" s="277"/>
      <c r="AR46" s="277"/>
      <c r="AS46" s="277"/>
      <c r="AT46" s="277"/>
      <c r="AU46" s="277"/>
      <c r="AV46" s="277"/>
      <c r="AW46" s="277"/>
      <c r="AX46" s="277"/>
      <c r="AY46" s="277"/>
      <c r="AZ46" s="277"/>
      <c r="BA46" s="277"/>
      <c r="BB46" s="277"/>
      <c r="BC46" s="277"/>
      <c r="BD46" s="277"/>
      <c r="BE46" s="277"/>
      <c r="BF46" s="277"/>
      <c r="BG46" s="277"/>
      <c r="BH46" s="277"/>
      <c r="BI46" s="277"/>
      <c r="BJ46" s="277"/>
      <c r="BK46" s="277"/>
      <c r="BL46" s="277"/>
      <c r="BM46" s="277"/>
      <c r="BN46" s="277"/>
      <c r="BO46" s="277"/>
      <c r="BP46" s="277"/>
      <c r="BQ46" s="277"/>
      <c r="BR46" s="277"/>
      <c r="BS46" s="277"/>
      <c r="BT46" s="277"/>
      <c r="BU46" s="277"/>
      <c r="BV46" s="277"/>
      <c r="BW46" s="277"/>
      <c r="BX46" s="277"/>
      <c r="BY46" s="178"/>
      <c r="BZ46" s="178"/>
    </row>
    <row r="47" spans="1:78" customFormat="1" ht="15.75" customHeight="1" x14ac:dyDescent="0.3">
      <c r="A47" s="185"/>
      <c r="B47" s="124"/>
      <c r="C47" s="124"/>
      <c r="D47" s="326" t="str">
        <f>D4</f>
        <v>BNP från produktionssidan (ENS2010). Fasta priser referensår 2025, mnkr efter näringsgren SNI 2007 och kvartal</v>
      </c>
      <c r="E47" s="277"/>
      <c r="F47" s="277"/>
      <c r="G47" s="277"/>
      <c r="H47" s="277"/>
      <c r="I47" s="277"/>
      <c r="J47" s="277"/>
      <c r="K47" s="277"/>
      <c r="L47" s="277"/>
      <c r="M47" s="277"/>
      <c r="N47" s="277"/>
      <c r="O47" s="277"/>
      <c r="P47" s="277"/>
      <c r="Q47" s="277"/>
      <c r="R47" s="277"/>
      <c r="S47" s="277"/>
      <c r="T47" s="277"/>
      <c r="U47" s="277"/>
      <c r="V47" s="277"/>
      <c r="W47" s="277"/>
      <c r="X47" s="277"/>
      <c r="Y47" s="277"/>
      <c r="Z47" s="277"/>
      <c r="AA47" s="277"/>
      <c r="AB47" s="277"/>
      <c r="AC47" s="277"/>
      <c r="AD47" s="277"/>
      <c r="AE47" s="277"/>
      <c r="AF47" s="277"/>
      <c r="AG47" s="277"/>
      <c r="AH47" s="277"/>
      <c r="AI47" s="277"/>
      <c r="AJ47" s="149"/>
      <c r="AK47" s="149"/>
      <c r="AL47" s="149"/>
      <c r="AM47" s="277"/>
      <c r="AN47" s="277"/>
      <c r="AO47" s="149"/>
      <c r="AP47" s="277"/>
      <c r="AQ47" s="277"/>
      <c r="AR47" s="277"/>
      <c r="AS47" s="277"/>
      <c r="AT47" s="277"/>
      <c r="AU47" s="277"/>
      <c r="AV47" s="277"/>
      <c r="AW47" s="277"/>
      <c r="AX47" s="277"/>
      <c r="AY47" s="277"/>
      <c r="AZ47" s="277"/>
      <c r="BA47" s="277"/>
      <c r="BB47" s="277"/>
      <c r="BC47" s="277"/>
      <c r="BD47" s="277"/>
      <c r="BE47" s="277"/>
      <c r="BF47" s="277"/>
      <c r="BG47" s="277"/>
      <c r="BH47" s="277"/>
      <c r="BI47" s="277"/>
      <c r="BJ47" s="277"/>
      <c r="BK47" s="277"/>
      <c r="BL47" s="277"/>
      <c r="BM47" s="277"/>
      <c r="BN47" s="277"/>
      <c r="BO47" s="277"/>
      <c r="BP47" s="277"/>
      <c r="BQ47" s="277"/>
      <c r="BR47" s="277"/>
      <c r="BS47" s="277"/>
      <c r="BT47" s="277"/>
      <c r="BU47" s="277"/>
      <c r="BV47" s="277"/>
      <c r="BW47" s="277"/>
      <c r="BX47" s="277"/>
      <c r="BY47" s="178"/>
      <c r="BZ47" s="178"/>
    </row>
    <row r="48" spans="1:78" customFormat="1" ht="15.75" customHeight="1" x14ac:dyDescent="0.3">
      <c r="A48" s="185"/>
      <c r="B48" s="232" t="str">
        <f>'1 Utsläpp (kvartal)'!B48</f>
        <v>Sector</v>
      </c>
      <c r="C48" s="200" t="str">
        <f>'1 Utsläpp (kvartal)'!C48</f>
        <v>Aggregerad bransch</v>
      </c>
      <c r="D48" s="165" t="str">
        <f>D5</f>
        <v>2008K1</v>
      </c>
      <c r="E48" s="165" t="str">
        <f>E5</f>
        <v>2008K2</v>
      </c>
      <c r="F48" s="165" t="str">
        <f t="shared" ref="F48:BQ48" si="0">F5</f>
        <v>2008K3</v>
      </c>
      <c r="G48" s="165" t="str">
        <f t="shared" si="0"/>
        <v>2008K4</v>
      </c>
      <c r="H48" s="165" t="str">
        <f t="shared" si="0"/>
        <v>2009K1</v>
      </c>
      <c r="I48" s="165" t="str">
        <f t="shared" si="0"/>
        <v>2009K2</v>
      </c>
      <c r="J48" s="165" t="str">
        <f t="shared" si="0"/>
        <v>2009K3</v>
      </c>
      <c r="K48" s="165" t="str">
        <f t="shared" si="0"/>
        <v>2009K4</v>
      </c>
      <c r="L48" s="165" t="str">
        <f t="shared" si="0"/>
        <v>2010K1</v>
      </c>
      <c r="M48" s="165" t="str">
        <f t="shared" si="0"/>
        <v>2010K2</v>
      </c>
      <c r="N48" s="165" t="str">
        <f t="shared" si="0"/>
        <v>2010K3</v>
      </c>
      <c r="O48" s="165" t="str">
        <f t="shared" si="0"/>
        <v>2010K4</v>
      </c>
      <c r="P48" s="165" t="str">
        <f t="shared" si="0"/>
        <v>2011K1</v>
      </c>
      <c r="Q48" s="165" t="str">
        <f t="shared" si="0"/>
        <v>2011K2</v>
      </c>
      <c r="R48" s="165" t="str">
        <f t="shared" si="0"/>
        <v>2011K3</v>
      </c>
      <c r="S48" s="165" t="str">
        <f t="shared" si="0"/>
        <v>2011K4</v>
      </c>
      <c r="T48" s="165" t="str">
        <f t="shared" si="0"/>
        <v>2012K1</v>
      </c>
      <c r="U48" s="165" t="str">
        <f t="shared" si="0"/>
        <v>2012K2</v>
      </c>
      <c r="V48" s="165" t="str">
        <f t="shared" si="0"/>
        <v>2012K3</v>
      </c>
      <c r="W48" s="165" t="str">
        <f t="shared" si="0"/>
        <v>2012K4</v>
      </c>
      <c r="X48" s="165" t="str">
        <f t="shared" si="0"/>
        <v>2013K1</v>
      </c>
      <c r="Y48" s="165" t="str">
        <f t="shared" si="0"/>
        <v>2013K2</v>
      </c>
      <c r="Z48" s="165" t="str">
        <f t="shared" si="0"/>
        <v>2013K3</v>
      </c>
      <c r="AA48" s="165" t="str">
        <f t="shared" si="0"/>
        <v>2013K4</v>
      </c>
      <c r="AB48" s="165" t="str">
        <f t="shared" si="0"/>
        <v>2014K1</v>
      </c>
      <c r="AC48" s="165" t="str">
        <f t="shared" si="0"/>
        <v>2014K2</v>
      </c>
      <c r="AD48" s="165" t="str">
        <f t="shared" si="0"/>
        <v>2014K3</v>
      </c>
      <c r="AE48" s="165" t="str">
        <f t="shared" si="0"/>
        <v>2014K4</v>
      </c>
      <c r="AF48" s="165" t="str">
        <f t="shared" si="0"/>
        <v>2015K1</v>
      </c>
      <c r="AG48" s="165" t="str">
        <f t="shared" si="0"/>
        <v>2015K2</v>
      </c>
      <c r="AH48" s="165" t="str">
        <f t="shared" si="0"/>
        <v>2015K3</v>
      </c>
      <c r="AI48" s="165" t="str">
        <f t="shared" si="0"/>
        <v>2015K4</v>
      </c>
      <c r="AJ48" s="165" t="str">
        <f t="shared" si="0"/>
        <v>2016K1</v>
      </c>
      <c r="AK48" s="165" t="str">
        <f t="shared" si="0"/>
        <v>2016K2</v>
      </c>
      <c r="AL48" s="165" t="str">
        <f t="shared" si="0"/>
        <v>2016K3</v>
      </c>
      <c r="AM48" s="165" t="str">
        <f t="shared" si="0"/>
        <v>2016K4</v>
      </c>
      <c r="AN48" s="165" t="str">
        <f t="shared" si="0"/>
        <v>2017K1</v>
      </c>
      <c r="AO48" s="165" t="str">
        <f t="shared" si="0"/>
        <v>2017K2</v>
      </c>
      <c r="AP48" s="165" t="str">
        <f t="shared" si="0"/>
        <v>2017K3</v>
      </c>
      <c r="AQ48" s="165" t="str">
        <f t="shared" si="0"/>
        <v>2017K4</v>
      </c>
      <c r="AR48" s="165" t="str">
        <f t="shared" si="0"/>
        <v>2018K1</v>
      </c>
      <c r="AS48" s="165" t="str">
        <f t="shared" si="0"/>
        <v>2018K2</v>
      </c>
      <c r="AT48" s="165" t="str">
        <f t="shared" si="0"/>
        <v>2018K3</v>
      </c>
      <c r="AU48" s="165" t="str">
        <f t="shared" si="0"/>
        <v>2018K4</v>
      </c>
      <c r="AV48" s="165" t="str">
        <f t="shared" si="0"/>
        <v>2019K1</v>
      </c>
      <c r="AW48" s="165" t="str">
        <f t="shared" si="0"/>
        <v>2019K2</v>
      </c>
      <c r="AX48" s="165" t="str">
        <f t="shared" si="0"/>
        <v>2019K3</v>
      </c>
      <c r="AY48" s="165" t="str">
        <f t="shared" si="0"/>
        <v>2019K4</v>
      </c>
      <c r="AZ48" s="165" t="str">
        <f t="shared" si="0"/>
        <v>2020K1</v>
      </c>
      <c r="BA48" s="165" t="str">
        <f t="shared" si="0"/>
        <v>2020K2</v>
      </c>
      <c r="BB48" s="165" t="str">
        <f t="shared" si="0"/>
        <v>2020K3</v>
      </c>
      <c r="BC48" s="165" t="str">
        <f t="shared" si="0"/>
        <v>2020K4</v>
      </c>
      <c r="BD48" s="165" t="str">
        <f t="shared" si="0"/>
        <v>2021K1</v>
      </c>
      <c r="BE48" s="165" t="str">
        <f t="shared" si="0"/>
        <v>2021K2</v>
      </c>
      <c r="BF48" s="165" t="str">
        <f t="shared" si="0"/>
        <v>2021K3</v>
      </c>
      <c r="BG48" s="165" t="str">
        <f t="shared" si="0"/>
        <v>2021K4</v>
      </c>
      <c r="BH48" s="165" t="str">
        <f t="shared" si="0"/>
        <v>2022K1</v>
      </c>
      <c r="BI48" s="165" t="str">
        <f t="shared" si="0"/>
        <v>2022K2</v>
      </c>
      <c r="BJ48" s="165" t="str">
        <f t="shared" si="0"/>
        <v>2022K3</v>
      </c>
      <c r="BK48" s="165" t="str">
        <f t="shared" si="0"/>
        <v>2022K4</v>
      </c>
      <c r="BL48" s="165" t="str">
        <f t="shared" si="0"/>
        <v>2023K1</v>
      </c>
      <c r="BM48" s="165" t="str">
        <f t="shared" si="0"/>
        <v>2023K2</v>
      </c>
      <c r="BN48" s="165" t="str">
        <f t="shared" si="0"/>
        <v>2023K3</v>
      </c>
      <c r="BO48" s="165" t="str">
        <f t="shared" si="0"/>
        <v>2023K4</v>
      </c>
      <c r="BP48" s="165" t="str">
        <f t="shared" si="0"/>
        <v>2024K1</v>
      </c>
      <c r="BQ48" s="165" t="str">
        <f t="shared" si="0"/>
        <v>2024K2</v>
      </c>
      <c r="BR48" s="165" t="str">
        <f t="shared" ref="BR48:BW48" si="1">BR5</f>
        <v>2024K3</v>
      </c>
      <c r="BS48" s="165" t="str">
        <f t="shared" si="1"/>
        <v>2024K4</v>
      </c>
      <c r="BT48" s="165" t="str">
        <f t="shared" si="1"/>
        <v>2025K1</v>
      </c>
      <c r="BU48" s="165" t="str">
        <f t="shared" si="1"/>
        <v>2025K2</v>
      </c>
      <c r="BV48" s="165" t="str">
        <f t="shared" si="1"/>
        <v>2025K3</v>
      </c>
      <c r="BW48" s="165" t="str">
        <f t="shared" si="1"/>
        <v>2025K4</v>
      </c>
      <c r="BX48" s="280" t="str">
        <f>BX5</f>
        <v>2026K1</v>
      </c>
      <c r="BY48" s="178"/>
      <c r="BZ48" s="178"/>
    </row>
    <row r="49" spans="1:78" customFormat="1" ht="15.75" customHeight="1" x14ac:dyDescent="0.3">
      <c r="A49" s="185"/>
      <c r="B49" s="221" t="str">
        <f>'1 Utsläpp (kvartal)'!B49</f>
        <v>Agriculture, forestry and fishery</v>
      </c>
      <c r="C49" s="222" t="str">
        <f>'1 Utsläpp (kvartal)'!C49</f>
        <v>Jordbruk, skogsbruk och fiske</v>
      </c>
      <c r="D49" s="161">
        <v>21290.75</v>
      </c>
      <c r="E49" s="161">
        <v>23140.95</v>
      </c>
      <c r="F49" s="161">
        <v>21649.64</v>
      </c>
      <c r="G49" s="161">
        <v>23535.52</v>
      </c>
      <c r="H49" s="161">
        <v>21562.09</v>
      </c>
      <c r="I49" s="161">
        <v>25373.97</v>
      </c>
      <c r="J49" s="161">
        <v>23619.33</v>
      </c>
      <c r="K49" s="161">
        <v>23068.77</v>
      </c>
      <c r="L49" s="161">
        <v>22550.07</v>
      </c>
      <c r="M49" s="161">
        <v>24423.05</v>
      </c>
      <c r="N49" s="161">
        <v>23816.06</v>
      </c>
      <c r="O49" s="161">
        <v>23218.99</v>
      </c>
      <c r="P49" s="161">
        <v>22922.7</v>
      </c>
      <c r="Q49" s="161">
        <v>25742.51</v>
      </c>
      <c r="R49" s="161">
        <v>24513.71</v>
      </c>
      <c r="S49" s="161">
        <v>25312.14</v>
      </c>
      <c r="T49" s="161">
        <v>23920.58</v>
      </c>
      <c r="U49" s="161">
        <v>26029.5</v>
      </c>
      <c r="V49" s="161">
        <v>24639.27</v>
      </c>
      <c r="W49" s="161">
        <v>24961.83</v>
      </c>
      <c r="X49" s="161">
        <v>24478.43</v>
      </c>
      <c r="Y49" s="161">
        <v>28751.63</v>
      </c>
      <c r="Z49" s="161">
        <v>25893.57</v>
      </c>
      <c r="AA49" s="161">
        <v>26996.6</v>
      </c>
      <c r="AB49" s="161">
        <v>27457.68</v>
      </c>
      <c r="AC49" s="161">
        <v>32357.35</v>
      </c>
      <c r="AD49" s="161">
        <v>27160.39</v>
      </c>
      <c r="AE49" s="161">
        <v>29849.65</v>
      </c>
      <c r="AF49" s="161">
        <v>27543.59</v>
      </c>
      <c r="AG49" s="161">
        <v>34286.26</v>
      </c>
      <c r="AH49" s="161">
        <v>30136.92</v>
      </c>
      <c r="AI49" s="161">
        <v>28807.25</v>
      </c>
      <c r="AJ49" s="161">
        <v>28689.5</v>
      </c>
      <c r="AK49" s="161">
        <v>31018.7</v>
      </c>
      <c r="AL49" s="161">
        <v>29255.35</v>
      </c>
      <c r="AM49" s="161">
        <v>31444.19</v>
      </c>
      <c r="AN49" s="161">
        <v>28569.26</v>
      </c>
      <c r="AO49" s="161">
        <v>34119.46</v>
      </c>
      <c r="AP49" s="161">
        <v>31326.15</v>
      </c>
      <c r="AQ49" s="161">
        <v>30910.58</v>
      </c>
      <c r="AR49" s="161">
        <v>26703.41</v>
      </c>
      <c r="AS49" s="161">
        <v>29156.37</v>
      </c>
      <c r="AT49" s="161">
        <v>26730.29</v>
      </c>
      <c r="AU49" s="161">
        <v>26957.8</v>
      </c>
      <c r="AV49" s="161">
        <v>29193.07</v>
      </c>
      <c r="AW49" s="161">
        <v>30621.06</v>
      </c>
      <c r="AX49" s="161">
        <v>27801.78</v>
      </c>
      <c r="AY49" s="161">
        <v>30698.15</v>
      </c>
      <c r="AZ49" s="161">
        <v>28720.12</v>
      </c>
      <c r="BA49" s="161">
        <v>30684.58</v>
      </c>
      <c r="BB49" s="161">
        <v>28040.91</v>
      </c>
      <c r="BC49" s="161">
        <v>27885.18</v>
      </c>
      <c r="BD49" s="161">
        <v>26755.26</v>
      </c>
      <c r="BE49" s="161">
        <v>30185.87</v>
      </c>
      <c r="BF49" s="161">
        <v>27439.07</v>
      </c>
      <c r="BG49" s="161">
        <v>29629.19</v>
      </c>
      <c r="BH49" s="161">
        <v>30753.07</v>
      </c>
      <c r="BI49" s="161">
        <v>30454.97</v>
      </c>
      <c r="BJ49" s="161">
        <v>30116.89</v>
      </c>
      <c r="BK49" s="161">
        <v>31785.5</v>
      </c>
      <c r="BL49" s="161">
        <v>30377.54</v>
      </c>
      <c r="BM49" s="161">
        <v>29162.37</v>
      </c>
      <c r="BN49" s="161">
        <v>28450.39</v>
      </c>
      <c r="BO49" s="233">
        <v>27916.400000000001</v>
      </c>
      <c r="BP49" s="161">
        <v>28039.21</v>
      </c>
      <c r="BQ49" s="233">
        <v>25982.32</v>
      </c>
      <c r="BR49" s="161">
        <v>24464.69</v>
      </c>
      <c r="BS49" s="149">
        <v>24419.01</v>
      </c>
      <c r="BT49" s="149">
        <v>28286</v>
      </c>
      <c r="BU49" s="149">
        <v>24927</v>
      </c>
      <c r="BV49" s="149">
        <v>24095</v>
      </c>
      <c r="BW49" s="236">
        <v>24621</v>
      </c>
      <c r="BX49" s="237">
        <v>27649</v>
      </c>
      <c r="BY49" s="178"/>
      <c r="BZ49" s="178"/>
    </row>
    <row r="50" spans="1:78" customFormat="1" ht="15.75" customHeight="1" x14ac:dyDescent="0.3">
      <c r="A50" s="185"/>
      <c r="B50" s="223" t="str">
        <f>'1 Utsläpp (kvartal)'!B50</f>
        <v>Mining and quarrying</v>
      </c>
      <c r="C50" s="224" t="str">
        <f>'1 Utsläpp (kvartal)'!C50</f>
        <v>Utvinning av mineral</v>
      </c>
      <c r="D50" s="149">
        <v>9011.5400000000009</v>
      </c>
      <c r="E50" s="149">
        <v>10350.799999999999</v>
      </c>
      <c r="F50" s="149">
        <v>11559.93</v>
      </c>
      <c r="G50" s="149">
        <v>9063.0499999999993</v>
      </c>
      <c r="H50" s="149">
        <v>6251.89</v>
      </c>
      <c r="I50" s="149">
        <v>7987.08</v>
      </c>
      <c r="J50" s="149">
        <v>9750.23</v>
      </c>
      <c r="K50" s="149">
        <v>10986.23</v>
      </c>
      <c r="L50" s="149">
        <v>7746.25</v>
      </c>
      <c r="M50" s="149">
        <v>11880.51</v>
      </c>
      <c r="N50" s="149">
        <v>11708.51</v>
      </c>
      <c r="O50" s="149">
        <v>10373.16</v>
      </c>
      <c r="P50" s="149">
        <v>9157.27</v>
      </c>
      <c r="Q50" s="149">
        <v>10226.200000000001</v>
      </c>
      <c r="R50" s="149">
        <v>10687.67</v>
      </c>
      <c r="S50" s="149">
        <v>10036.27</v>
      </c>
      <c r="T50" s="149">
        <v>9763.66</v>
      </c>
      <c r="U50" s="149">
        <v>8944.3799999999992</v>
      </c>
      <c r="V50" s="149">
        <v>9387.8700000000008</v>
      </c>
      <c r="W50" s="149">
        <v>10066.23</v>
      </c>
      <c r="X50" s="149">
        <v>7988.95</v>
      </c>
      <c r="Y50" s="149">
        <v>8847.5300000000007</v>
      </c>
      <c r="Z50" s="149">
        <v>9597.59</v>
      </c>
      <c r="AA50" s="149">
        <v>7957.03</v>
      </c>
      <c r="AB50" s="149">
        <v>7791.29</v>
      </c>
      <c r="AC50" s="149">
        <v>8414.09</v>
      </c>
      <c r="AD50" s="149">
        <v>7780.46</v>
      </c>
      <c r="AE50" s="149">
        <v>7776.85</v>
      </c>
      <c r="AF50" s="149">
        <v>8559.82</v>
      </c>
      <c r="AG50" s="149">
        <v>8709.0400000000009</v>
      </c>
      <c r="AH50" s="149">
        <v>8730.8700000000008</v>
      </c>
      <c r="AI50" s="149">
        <v>7276.94</v>
      </c>
      <c r="AJ50" s="149">
        <v>9184.61</v>
      </c>
      <c r="AK50" s="149">
        <v>8472.7099999999991</v>
      </c>
      <c r="AL50" s="149">
        <v>9167.61</v>
      </c>
      <c r="AM50" s="149">
        <v>7779.93</v>
      </c>
      <c r="AN50" s="149">
        <v>8588.64</v>
      </c>
      <c r="AO50" s="149">
        <v>9645.67</v>
      </c>
      <c r="AP50" s="149">
        <v>10129.709999999999</v>
      </c>
      <c r="AQ50" s="149">
        <v>10288.99</v>
      </c>
      <c r="AR50" s="149">
        <v>10475.34</v>
      </c>
      <c r="AS50" s="149">
        <v>9538.32</v>
      </c>
      <c r="AT50" s="149">
        <v>10265.629999999999</v>
      </c>
      <c r="AU50" s="149">
        <v>9524.93</v>
      </c>
      <c r="AV50" s="149">
        <v>9898.02</v>
      </c>
      <c r="AW50" s="149">
        <v>10187.040000000001</v>
      </c>
      <c r="AX50" s="149">
        <v>10299.52</v>
      </c>
      <c r="AY50" s="149">
        <v>9314.2800000000007</v>
      </c>
      <c r="AZ50" s="149">
        <v>9756.33</v>
      </c>
      <c r="BA50" s="149">
        <v>8772.7800000000007</v>
      </c>
      <c r="BB50" s="149">
        <v>11563.97</v>
      </c>
      <c r="BC50" s="149">
        <v>9865.61</v>
      </c>
      <c r="BD50" s="149">
        <v>11173.39</v>
      </c>
      <c r="BE50" s="149">
        <v>9923.0300000000007</v>
      </c>
      <c r="BF50" s="149">
        <v>10011.89</v>
      </c>
      <c r="BG50" s="149">
        <v>11034.32</v>
      </c>
      <c r="BH50" s="149">
        <v>10120.27</v>
      </c>
      <c r="BI50" s="149">
        <v>8437.0300000000007</v>
      </c>
      <c r="BJ50" s="149">
        <v>8846.2099999999991</v>
      </c>
      <c r="BK50" s="149">
        <v>7227.16</v>
      </c>
      <c r="BL50" s="149">
        <v>8786.99</v>
      </c>
      <c r="BM50" s="149">
        <v>6405.99</v>
      </c>
      <c r="BN50" s="149">
        <v>9371.4699999999993</v>
      </c>
      <c r="BO50" s="236">
        <v>7540.95</v>
      </c>
      <c r="BP50" s="149">
        <v>5593.86</v>
      </c>
      <c r="BQ50" s="236">
        <v>6718.41</v>
      </c>
      <c r="BR50" s="149">
        <v>7405.21</v>
      </c>
      <c r="BS50" s="149">
        <v>8198.26</v>
      </c>
      <c r="BT50" s="149">
        <v>8304</v>
      </c>
      <c r="BU50" s="149">
        <v>8077</v>
      </c>
      <c r="BV50" s="149">
        <v>8773</v>
      </c>
      <c r="BW50" s="236">
        <v>9195</v>
      </c>
      <c r="BX50" s="237">
        <v>8905</v>
      </c>
      <c r="BY50" s="178"/>
      <c r="BZ50" s="178"/>
    </row>
    <row r="51" spans="1:78" customFormat="1" ht="15.75" customHeight="1" x14ac:dyDescent="0.3">
      <c r="A51" s="185"/>
      <c r="B51" s="223" t="str">
        <f>'1 Utsläpp (kvartal)'!B51</f>
        <v>Manufacturing</v>
      </c>
      <c r="C51" s="224" t="str">
        <f>'1 Utsläpp (kvartal)'!C51</f>
        <v>Tillverkningsindustri</v>
      </c>
      <c r="D51" s="149">
        <v>209237.89</v>
      </c>
      <c r="E51" s="149">
        <v>215206.78</v>
      </c>
      <c r="F51" s="149">
        <v>178149.79</v>
      </c>
      <c r="G51" s="149">
        <v>164409.59</v>
      </c>
      <c r="H51" s="149">
        <v>147891.12</v>
      </c>
      <c r="I51" s="149">
        <v>156906.29</v>
      </c>
      <c r="J51" s="149">
        <v>141922.68</v>
      </c>
      <c r="K51" s="149">
        <v>152667.62</v>
      </c>
      <c r="L51" s="149">
        <v>163672.22</v>
      </c>
      <c r="M51" s="149">
        <v>190842.52</v>
      </c>
      <c r="N51" s="149">
        <v>176483.95</v>
      </c>
      <c r="O51" s="149">
        <v>204474.78</v>
      </c>
      <c r="P51" s="149">
        <v>204246.29</v>
      </c>
      <c r="Q51" s="149">
        <v>207578.82</v>
      </c>
      <c r="R51" s="149">
        <v>180448.05</v>
      </c>
      <c r="S51" s="149">
        <v>184749.39</v>
      </c>
      <c r="T51" s="149">
        <v>186195.59</v>
      </c>
      <c r="U51" s="149">
        <v>195017.68</v>
      </c>
      <c r="V51" s="149">
        <v>171082.57</v>
      </c>
      <c r="W51" s="149">
        <v>169636.6</v>
      </c>
      <c r="X51" s="149">
        <v>174689.77</v>
      </c>
      <c r="Y51" s="149">
        <v>182635.47</v>
      </c>
      <c r="Z51" s="149">
        <v>162614.23000000001</v>
      </c>
      <c r="AA51" s="149">
        <v>172124.29</v>
      </c>
      <c r="AB51" s="149">
        <v>169650.04</v>
      </c>
      <c r="AC51" s="149">
        <v>178364.43</v>
      </c>
      <c r="AD51" s="149">
        <v>156692.81</v>
      </c>
      <c r="AE51" s="149">
        <v>173476.37</v>
      </c>
      <c r="AF51" s="149">
        <v>162294.06</v>
      </c>
      <c r="AG51" s="149">
        <v>205416.9</v>
      </c>
      <c r="AH51" s="149">
        <v>168881.52</v>
      </c>
      <c r="AI51" s="149">
        <v>187216.77</v>
      </c>
      <c r="AJ51" s="149">
        <v>176487.19</v>
      </c>
      <c r="AK51" s="149">
        <v>194431</v>
      </c>
      <c r="AL51" s="149">
        <v>170723.54</v>
      </c>
      <c r="AM51" s="149">
        <v>195856.05</v>
      </c>
      <c r="AN51" s="149">
        <v>192500.06</v>
      </c>
      <c r="AO51" s="149">
        <v>201223.64</v>
      </c>
      <c r="AP51" s="149">
        <v>173729.66</v>
      </c>
      <c r="AQ51" s="149">
        <v>192143.47</v>
      </c>
      <c r="AR51" s="149">
        <v>201124.14</v>
      </c>
      <c r="AS51" s="149">
        <v>204207.17</v>
      </c>
      <c r="AT51" s="149">
        <v>173592.07</v>
      </c>
      <c r="AU51" s="149">
        <v>205419.73</v>
      </c>
      <c r="AV51" s="149">
        <v>199224.06</v>
      </c>
      <c r="AW51" s="149">
        <v>207132.73</v>
      </c>
      <c r="AX51" s="149">
        <v>174340.31</v>
      </c>
      <c r="AY51" s="149">
        <v>194873.01</v>
      </c>
      <c r="AZ51" s="149">
        <v>198216.4</v>
      </c>
      <c r="BA51" s="149">
        <v>156518.14000000001</v>
      </c>
      <c r="BB51" s="149">
        <v>169629.16</v>
      </c>
      <c r="BC51" s="149">
        <v>201519.93</v>
      </c>
      <c r="BD51" s="149">
        <v>219346.19</v>
      </c>
      <c r="BE51" s="149">
        <v>214563.29</v>
      </c>
      <c r="BF51" s="149">
        <v>179384.97</v>
      </c>
      <c r="BG51" s="149">
        <v>213483.14</v>
      </c>
      <c r="BH51" s="149">
        <v>237470.12</v>
      </c>
      <c r="BI51" s="149">
        <v>239857.53</v>
      </c>
      <c r="BJ51" s="149">
        <v>195772.13</v>
      </c>
      <c r="BK51" s="149">
        <v>215833.21</v>
      </c>
      <c r="BL51" s="149">
        <v>227079.94</v>
      </c>
      <c r="BM51" s="149">
        <v>215360.34</v>
      </c>
      <c r="BN51" s="149">
        <v>180198.19</v>
      </c>
      <c r="BO51" s="236">
        <v>185914.49</v>
      </c>
      <c r="BP51" s="149">
        <v>208251.57</v>
      </c>
      <c r="BQ51" s="236">
        <v>207167.7</v>
      </c>
      <c r="BR51" s="149">
        <v>176346.81</v>
      </c>
      <c r="BS51" s="149">
        <v>211863.8</v>
      </c>
      <c r="BT51" s="149">
        <v>199656</v>
      </c>
      <c r="BU51" s="149">
        <v>210000</v>
      </c>
      <c r="BV51" s="149">
        <v>184912</v>
      </c>
      <c r="BW51" s="236">
        <v>205459</v>
      </c>
      <c r="BX51" s="237">
        <v>207643</v>
      </c>
      <c r="BY51" s="178"/>
      <c r="BZ51" s="178"/>
    </row>
    <row r="52" spans="1:78" customFormat="1" ht="15.75" customHeight="1" x14ac:dyDescent="0.3">
      <c r="A52" s="185"/>
      <c r="B52" s="223" t="str">
        <f>'1 Utsläpp (kvartal)'!B52</f>
        <v>Electricity, gas and hot water supply, water distribution, 
waste water and waste management</v>
      </c>
      <c r="C52" s="224" t="str">
        <f>'1 Utsläpp (kvartal)'!C52</f>
        <v>El, gas och värmeverk samt vatten, avlopp och avfall</v>
      </c>
      <c r="D52" s="149">
        <v>58684.23</v>
      </c>
      <c r="E52" s="149">
        <v>44724.87</v>
      </c>
      <c r="F52" s="149">
        <v>37189.769999999997</v>
      </c>
      <c r="G52" s="149">
        <v>48137.62</v>
      </c>
      <c r="H52" s="149">
        <v>57897.58</v>
      </c>
      <c r="I52" s="149">
        <v>42227.93</v>
      </c>
      <c r="J52" s="149">
        <v>36298.879999999997</v>
      </c>
      <c r="K52" s="149">
        <v>48374.69</v>
      </c>
      <c r="L52" s="149">
        <v>53671.39</v>
      </c>
      <c r="M52" s="149">
        <v>43747.56</v>
      </c>
      <c r="N52" s="149">
        <v>36449.72</v>
      </c>
      <c r="O52" s="149">
        <v>51066</v>
      </c>
      <c r="P52" s="149">
        <v>55298.64</v>
      </c>
      <c r="Q52" s="149">
        <v>41381.839999999997</v>
      </c>
      <c r="R52" s="149">
        <v>40196.61</v>
      </c>
      <c r="S52" s="149">
        <v>52959.39</v>
      </c>
      <c r="T52" s="149">
        <v>61122.18</v>
      </c>
      <c r="U52" s="149">
        <v>50001.69</v>
      </c>
      <c r="V52" s="149">
        <v>44496.57</v>
      </c>
      <c r="W52" s="149">
        <v>59263.9</v>
      </c>
      <c r="X52" s="149">
        <v>62808.67</v>
      </c>
      <c r="Y52" s="149">
        <v>46028.02</v>
      </c>
      <c r="Z52" s="149">
        <v>40014.28</v>
      </c>
      <c r="AA52" s="149">
        <v>53595.199999999997</v>
      </c>
      <c r="AB52" s="149">
        <v>63217.08</v>
      </c>
      <c r="AC52" s="149">
        <v>46732.04</v>
      </c>
      <c r="AD52" s="149">
        <v>40786.68</v>
      </c>
      <c r="AE52" s="149">
        <v>57571.95</v>
      </c>
      <c r="AF52" s="149">
        <v>63487.59</v>
      </c>
      <c r="AG52" s="149">
        <v>51000.800000000003</v>
      </c>
      <c r="AH52" s="149">
        <v>44916.800000000003</v>
      </c>
      <c r="AI52" s="149">
        <v>58210.47</v>
      </c>
      <c r="AJ52" s="149">
        <v>65180.33</v>
      </c>
      <c r="AK52" s="149">
        <v>45354.85</v>
      </c>
      <c r="AL52" s="149">
        <v>37546.54</v>
      </c>
      <c r="AM52" s="149">
        <v>55598.97</v>
      </c>
      <c r="AN52" s="149">
        <v>60802.55</v>
      </c>
      <c r="AO52" s="149">
        <v>45159.63</v>
      </c>
      <c r="AP52" s="149">
        <v>37269.78</v>
      </c>
      <c r="AQ52" s="149">
        <v>52868.92</v>
      </c>
      <c r="AR52" s="149">
        <v>57319.56</v>
      </c>
      <c r="AS52" s="149">
        <v>39690.71</v>
      </c>
      <c r="AT52" s="149">
        <v>30714.76</v>
      </c>
      <c r="AU52" s="149">
        <v>48066.23</v>
      </c>
      <c r="AV52" s="149">
        <v>53242.64</v>
      </c>
      <c r="AW52" s="149">
        <v>44623.27</v>
      </c>
      <c r="AX52" s="149">
        <v>41089.64</v>
      </c>
      <c r="AY52" s="149">
        <v>65388.1</v>
      </c>
      <c r="AZ52" s="149">
        <v>76463.070000000007</v>
      </c>
      <c r="BA52" s="149">
        <v>57584.160000000003</v>
      </c>
      <c r="BB52" s="149">
        <v>50078.98</v>
      </c>
      <c r="BC52" s="149">
        <v>67138.820000000007</v>
      </c>
      <c r="BD52" s="149">
        <v>72618.559999999998</v>
      </c>
      <c r="BE52" s="149">
        <v>48688.74</v>
      </c>
      <c r="BF52" s="149">
        <v>39209.230000000003</v>
      </c>
      <c r="BG52" s="149">
        <v>54047.47</v>
      </c>
      <c r="BH52" s="149">
        <v>51176.66</v>
      </c>
      <c r="BI52" s="149">
        <v>39488.1</v>
      </c>
      <c r="BJ52" s="149">
        <v>38539.74</v>
      </c>
      <c r="BK52" s="149">
        <v>53435.99</v>
      </c>
      <c r="BL52" s="149">
        <v>58699.29</v>
      </c>
      <c r="BM52" s="149">
        <v>44589.22</v>
      </c>
      <c r="BN52" s="149">
        <v>41259.07</v>
      </c>
      <c r="BO52" s="236">
        <v>59144.97</v>
      </c>
      <c r="BP52" s="149">
        <v>59386.400000000001</v>
      </c>
      <c r="BQ52" s="236">
        <v>43305.75</v>
      </c>
      <c r="BR52" s="149">
        <v>39773.67</v>
      </c>
      <c r="BS52" s="149">
        <v>52018.07</v>
      </c>
      <c r="BT52" s="149">
        <v>58887</v>
      </c>
      <c r="BU52" s="149">
        <v>41767</v>
      </c>
      <c r="BV52" s="149">
        <v>38436</v>
      </c>
      <c r="BW52" s="236">
        <v>50297</v>
      </c>
      <c r="BX52" s="237">
        <v>60558</v>
      </c>
      <c r="BY52" s="178"/>
      <c r="BZ52" s="178"/>
    </row>
    <row r="53" spans="1:78" customFormat="1" ht="15.75" customHeight="1" x14ac:dyDescent="0.3">
      <c r="A53" s="185"/>
      <c r="B53" s="223" t="str">
        <f>'1 Utsläpp (kvartal)'!B53</f>
        <v>Construction</v>
      </c>
      <c r="C53" s="224" t="str">
        <f>'1 Utsläpp (kvartal)'!C53</f>
        <v>Byggverksamhet</v>
      </c>
      <c r="D53" s="149">
        <v>71033.09</v>
      </c>
      <c r="E53" s="149">
        <v>80278.399999999994</v>
      </c>
      <c r="F53" s="149">
        <v>67042.44</v>
      </c>
      <c r="G53" s="149">
        <v>90256.05</v>
      </c>
      <c r="H53" s="149">
        <v>64344.92</v>
      </c>
      <c r="I53" s="149">
        <v>81317.72</v>
      </c>
      <c r="J53" s="149">
        <v>72448.2</v>
      </c>
      <c r="K53" s="149">
        <v>95572.1</v>
      </c>
      <c r="L53" s="149">
        <v>62135.51</v>
      </c>
      <c r="M53" s="149">
        <v>78113.759999999995</v>
      </c>
      <c r="N53" s="149">
        <v>72665.77</v>
      </c>
      <c r="O53" s="149">
        <v>97233.83</v>
      </c>
      <c r="P53" s="149">
        <v>64667.33</v>
      </c>
      <c r="Q53" s="149">
        <v>82779.87</v>
      </c>
      <c r="R53" s="149">
        <v>75459.31</v>
      </c>
      <c r="S53" s="149">
        <v>97818.49</v>
      </c>
      <c r="T53" s="149">
        <v>68382.73</v>
      </c>
      <c r="U53" s="149">
        <v>80889.119999999995</v>
      </c>
      <c r="V53" s="149">
        <v>73999.14</v>
      </c>
      <c r="W53" s="149">
        <v>96295.91</v>
      </c>
      <c r="X53" s="149">
        <v>63008.95</v>
      </c>
      <c r="Y53" s="149">
        <v>78920.55</v>
      </c>
      <c r="Z53" s="149">
        <v>71826.91</v>
      </c>
      <c r="AA53" s="149">
        <v>92966.37</v>
      </c>
      <c r="AB53" s="149">
        <v>64112.98</v>
      </c>
      <c r="AC53" s="149">
        <v>79736.42</v>
      </c>
      <c r="AD53" s="149">
        <v>73553.47</v>
      </c>
      <c r="AE53" s="149">
        <v>98766.76</v>
      </c>
      <c r="AF53" s="149">
        <v>69153.34</v>
      </c>
      <c r="AG53" s="149">
        <v>86322.53</v>
      </c>
      <c r="AH53" s="149">
        <v>75689.100000000006</v>
      </c>
      <c r="AI53" s="149">
        <v>106041.66</v>
      </c>
      <c r="AJ53" s="149">
        <v>68432.25</v>
      </c>
      <c r="AK53" s="149">
        <v>86358.15</v>
      </c>
      <c r="AL53" s="149">
        <v>74058.7</v>
      </c>
      <c r="AM53" s="149">
        <v>101650.86</v>
      </c>
      <c r="AN53" s="149">
        <v>70425.850000000006</v>
      </c>
      <c r="AO53" s="149">
        <v>89178.07</v>
      </c>
      <c r="AP53" s="149">
        <v>79084.05</v>
      </c>
      <c r="AQ53" s="149">
        <v>106086.54</v>
      </c>
      <c r="AR53" s="149">
        <v>73206.14</v>
      </c>
      <c r="AS53" s="149">
        <v>91450.15</v>
      </c>
      <c r="AT53" s="149">
        <v>84166.22</v>
      </c>
      <c r="AU53" s="149">
        <v>110529.06</v>
      </c>
      <c r="AV53" s="149">
        <v>80527.539999999994</v>
      </c>
      <c r="AW53" s="149">
        <v>95380.67</v>
      </c>
      <c r="AX53" s="149">
        <v>83632.600000000006</v>
      </c>
      <c r="AY53" s="149">
        <v>111601.49</v>
      </c>
      <c r="AZ53" s="149">
        <v>79026.12</v>
      </c>
      <c r="BA53" s="149">
        <v>100873.99</v>
      </c>
      <c r="BB53" s="149">
        <v>81919.960000000006</v>
      </c>
      <c r="BC53" s="149">
        <v>105261.93</v>
      </c>
      <c r="BD53" s="149">
        <v>74993.210000000006</v>
      </c>
      <c r="BE53" s="149">
        <v>97901.67</v>
      </c>
      <c r="BF53" s="149">
        <v>85389.58</v>
      </c>
      <c r="BG53" s="149">
        <v>114146.94</v>
      </c>
      <c r="BH53" s="149">
        <v>82774.12</v>
      </c>
      <c r="BI53" s="149">
        <v>103290.48</v>
      </c>
      <c r="BJ53" s="149">
        <v>82918.19</v>
      </c>
      <c r="BK53" s="149">
        <v>115445.68</v>
      </c>
      <c r="BL53" s="149">
        <v>78600.740000000005</v>
      </c>
      <c r="BM53" s="149">
        <v>102118.36</v>
      </c>
      <c r="BN53" s="149">
        <v>83817.89</v>
      </c>
      <c r="BO53" s="236">
        <v>117839.62</v>
      </c>
      <c r="BP53" s="149">
        <v>78423.3</v>
      </c>
      <c r="BQ53" s="236">
        <v>94081.4</v>
      </c>
      <c r="BR53" s="149">
        <v>81911.399999999994</v>
      </c>
      <c r="BS53" s="149">
        <v>112214.96</v>
      </c>
      <c r="BT53" s="149">
        <v>72983</v>
      </c>
      <c r="BU53" s="149">
        <v>92249</v>
      </c>
      <c r="BV53" s="149">
        <v>78019</v>
      </c>
      <c r="BW53" s="236">
        <v>112197</v>
      </c>
      <c r="BX53" s="237">
        <v>76121</v>
      </c>
      <c r="BY53" s="178"/>
      <c r="BZ53" s="178"/>
    </row>
    <row r="54" spans="1:78" customFormat="1" ht="15.75" customHeight="1" x14ac:dyDescent="0.3">
      <c r="A54" s="185"/>
      <c r="B54" s="223" t="str">
        <f>'1 Utsläpp (kvartal)'!B54</f>
        <v>Transport</v>
      </c>
      <c r="C54" s="224" t="str">
        <f>'1 Utsläpp (kvartal)'!C54</f>
        <v>Transportindustri</v>
      </c>
      <c r="D54" s="149">
        <v>50020.6</v>
      </c>
      <c r="E54" s="149">
        <v>52865.95</v>
      </c>
      <c r="F54" s="149">
        <v>49960.959999999999</v>
      </c>
      <c r="G54" s="149">
        <v>52042.61</v>
      </c>
      <c r="H54" s="149">
        <v>44107.01</v>
      </c>
      <c r="I54" s="149">
        <v>46479.78</v>
      </c>
      <c r="J54" s="149">
        <v>44762.14</v>
      </c>
      <c r="K54" s="149">
        <v>46973.93</v>
      </c>
      <c r="L54" s="149">
        <v>43737.97</v>
      </c>
      <c r="M54" s="149">
        <v>48677.54</v>
      </c>
      <c r="N54" s="149">
        <v>49549.23</v>
      </c>
      <c r="O54" s="149">
        <v>51699.67</v>
      </c>
      <c r="P54" s="149">
        <v>49194.74</v>
      </c>
      <c r="Q54" s="149">
        <v>56071.02</v>
      </c>
      <c r="R54" s="149">
        <v>54076.73</v>
      </c>
      <c r="S54" s="149">
        <v>54122.37</v>
      </c>
      <c r="T54" s="149">
        <v>49787.12</v>
      </c>
      <c r="U54" s="149">
        <v>53018.78</v>
      </c>
      <c r="V54" s="149">
        <v>51060.55</v>
      </c>
      <c r="W54" s="149">
        <v>53396.36</v>
      </c>
      <c r="X54" s="149">
        <v>48758.25</v>
      </c>
      <c r="Y54" s="149">
        <v>55524.06</v>
      </c>
      <c r="Z54" s="149">
        <v>52225.120000000003</v>
      </c>
      <c r="AA54" s="149">
        <v>55961.24</v>
      </c>
      <c r="AB54" s="149">
        <v>51848.97</v>
      </c>
      <c r="AC54" s="149">
        <v>57204.53</v>
      </c>
      <c r="AD54" s="149">
        <v>53756.98</v>
      </c>
      <c r="AE54" s="149">
        <v>52772.98</v>
      </c>
      <c r="AF54" s="149">
        <v>52626.43</v>
      </c>
      <c r="AG54" s="149">
        <v>53454.41</v>
      </c>
      <c r="AH54" s="149">
        <v>52567.29</v>
      </c>
      <c r="AI54" s="149">
        <v>51757.61</v>
      </c>
      <c r="AJ54" s="149">
        <v>49097.02</v>
      </c>
      <c r="AK54" s="149">
        <v>55054.35</v>
      </c>
      <c r="AL54" s="149">
        <v>53890.32</v>
      </c>
      <c r="AM54" s="149">
        <v>53558.7</v>
      </c>
      <c r="AN54" s="149">
        <v>52402.22</v>
      </c>
      <c r="AO54" s="149">
        <v>56367.08</v>
      </c>
      <c r="AP54" s="149">
        <v>52009.63</v>
      </c>
      <c r="AQ54" s="149">
        <v>56619.75</v>
      </c>
      <c r="AR54" s="149">
        <v>53575.15</v>
      </c>
      <c r="AS54" s="149">
        <v>59581.02</v>
      </c>
      <c r="AT54" s="149">
        <v>56516.15</v>
      </c>
      <c r="AU54" s="149">
        <v>57256.82</v>
      </c>
      <c r="AV54" s="149">
        <v>55451.58</v>
      </c>
      <c r="AW54" s="149">
        <v>60214.33</v>
      </c>
      <c r="AX54" s="149">
        <v>59028.59</v>
      </c>
      <c r="AY54" s="149">
        <v>58734.46</v>
      </c>
      <c r="AZ54" s="149">
        <v>50896.13</v>
      </c>
      <c r="BA54" s="149">
        <v>40957.08</v>
      </c>
      <c r="BB54" s="149">
        <v>44066.69</v>
      </c>
      <c r="BC54" s="149">
        <v>45938.96</v>
      </c>
      <c r="BD54" s="149">
        <v>41903.57</v>
      </c>
      <c r="BE54" s="149">
        <v>45989.16</v>
      </c>
      <c r="BF54" s="149">
        <v>47224.68</v>
      </c>
      <c r="BG54" s="149">
        <v>54790.11</v>
      </c>
      <c r="BH54" s="149">
        <v>47524.51</v>
      </c>
      <c r="BI54" s="149">
        <v>59269.3</v>
      </c>
      <c r="BJ54" s="149">
        <v>54136.639999999999</v>
      </c>
      <c r="BK54" s="236">
        <v>54914.15</v>
      </c>
      <c r="BL54" s="236">
        <v>51118.58</v>
      </c>
      <c r="BM54" s="236">
        <v>53679.88</v>
      </c>
      <c r="BN54" s="236">
        <v>52226.34</v>
      </c>
      <c r="BO54" s="236">
        <v>55300.33</v>
      </c>
      <c r="BP54" s="236">
        <v>52077.71</v>
      </c>
      <c r="BQ54" s="236">
        <v>53582.04</v>
      </c>
      <c r="BR54" s="236">
        <v>53734.53</v>
      </c>
      <c r="BS54" s="149">
        <v>53515.07</v>
      </c>
      <c r="BT54" s="149">
        <v>52009</v>
      </c>
      <c r="BU54" s="149">
        <v>53598</v>
      </c>
      <c r="BV54" s="149">
        <v>50832</v>
      </c>
      <c r="BW54" s="236">
        <v>53038</v>
      </c>
      <c r="BX54" s="237">
        <v>50088</v>
      </c>
      <c r="BY54" s="178"/>
      <c r="BZ54" s="178"/>
    </row>
    <row r="55" spans="1:78" customFormat="1" ht="15.75" customHeight="1" x14ac:dyDescent="0.3">
      <c r="A55" s="185"/>
      <c r="B55" s="223" t="str">
        <f>'1 Utsläpp (kvartal)'!B55</f>
        <v>Other services</v>
      </c>
      <c r="C55" s="224" t="str">
        <f>'1 Utsläpp (kvartal)'!C55</f>
        <v>Övriga tjänster</v>
      </c>
      <c r="D55" s="149">
        <v>423446.37</v>
      </c>
      <c r="E55" s="149">
        <v>473258.36</v>
      </c>
      <c r="F55" s="149">
        <v>445580.1</v>
      </c>
      <c r="G55" s="149">
        <v>482892.58</v>
      </c>
      <c r="H55" s="149">
        <v>420971.36</v>
      </c>
      <c r="I55" s="149">
        <v>465221.5</v>
      </c>
      <c r="J55" s="149">
        <v>435410.12</v>
      </c>
      <c r="K55" s="149">
        <v>489057.05</v>
      </c>
      <c r="L55" s="149">
        <v>429077.07</v>
      </c>
      <c r="M55" s="149">
        <v>484574.19</v>
      </c>
      <c r="N55" s="149">
        <v>460552.91</v>
      </c>
      <c r="O55" s="149">
        <v>512181.84</v>
      </c>
      <c r="P55" s="149">
        <v>455674.78</v>
      </c>
      <c r="Q55" s="149">
        <v>508172.9</v>
      </c>
      <c r="R55" s="149">
        <v>484740.2</v>
      </c>
      <c r="S55" s="149">
        <v>519680.33</v>
      </c>
      <c r="T55" s="149">
        <v>461726.26</v>
      </c>
      <c r="U55" s="149">
        <v>511558.36</v>
      </c>
      <c r="V55" s="149">
        <v>481399.13</v>
      </c>
      <c r="W55" s="149">
        <v>529261.19999999995</v>
      </c>
      <c r="X55" s="149">
        <v>475612.1</v>
      </c>
      <c r="Y55" s="149">
        <v>527547.56000000006</v>
      </c>
      <c r="Z55" s="149">
        <v>502184.24</v>
      </c>
      <c r="AA55" s="149">
        <v>565573.05000000005</v>
      </c>
      <c r="AB55" s="149">
        <v>501626.5</v>
      </c>
      <c r="AC55" s="149">
        <v>552029.31999999995</v>
      </c>
      <c r="AD55" s="149">
        <v>526791.64</v>
      </c>
      <c r="AE55" s="149">
        <v>583049.52</v>
      </c>
      <c r="AF55" s="149">
        <v>530768.35</v>
      </c>
      <c r="AG55" s="149">
        <v>577947.96</v>
      </c>
      <c r="AH55" s="149">
        <v>548454.14</v>
      </c>
      <c r="AI55" s="149">
        <v>618351.04</v>
      </c>
      <c r="AJ55" s="149">
        <v>540313.97</v>
      </c>
      <c r="AK55" s="149">
        <v>607060.81000000006</v>
      </c>
      <c r="AL55" s="149">
        <v>565219.17000000004</v>
      </c>
      <c r="AM55" s="149">
        <v>628780.53</v>
      </c>
      <c r="AN55" s="149">
        <v>569701.25</v>
      </c>
      <c r="AO55" s="149">
        <v>602202.32999999996</v>
      </c>
      <c r="AP55" s="149">
        <v>573999.80000000005</v>
      </c>
      <c r="AQ55" s="149">
        <v>640441.13</v>
      </c>
      <c r="AR55" s="149">
        <v>573476.14</v>
      </c>
      <c r="AS55" s="149">
        <v>627484.98</v>
      </c>
      <c r="AT55" s="149">
        <v>589103.75</v>
      </c>
      <c r="AU55" s="149">
        <v>656704.9</v>
      </c>
      <c r="AV55" s="149">
        <v>593292.56999999995</v>
      </c>
      <c r="AW55" s="149">
        <v>650791.06000000006</v>
      </c>
      <c r="AX55" s="149">
        <v>617014.62</v>
      </c>
      <c r="AY55" s="149">
        <v>691955.75</v>
      </c>
      <c r="AZ55" s="149">
        <v>626599.31999999995</v>
      </c>
      <c r="BA55" s="149">
        <v>615871.28</v>
      </c>
      <c r="BB55" s="149">
        <v>610921.91</v>
      </c>
      <c r="BC55" s="149">
        <v>691727.08</v>
      </c>
      <c r="BD55" s="149">
        <v>623184.35</v>
      </c>
      <c r="BE55" s="149">
        <v>689606.52</v>
      </c>
      <c r="BF55" s="149">
        <v>647373.04</v>
      </c>
      <c r="BG55" s="149">
        <v>738233.53</v>
      </c>
      <c r="BH55" s="149">
        <v>633870.91</v>
      </c>
      <c r="BI55" s="149">
        <v>686267.1</v>
      </c>
      <c r="BJ55" s="149">
        <v>656889.81000000006</v>
      </c>
      <c r="BK55" s="236">
        <v>719356.85</v>
      </c>
      <c r="BL55" s="236">
        <v>648793.05000000005</v>
      </c>
      <c r="BM55" s="236">
        <v>690952.46</v>
      </c>
      <c r="BN55" s="236">
        <v>687245.4</v>
      </c>
      <c r="BO55" s="236">
        <v>736150.9</v>
      </c>
      <c r="BP55" s="236">
        <v>691499.52000000002</v>
      </c>
      <c r="BQ55" s="236">
        <v>732448.3</v>
      </c>
      <c r="BR55" s="236">
        <v>705878.79</v>
      </c>
      <c r="BS55" s="149">
        <v>775312.48</v>
      </c>
      <c r="BT55" s="149">
        <v>692104</v>
      </c>
      <c r="BU55" s="149">
        <v>768192</v>
      </c>
      <c r="BV55" s="149">
        <v>728525</v>
      </c>
      <c r="BW55" s="236">
        <v>809299</v>
      </c>
      <c r="BX55" s="237">
        <v>707078</v>
      </c>
      <c r="BY55" s="178"/>
      <c r="BZ55" s="178"/>
    </row>
    <row r="56" spans="1:78" customFormat="1" ht="15.75" customHeight="1" x14ac:dyDescent="0.3">
      <c r="A56" s="185"/>
      <c r="B56" s="223" t="str">
        <f>'1 Utsläpp (kvartal)'!B56</f>
        <v>Public sector</v>
      </c>
      <c r="C56" s="224" t="str">
        <f>'1 Utsläpp (kvartal)'!C56</f>
        <v>Offentlig sektor</v>
      </c>
      <c r="D56" s="149">
        <v>290746.83</v>
      </c>
      <c r="E56" s="149">
        <v>279955.28999999998</v>
      </c>
      <c r="F56" s="149">
        <v>229137.76</v>
      </c>
      <c r="G56" s="149">
        <v>278563.96000000002</v>
      </c>
      <c r="H56" s="149">
        <v>294632.18</v>
      </c>
      <c r="I56" s="149">
        <v>279103.03999999998</v>
      </c>
      <c r="J56" s="149">
        <v>233275.01</v>
      </c>
      <c r="K56" s="149">
        <v>282106.78999999998</v>
      </c>
      <c r="L56" s="149">
        <v>295279.18</v>
      </c>
      <c r="M56" s="149">
        <v>282054.7</v>
      </c>
      <c r="N56" s="149">
        <v>234722.47</v>
      </c>
      <c r="O56" s="149">
        <v>283739.49</v>
      </c>
      <c r="P56" s="149">
        <v>295389.71999999997</v>
      </c>
      <c r="Q56" s="149">
        <v>278929.25</v>
      </c>
      <c r="R56" s="149">
        <v>233053.96</v>
      </c>
      <c r="S56" s="149">
        <v>283171.58</v>
      </c>
      <c r="T56" s="149">
        <v>299333.95</v>
      </c>
      <c r="U56" s="149">
        <v>279983.57</v>
      </c>
      <c r="V56" s="149">
        <v>234337.52</v>
      </c>
      <c r="W56" s="149">
        <v>283135</v>
      </c>
      <c r="X56" s="149">
        <v>296180.86</v>
      </c>
      <c r="Y56" s="149">
        <v>282445.55</v>
      </c>
      <c r="Z56" s="149">
        <v>235962.69</v>
      </c>
      <c r="AA56" s="149">
        <v>284462.71000000002</v>
      </c>
      <c r="AB56" s="149">
        <v>296190.15999999997</v>
      </c>
      <c r="AC56" s="149">
        <v>281869.53999999998</v>
      </c>
      <c r="AD56" s="149">
        <v>238141.32</v>
      </c>
      <c r="AE56" s="149">
        <v>286096.36</v>
      </c>
      <c r="AF56" s="149">
        <v>299471.99</v>
      </c>
      <c r="AG56" s="149">
        <v>286796.15999999997</v>
      </c>
      <c r="AH56" s="149">
        <v>239864.27</v>
      </c>
      <c r="AI56" s="149">
        <v>291802.31</v>
      </c>
      <c r="AJ56" s="149">
        <v>299887.53999999998</v>
      </c>
      <c r="AK56" s="149">
        <v>298661.33</v>
      </c>
      <c r="AL56" s="149">
        <v>243536.99</v>
      </c>
      <c r="AM56" s="149">
        <v>296124.31</v>
      </c>
      <c r="AN56" s="149">
        <v>307685.34000000003</v>
      </c>
      <c r="AO56" s="149">
        <v>292883.39</v>
      </c>
      <c r="AP56" s="149">
        <v>246795.74</v>
      </c>
      <c r="AQ56" s="149">
        <v>302892.46000000002</v>
      </c>
      <c r="AR56" s="149">
        <v>306314.49</v>
      </c>
      <c r="AS56" s="149">
        <v>298282.81</v>
      </c>
      <c r="AT56" s="149">
        <v>247996.13</v>
      </c>
      <c r="AU56" s="149">
        <v>305314.5</v>
      </c>
      <c r="AV56" s="149">
        <v>309784.48</v>
      </c>
      <c r="AW56" s="149">
        <v>297146.5</v>
      </c>
      <c r="AX56" s="149">
        <v>249151.54</v>
      </c>
      <c r="AY56" s="149">
        <v>303312.78999999998</v>
      </c>
      <c r="AZ56" s="149">
        <v>300876.14</v>
      </c>
      <c r="BA56" s="149">
        <v>280509.86</v>
      </c>
      <c r="BB56" s="149">
        <v>240885.84</v>
      </c>
      <c r="BC56" s="149">
        <v>291499.51</v>
      </c>
      <c r="BD56" s="149">
        <v>302296.40000000002</v>
      </c>
      <c r="BE56" s="149">
        <v>298298.03000000003</v>
      </c>
      <c r="BF56" s="149">
        <v>247755.57</v>
      </c>
      <c r="BG56" s="149">
        <v>296914.67</v>
      </c>
      <c r="BH56" s="149">
        <v>304734.26</v>
      </c>
      <c r="BI56" s="149">
        <v>294919.98</v>
      </c>
      <c r="BJ56" s="149">
        <v>252333.81</v>
      </c>
      <c r="BK56" s="236">
        <v>304301.36</v>
      </c>
      <c r="BL56" s="236">
        <v>318959.57</v>
      </c>
      <c r="BM56" s="236">
        <v>297833.88</v>
      </c>
      <c r="BN56" s="236">
        <v>250206.52</v>
      </c>
      <c r="BO56" s="236">
        <v>309152.71000000002</v>
      </c>
      <c r="BP56" s="236">
        <v>321613.13</v>
      </c>
      <c r="BQ56" s="236">
        <v>308915.78000000003</v>
      </c>
      <c r="BR56" s="236">
        <v>259119.94</v>
      </c>
      <c r="BS56" s="149">
        <v>318397.96000000002</v>
      </c>
      <c r="BT56" s="149">
        <v>321117</v>
      </c>
      <c r="BU56" s="149">
        <v>304087</v>
      </c>
      <c r="BV56" s="149">
        <v>263391</v>
      </c>
      <c r="BW56" s="236">
        <v>320207</v>
      </c>
      <c r="BX56" s="237">
        <v>322079</v>
      </c>
      <c r="BY56" s="178"/>
      <c r="BZ56" s="178"/>
    </row>
    <row r="57" spans="1:78" ht="15.75" customHeight="1" x14ac:dyDescent="0.3">
      <c r="A57" s="185"/>
      <c r="B57" s="225" t="str">
        <f>'1 Utsläpp (kvartal)'!B57</f>
        <v>Households and non profit institutions</v>
      </c>
      <c r="C57" s="188" t="str">
        <f>'1 Utsläpp (kvartal)'!C57</f>
        <v>Hushåll och icke-vinstdrivande organisationer</v>
      </c>
      <c r="D57" s="238">
        <v>14717.32</v>
      </c>
      <c r="E57" s="149">
        <v>17683.82</v>
      </c>
      <c r="F57" s="238">
        <v>14742</v>
      </c>
      <c r="G57" s="238">
        <v>16719.66</v>
      </c>
      <c r="H57" s="238">
        <v>14449.11</v>
      </c>
      <c r="I57" s="238">
        <v>17555.07</v>
      </c>
      <c r="J57" s="238">
        <v>14406.39</v>
      </c>
      <c r="K57" s="238">
        <v>16153.2</v>
      </c>
      <c r="L57" s="238">
        <v>14378.04</v>
      </c>
      <c r="M57" s="238">
        <v>17558.689999999999</v>
      </c>
      <c r="N57" s="238">
        <v>14554.66</v>
      </c>
      <c r="O57" s="238">
        <v>15898.76</v>
      </c>
      <c r="P57" s="238">
        <v>14482.24</v>
      </c>
      <c r="Q57" s="238">
        <v>17660.150000000001</v>
      </c>
      <c r="R57" s="238">
        <v>14703.75</v>
      </c>
      <c r="S57" s="238">
        <v>16334.05</v>
      </c>
      <c r="T57" s="238">
        <v>14683.11</v>
      </c>
      <c r="U57" s="238">
        <v>17793.95</v>
      </c>
      <c r="V57" s="238">
        <v>14949.91</v>
      </c>
      <c r="W57" s="238">
        <v>16301.26</v>
      </c>
      <c r="X57" s="238">
        <v>14759.74</v>
      </c>
      <c r="Y57" s="238">
        <v>17448.2</v>
      </c>
      <c r="Z57" s="238">
        <v>15097.21</v>
      </c>
      <c r="AA57" s="238">
        <v>16353.9</v>
      </c>
      <c r="AB57" s="238">
        <v>15191.24</v>
      </c>
      <c r="AC57" s="238">
        <v>17557.759999999998</v>
      </c>
      <c r="AD57" s="238">
        <v>15568.07</v>
      </c>
      <c r="AE57" s="238">
        <v>16847.939999999999</v>
      </c>
      <c r="AF57" s="238">
        <v>15332.55</v>
      </c>
      <c r="AG57" s="238">
        <v>17680.75</v>
      </c>
      <c r="AH57" s="238">
        <v>15683.37</v>
      </c>
      <c r="AI57" s="238">
        <v>16971.05</v>
      </c>
      <c r="AJ57" s="238">
        <v>15290.51</v>
      </c>
      <c r="AK57" s="238">
        <v>17662.189999999999</v>
      </c>
      <c r="AL57" s="238">
        <v>15808.99</v>
      </c>
      <c r="AM57" s="238">
        <v>17129.349999999999</v>
      </c>
      <c r="AN57" s="238">
        <v>15819.75</v>
      </c>
      <c r="AO57" s="238">
        <v>17978.91</v>
      </c>
      <c r="AP57" s="238">
        <v>16248.25</v>
      </c>
      <c r="AQ57" s="238">
        <v>17645.349999999999</v>
      </c>
      <c r="AR57" s="238">
        <v>15806.81</v>
      </c>
      <c r="AS57" s="238">
        <v>18031.8</v>
      </c>
      <c r="AT57" s="238">
        <v>16494.990000000002</v>
      </c>
      <c r="AU57" s="238">
        <v>17384.990000000002</v>
      </c>
      <c r="AV57" s="238">
        <v>16072.9</v>
      </c>
      <c r="AW57" s="238">
        <v>18192.240000000002</v>
      </c>
      <c r="AX57" s="238">
        <v>16423.7</v>
      </c>
      <c r="AY57" s="238">
        <v>17488.21</v>
      </c>
      <c r="AZ57" s="238">
        <v>15866.38</v>
      </c>
      <c r="BA57" s="238">
        <v>16546.55</v>
      </c>
      <c r="BB57" s="238">
        <v>15622.7</v>
      </c>
      <c r="BC57" s="238">
        <v>16729.91</v>
      </c>
      <c r="BD57" s="238">
        <v>15410.58</v>
      </c>
      <c r="BE57" s="238">
        <v>17511.29</v>
      </c>
      <c r="BF57" s="238">
        <v>16209.08</v>
      </c>
      <c r="BG57" s="238">
        <v>17381.3</v>
      </c>
      <c r="BH57" s="238">
        <v>15968.42</v>
      </c>
      <c r="BI57" s="238">
        <v>18453.240000000002</v>
      </c>
      <c r="BJ57" s="238">
        <v>16989.73</v>
      </c>
      <c r="BK57" s="239">
        <v>18000.95</v>
      </c>
      <c r="BL57" s="239">
        <v>16080.52</v>
      </c>
      <c r="BM57" s="239">
        <v>18944.07</v>
      </c>
      <c r="BN57" s="239">
        <v>16823.490000000002</v>
      </c>
      <c r="BO57" s="239">
        <v>18562.189999999999</v>
      </c>
      <c r="BP57" s="239">
        <v>16896.099999999999</v>
      </c>
      <c r="BQ57" s="239">
        <v>18923.46</v>
      </c>
      <c r="BR57" s="239">
        <v>16647.16</v>
      </c>
      <c r="BS57" s="149">
        <v>18629.169999999998</v>
      </c>
      <c r="BT57" s="149">
        <v>17034</v>
      </c>
      <c r="BU57" s="149">
        <v>19855</v>
      </c>
      <c r="BV57" s="149">
        <v>17613</v>
      </c>
      <c r="BW57" s="236">
        <v>18401</v>
      </c>
      <c r="BX57" s="237">
        <v>17534</v>
      </c>
      <c r="BY57" s="168"/>
      <c r="BZ57" s="168"/>
    </row>
    <row r="58" spans="1:78" ht="15.75" customHeight="1" x14ac:dyDescent="0.3">
      <c r="A58" s="185"/>
      <c r="B58" s="231" t="str">
        <f>'1 Utsläpp (kvartal)'!B58</f>
        <v>Total</v>
      </c>
      <c r="C58" s="200" t="str">
        <f>'1 Utsläpp (kvartal)'!C58</f>
        <v>Totalsumma*</v>
      </c>
      <c r="D58" s="235">
        <f>D43</f>
        <v>1256142</v>
      </c>
      <c r="E58" s="235">
        <f t="shared" ref="E58:BS58" si="2">E43</f>
        <v>1326346</v>
      </c>
      <c r="F58" s="235">
        <f t="shared" si="2"/>
        <v>1179015</v>
      </c>
      <c r="G58" s="235">
        <f t="shared" si="2"/>
        <v>1287571</v>
      </c>
      <c r="H58" s="235">
        <f t="shared" ref="H58" si="3">H43</f>
        <v>1176228</v>
      </c>
      <c r="I58" s="235">
        <f t="shared" si="2"/>
        <v>1243722</v>
      </c>
      <c r="J58" s="235">
        <f t="shared" si="2"/>
        <v>1127380</v>
      </c>
      <c r="K58" s="235">
        <f t="shared" si="2"/>
        <v>1286875</v>
      </c>
      <c r="L58" s="235">
        <f t="shared" si="2"/>
        <v>1202048</v>
      </c>
      <c r="M58" s="235">
        <f t="shared" si="2"/>
        <v>1314346</v>
      </c>
      <c r="N58" s="235">
        <f t="shared" si="2"/>
        <v>1207881</v>
      </c>
      <c r="O58" s="235">
        <f t="shared" si="2"/>
        <v>1387934</v>
      </c>
      <c r="P58" s="235">
        <f t="shared" si="2"/>
        <v>1286182</v>
      </c>
      <c r="Q58" s="235">
        <f t="shared" si="2"/>
        <v>1361354</v>
      </c>
      <c r="R58" s="235">
        <f t="shared" si="2"/>
        <v>1248206</v>
      </c>
      <c r="S58" s="235">
        <f t="shared" si="2"/>
        <v>1378212</v>
      </c>
      <c r="T58" s="235">
        <f t="shared" si="2"/>
        <v>1288490</v>
      </c>
      <c r="U58" s="235">
        <f t="shared" si="2"/>
        <v>1350008</v>
      </c>
      <c r="V58" s="235">
        <f t="shared" si="2"/>
        <v>1234704</v>
      </c>
      <c r="W58" s="235">
        <f t="shared" si="2"/>
        <v>1378896</v>
      </c>
      <c r="X58" s="235">
        <f t="shared" si="2"/>
        <v>1283431</v>
      </c>
      <c r="Y58" s="235">
        <f t="shared" si="2"/>
        <v>1364226</v>
      </c>
      <c r="Z58" s="235">
        <f t="shared" si="2"/>
        <v>1247609</v>
      </c>
      <c r="AA58" s="235">
        <f t="shared" si="2"/>
        <v>1416583</v>
      </c>
      <c r="AB58" s="235">
        <f t="shared" si="2"/>
        <v>1312852</v>
      </c>
      <c r="AC58" s="235">
        <f t="shared" si="2"/>
        <v>1394227</v>
      </c>
      <c r="AD58" s="235">
        <f t="shared" si="2"/>
        <v>1278486</v>
      </c>
      <c r="AE58" s="235">
        <f t="shared" si="2"/>
        <v>1448233</v>
      </c>
      <c r="AF58" s="235">
        <f t="shared" si="2"/>
        <v>1350222</v>
      </c>
      <c r="AG58" s="235">
        <f t="shared" si="2"/>
        <v>1469848</v>
      </c>
      <c r="AH58" s="235">
        <f t="shared" si="2"/>
        <v>1326819</v>
      </c>
      <c r="AI58" s="235">
        <f t="shared" si="2"/>
        <v>1525357</v>
      </c>
      <c r="AJ58" s="235">
        <f t="shared" si="2"/>
        <v>1382413</v>
      </c>
      <c r="AK58" s="235">
        <f t="shared" si="2"/>
        <v>1505481</v>
      </c>
      <c r="AL58" s="235">
        <f t="shared" si="2"/>
        <v>1349901</v>
      </c>
      <c r="AM58" s="235">
        <f t="shared" si="2"/>
        <v>1555337</v>
      </c>
      <c r="AN58" s="235">
        <f t="shared" si="2"/>
        <v>1442171</v>
      </c>
      <c r="AO58" s="235">
        <f t="shared" si="2"/>
        <v>1510404</v>
      </c>
      <c r="AP58" s="235">
        <f t="shared" si="2"/>
        <v>1369000</v>
      </c>
      <c r="AQ58" s="235">
        <f t="shared" si="2"/>
        <v>1580632</v>
      </c>
      <c r="AR58" s="235">
        <f t="shared" si="2"/>
        <v>1460096</v>
      </c>
      <c r="AS58" s="235">
        <f t="shared" si="2"/>
        <v>1547452</v>
      </c>
      <c r="AT58" s="235">
        <f t="shared" si="2"/>
        <v>1389206</v>
      </c>
      <c r="AU58" s="235">
        <f t="shared" si="2"/>
        <v>1609937</v>
      </c>
      <c r="AV58" s="235">
        <f t="shared" si="2"/>
        <v>1490355</v>
      </c>
      <c r="AW58" s="235">
        <f t="shared" si="2"/>
        <v>1580389</v>
      </c>
      <c r="AX58" s="235">
        <f t="shared" si="2"/>
        <v>1432969</v>
      </c>
      <c r="AY58" s="235">
        <f t="shared" si="2"/>
        <v>1659646</v>
      </c>
      <c r="AZ58" s="235">
        <f t="shared" si="2"/>
        <v>1532452</v>
      </c>
      <c r="BA58" s="235">
        <f t="shared" si="2"/>
        <v>1467269</v>
      </c>
      <c r="BB58" s="235">
        <f t="shared" si="2"/>
        <v>1409912</v>
      </c>
      <c r="BC58" s="235">
        <f t="shared" si="2"/>
        <v>1634540</v>
      </c>
      <c r="BD58" s="235">
        <f t="shared" si="2"/>
        <v>1534601</v>
      </c>
      <c r="BE58" s="235">
        <f t="shared" si="2"/>
        <v>1631897</v>
      </c>
      <c r="BF58" s="235">
        <f t="shared" si="2"/>
        <v>1469539</v>
      </c>
      <c r="BG58" s="235">
        <f t="shared" si="2"/>
        <v>1723996</v>
      </c>
      <c r="BH58" s="235">
        <f t="shared" si="2"/>
        <v>1569191</v>
      </c>
      <c r="BI58" s="235">
        <f t="shared" si="2"/>
        <v>1663073</v>
      </c>
      <c r="BJ58" s="235">
        <f t="shared" si="2"/>
        <v>1502543</v>
      </c>
      <c r="BK58" s="235">
        <f t="shared" si="2"/>
        <v>1705073</v>
      </c>
      <c r="BL58" s="235">
        <f t="shared" si="2"/>
        <v>1589282</v>
      </c>
      <c r="BM58" s="235">
        <f t="shared" si="2"/>
        <v>1631591</v>
      </c>
      <c r="BN58" s="235">
        <f t="shared" si="2"/>
        <v>1506672</v>
      </c>
      <c r="BO58" s="235">
        <f t="shared" si="2"/>
        <v>1699194</v>
      </c>
      <c r="BP58" s="235">
        <f t="shared" si="2"/>
        <v>1609841</v>
      </c>
      <c r="BQ58" s="235">
        <f t="shared" si="2"/>
        <v>1663334</v>
      </c>
      <c r="BR58" s="235">
        <f t="shared" si="2"/>
        <v>1524538</v>
      </c>
      <c r="BS58" s="235">
        <f t="shared" si="2"/>
        <v>1756929</v>
      </c>
      <c r="BT58" s="235">
        <f>BT43</f>
        <v>1602084</v>
      </c>
      <c r="BU58" s="235">
        <f t="shared" ref="BU58:BW58" si="4">BU43</f>
        <v>1700138</v>
      </c>
      <c r="BV58" s="235">
        <f t="shared" si="4"/>
        <v>1558876</v>
      </c>
      <c r="BW58" s="235">
        <f t="shared" si="4"/>
        <v>1792414</v>
      </c>
      <c r="BX58" s="240">
        <f>BX43</f>
        <v>1634416</v>
      </c>
      <c r="BY58" s="168"/>
      <c r="BZ58" s="168"/>
    </row>
    <row r="59" spans="1:78" ht="15.75" customHeight="1" x14ac:dyDescent="0.3">
      <c r="A59" s="185"/>
      <c r="B59" s="113"/>
      <c r="C59" s="113"/>
      <c r="D59" s="19"/>
      <c r="E59" s="19"/>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c r="AE59" s="19"/>
      <c r="AF59" s="19"/>
      <c r="AG59" s="19"/>
      <c r="AH59" s="19"/>
      <c r="AI59" s="19"/>
      <c r="AJ59" s="19"/>
      <c r="AK59" s="19"/>
      <c r="AL59" s="19"/>
      <c r="AM59" s="19"/>
      <c r="AN59" s="19"/>
      <c r="AO59" s="19"/>
      <c r="AP59" s="19"/>
      <c r="AQ59" s="19"/>
      <c r="AR59" s="19"/>
      <c r="AS59" s="19"/>
      <c r="AT59" s="19"/>
      <c r="AU59" s="19"/>
      <c r="AV59" s="19"/>
      <c r="AW59" s="19"/>
      <c r="AX59" s="19"/>
      <c r="AY59" s="19"/>
      <c r="AZ59" s="19"/>
      <c r="BA59" s="19"/>
      <c r="BB59" s="19"/>
      <c r="BC59" s="19"/>
      <c r="BD59" s="19"/>
      <c r="BE59" s="19"/>
      <c r="BF59" s="19"/>
      <c r="BG59" s="19"/>
      <c r="BH59" s="19"/>
      <c r="BI59" s="19"/>
      <c r="BJ59" s="19"/>
      <c r="BK59" s="19"/>
      <c r="BL59" s="19"/>
      <c r="BM59" s="19"/>
      <c r="BN59" s="19"/>
      <c r="BO59" s="19"/>
      <c r="BP59" s="19"/>
      <c r="BQ59" s="19"/>
      <c r="BR59" s="19"/>
      <c r="BS59" s="19"/>
    </row>
    <row r="60" spans="1:78" ht="15.75" customHeight="1" x14ac:dyDescent="0.3">
      <c r="A60" s="185"/>
      <c r="B60" s="113" t="s">
        <v>206</v>
      </c>
      <c r="C60" s="121" t="s">
        <v>186</v>
      </c>
      <c r="E60" s="18"/>
      <c r="AD60" s="17"/>
      <c r="AF60" s="1"/>
      <c r="AG60" s="1"/>
      <c r="AH60" s="1"/>
      <c r="AI60" s="1"/>
      <c r="AJ60" s="1"/>
      <c r="AK60"/>
      <c r="AL60"/>
      <c r="AM60" s="17"/>
      <c r="AN60" s="16"/>
      <c r="AO60" s="21"/>
      <c r="AP60" s="16"/>
      <c r="AQ60" s="16"/>
      <c r="AR60" s="16"/>
      <c r="AS60" s="16"/>
      <c r="AT60" s="57"/>
      <c r="AU60" s="57"/>
      <c r="AV60" s="57"/>
      <c r="AW60" s="57"/>
      <c r="AX60" s="57"/>
      <c r="AY60" s="57"/>
      <c r="AZ60" s="57"/>
      <c r="BA60" s="57"/>
      <c r="BB60" s="57"/>
      <c r="BC60" s="57"/>
      <c r="BD60" s="57"/>
      <c r="BE60" s="57"/>
      <c r="BF60" s="57"/>
      <c r="BG60" s="57"/>
      <c r="BH60" s="57"/>
      <c r="BI60" s="57"/>
      <c r="BJ60" s="16"/>
      <c r="BK60" s="16"/>
      <c r="BL60" s="16"/>
      <c r="BM60" s="16"/>
      <c r="BN60" s="16"/>
      <c r="BO60" s="16"/>
      <c r="BP60" s="16"/>
      <c r="BQ60" s="16"/>
      <c r="BR60" s="16"/>
    </row>
    <row r="61" spans="1:78" ht="15.75" customHeight="1" x14ac:dyDescent="0.3">
      <c r="E61" s="18"/>
      <c r="AD61" s="17"/>
      <c r="AF61" s="17"/>
      <c r="AG61" s="17"/>
      <c r="AH61" s="17"/>
      <c r="AI61" s="17"/>
      <c r="AJ61" s="17"/>
      <c r="AK61"/>
      <c r="AL61"/>
      <c r="AM61" s="17"/>
      <c r="AN61" s="16"/>
      <c r="AO61" s="21"/>
      <c r="AP61" s="16"/>
      <c r="AQ61" s="16"/>
      <c r="AR61" s="16"/>
      <c r="AS61" s="16"/>
      <c r="AT61" s="18"/>
      <c r="AU61" s="18"/>
      <c r="AV61" s="18"/>
      <c r="AW61" s="18"/>
      <c r="AX61" s="18"/>
      <c r="AY61" s="18"/>
      <c r="AZ61" s="18"/>
      <c r="BA61" s="18"/>
      <c r="BB61" s="18"/>
      <c r="BC61" s="18"/>
      <c r="BD61" s="18"/>
      <c r="BE61" s="18"/>
      <c r="BF61" s="18"/>
      <c r="BG61" s="18"/>
      <c r="BH61" s="18"/>
      <c r="BI61" s="18"/>
      <c r="BJ61" s="16"/>
      <c r="BK61" s="57"/>
      <c r="BL61" s="16"/>
      <c r="BM61" s="16"/>
      <c r="BN61" s="16"/>
      <c r="BO61" s="18"/>
      <c r="BP61" s="16"/>
      <c r="BQ61" s="16"/>
      <c r="BR61" s="16"/>
      <c r="BT61" s="88"/>
      <c r="BU61" s="88"/>
      <c r="BV61" s="88"/>
      <c r="BW61" s="19"/>
    </row>
    <row r="62" spans="1:78" ht="15.75" customHeight="1" x14ac:dyDescent="0.3">
      <c r="E62" s="18"/>
      <c r="AM62" s="16"/>
      <c r="AN62" s="16"/>
      <c r="AP62" s="16"/>
      <c r="AQ62" s="16"/>
      <c r="AR62" s="16"/>
      <c r="AS62" s="16"/>
      <c r="AT62" s="16"/>
      <c r="AU62" s="16"/>
      <c r="AV62" s="16"/>
      <c r="AW62" s="16"/>
      <c r="AX62" s="16"/>
      <c r="AY62" s="16"/>
      <c r="AZ62" s="16"/>
      <c r="BA62" s="16"/>
      <c r="BB62" s="16"/>
      <c r="BC62" s="16"/>
      <c r="BD62" s="16"/>
      <c r="BE62" s="16"/>
      <c r="BF62" s="16"/>
      <c r="BG62" s="16"/>
      <c r="BH62" s="16"/>
      <c r="BI62" s="16"/>
      <c r="BJ62" s="16"/>
      <c r="BK62" s="16"/>
      <c r="BL62" s="16"/>
      <c r="BM62" s="16"/>
      <c r="BN62" s="16"/>
      <c r="BO62" s="16"/>
      <c r="BP62" s="16"/>
      <c r="BQ62" s="16"/>
      <c r="BR62" s="16"/>
    </row>
    <row r="63" spans="1:78" ht="15.75" customHeight="1" x14ac:dyDescent="0.3">
      <c r="E63" s="18"/>
      <c r="AC63" s="22"/>
      <c r="AM63" s="16"/>
      <c r="AN63" s="16"/>
      <c r="AP63" s="16"/>
      <c r="AQ63" s="16"/>
      <c r="AR63" s="16"/>
      <c r="AS63" s="16"/>
      <c r="AT63" s="16"/>
      <c r="AU63" s="16"/>
      <c r="AV63" s="16"/>
      <c r="AW63" s="16"/>
      <c r="AX63" s="16"/>
      <c r="AY63" s="16"/>
      <c r="AZ63" s="16"/>
      <c r="BA63" s="16"/>
      <c r="BB63" s="16"/>
      <c r="BC63" s="16"/>
      <c r="BD63" s="16"/>
      <c r="BE63" s="16"/>
      <c r="BF63" s="16"/>
      <c r="BG63" s="16"/>
      <c r="BH63" s="16"/>
      <c r="BI63" s="16"/>
      <c r="BJ63" s="16"/>
      <c r="BK63" s="16"/>
      <c r="BL63" s="16"/>
      <c r="BM63" s="16"/>
      <c r="BN63" s="16"/>
      <c r="BO63" s="16"/>
      <c r="BP63" s="16"/>
      <c r="BQ63" s="16"/>
      <c r="BR63" s="16"/>
    </row>
    <row r="64" spans="1:78" ht="15.75" customHeight="1" x14ac:dyDescent="0.3">
      <c r="E64" s="18"/>
      <c r="AC64" s="23"/>
      <c r="AM64" s="16"/>
      <c r="AN64" s="16"/>
      <c r="AP64" s="16"/>
      <c r="AQ64" s="16"/>
      <c r="AR64" s="16"/>
      <c r="AS64" s="16"/>
      <c r="AT64" s="16"/>
      <c r="AU64" s="16"/>
      <c r="AV64" s="16"/>
      <c r="AW64" s="16"/>
      <c r="AX64" s="16"/>
      <c r="AY64" s="16"/>
      <c r="AZ64" s="16"/>
      <c r="BA64" s="16"/>
      <c r="BB64" s="16"/>
      <c r="BC64" s="16"/>
      <c r="BD64" s="16"/>
      <c r="BE64" s="16"/>
      <c r="BF64" s="16"/>
      <c r="BG64" s="16"/>
      <c r="BH64" s="16"/>
      <c r="BI64" s="16"/>
      <c r="BJ64" s="16"/>
      <c r="BK64" s="16"/>
      <c r="BL64" s="16"/>
      <c r="BM64" s="16"/>
      <c r="BN64" s="16"/>
      <c r="BO64" s="16"/>
      <c r="BP64" s="16"/>
      <c r="BQ64" s="16"/>
      <c r="BR64" s="16"/>
    </row>
    <row r="65" spans="2:70" ht="15.75" customHeight="1" x14ac:dyDescent="0.3">
      <c r="B65" s="13" t="s">
        <v>85</v>
      </c>
      <c r="C65" s="13" t="s">
        <v>87</v>
      </c>
      <c r="E65" s="18"/>
      <c r="AC65" s="24"/>
      <c r="AM65" s="16"/>
      <c r="AN65" s="16"/>
      <c r="AP65" s="16"/>
      <c r="AQ65" s="16"/>
      <c r="AR65" s="16"/>
      <c r="AS65" s="16"/>
      <c r="AT65" s="16"/>
      <c r="AU65" s="16"/>
      <c r="AV65" s="16"/>
      <c r="AW65" s="16"/>
      <c r="AX65" s="16"/>
      <c r="AY65" s="16"/>
      <c r="AZ65" s="16"/>
      <c r="BA65" s="16"/>
      <c r="BB65" s="16"/>
      <c r="BC65" s="16"/>
      <c r="BD65" s="16"/>
      <c r="BE65" s="16"/>
      <c r="BF65" s="16"/>
      <c r="BG65" s="16"/>
      <c r="BH65" s="16"/>
      <c r="BI65" s="16"/>
      <c r="BJ65" s="16"/>
      <c r="BK65" s="16"/>
      <c r="BL65" s="16"/>
      <c r="BM65" s="16"/>
      <c r="BN65" s="16"/>
      <c r="BO65" s="16"/>
      <c r="BP65" s="16"/>
      <c r="BQ65" s="16"/>
      <c r="BR65" s="16"/>
    </row>
    <row r="66" spans="2:70" ht="15.75" customHeight="1" x14ac:dyDescent="0.3">
      <c r="B66" s="23">
        <f>C66</f>
        <v>46171</v>
      </c>
      <c r="C66" s="23">
        <v>46171</v>
      </c>
      <c r="E66" s="18"/>
      <c r="AC66" s="22"/>
      <c r="AM66" s="16"/>
      <c r="AN66" s="16"/>
      <c r="AP66" s="16"/>
      <c r="AQ66" s="16"/>
      <c r="AR66" s="16"/>
      <c r="AS66" s="16"/>
      <c r="AT66" s="16"/>
      <c r="AU66" s="16"/>
      <c r="AV66" s="16"/>
      <c r="AW66" s="16"/>
      <c r="AX66" s="16"/>
      <c r="AY66" s="16"/>
      <c r="AZ66" s="16"/>
      <c r="BA66" s="16"/>
      <c r="BB66" s="16"/>
      <c r="BC66" s="16"/>
      <c r="BD66" s="16"/>
      <c r="BE66" s="16"/>
      <c r="BF66" s="16"/>
      <c r="BG66" s="16"/>
      <c r="BH66" s="16"/>
      <c r="BI66" s="16"/>
      <c r="BJ66" s="16"/>
      <c r="BK66" s="16"/>
      <c r="BL66" s="16"/>
      <c r="BM66" s="16"/>
      <c r="BN66" s="16"/>
      <c r="BO66" s="16"/>
      <c r="BP66" s="16"/>
      <c r="BQ66" s="16"/>
      <c r="BR66" s="16"/>
    </row>
    <row r="67" spans="2:70" ht="15.75" customHeight="1" x14ac:dyDescent="0.3">
      <c r="B67" s="14"/>
      <c r="C67" s="14"/>
      <c r="E67" s="18"/>
      <c r="AC67" s="24"/>
      <c r="AM67" s="16"/>
      <c r="AN67" s="16"/>
      <c r="AP67" s="16"/>
      <c r="AQ67" s="16"/>
      <c r="AR67" s="16"/>
      <c r="AS67" s="16"/>
      <c r="AT67" s="16"/>
      <c r="AU67" s="16"/>
      <c r="AV67" s="16"/>
      <c r="AW67" s="16"/>
      <c r="AX67" s="16"/>
      <c r="AY67" s="16"/>
      <c r="AZ67" s="16"/>
      <c r="BA67" s="16"/>
      <c r="BB67" s="16"/>
      <c r="BC67" s="16"/>
      <c r="BD67" s="16"/>
      <c r="BE67" s="16"/>
      <c r="BF67" s="16"/>
      <c r="BG67" s="16"/>
      <c r="BH67" s="16"/>
      <c r="BI67" s="16"/>
      <c r="BJ67" s="16"/>
      <c r="BK67" s="16"/>
      <c r="BL67" s="16"/>
      <c r="BM67" s="16"/>
      <c r="BN67" s="16"/>
      <c r="BO67" s="16"/>
      <c r="BP67" s="16"/>
      <c r="BQ67" s="16"/>
      <c r="BR67" s="16"/>
    </row>
    <row r="68" spans="2:70" ht="15.75" customHeight="1" x14ac:dyDescent="0.3">
      <c r="B68" s="13" t="s">
        <v>86</v>
      </c>
      <c r="C68" s="13" t="s">
        <v>88</v>
      </c>
      <c r="E68" s="18"/>
      <c r="AC68" s="24"/>
      <c r="AM68" s="16"/>
      <c r="AN68" s="16"/>
      <c r="AP68" s="16"/>
      <c r="AQ68" s="16"/>
      <c r="AR68" s="16"/>
      <c r="AS68" s="16"/>
      <c r="AT68" s="16"/>
      <c r="AU68" s="16"/>
      <c r="AV68" s="16"/>
      <c r="AW68" s="16"/>
      <c r="AX68" s="16"/>
      <c r="AY68" s="16"/>
      <c r="AZ68" s="16"/>
      <c r="BA68" s="16"/>
      <c r="BB68" s="16"/>
      <c r="BC68" s="16"/>
      <c r="BD68" s="16"/>
      <c r="BE68" s="16"/>
      <c r="BF68" s="16"/>
      <c r="BG68" s="16"/>
      <c r="BH68" s="16"/>
      <c r="BI68" s="16"/>
      <c r="BJ68" s="16"/>
      <c r="BK68" s="16"/>
      <c r="BL68" s="16"/>
      <c r="BM68" s="16"/>
      <c r="BN68" s="16"/>
      <c r="BO68" s="16"/>
      <c r="BP68" s="16"/>
      <c r="BQ68" s="16"/>
      <c r="BR68" s="16"/>
    </row>
    <row r="69" spans="2:70" ht="15.75" customHeight="1" x14ac:dyDescent="0.3">
      <c r="B69" s="14" t="s">
        <v>147</v>
      </c>
      <c r="C69" s="14" t="s">
        <v>194</v>
      </c>
      <c r="E69" s="18"/>
      <c r="AC69" s="22"/>
      <c r="AM69" s="16"/>
      <c r="AN69" s="16"/>
      <c r="AP69" s="16"/>
      <c r="AQ69" s="16"/>
      <c r="AR69" s="16"/>
      <c r="AS69" s="16"/>
      <c r="AT69" s="16"/>
      <c r="AU69" s="16"/>
      <c r="AV69" s="16"/>
      <c r="AW69" s="16"/>
      <c r="AX69" s="16"/>
      <c r="AY69" s="16"/>
      <c r="AZ69" s="16"/>
      <c r="BA69" s="16"/>
      <c r="BB69" s="16"/>
      <c r="BC69" s="16"/>
      <c r="BD69" s="16"/>
      <c r="BE69" s="16"/>
      <c r="BF69" s="16"/>
      <c r="BG69" s="16"/>
      <c r="BH69" s="16"/>
      <c r="BI69" s="16"/>
      <c r="BJ69" s="16"/>
      <c r="BK69" s="16"/>
      <c r="BL69" s="16"/>
      <c r="BM69" s="16"/>
      <c r="BN69" s="16"/>
      <c r="BO69" s="16"/>
      <c r="BP69" s="16"/>
      <c r="BQ69" s="16"/>
      <c r="BR69" s="16"/>
    </row>
    <row r="70" spans="2:70" ht="15.75" customHeight="1" x14ac:dyDescent="0.3">
      <c r="B70" s="10"/>
      <c r="C70"/>
      <c r="E70" s="18"/>
      <c r="AC70" s="25"/>
      <c r="AM70" s="16"/>
      <c r="AN70" s="16"/>
      <c r="AP70" s="16"/>
      <c r="AQ70" s="16"/>
      <c r="AR70" s="16"/>
      <c r="AS70" s="16"/>
      <c r="AT70" s="16"/>
      <c r="AU70" s="16"/>
      <c r="AV70" s="16"/>
      <c r="AW70" s="16"/>
      <c r="AX70" s="16"/>
      <c r="AY70" s="16"/>
      <c r="AZ70" s="16"/>
      <c r="BA70" s="16"/>
      <c r="BB70" s="16"/>
      <c r="BC70" s="16"/>
      <c r="BD70" s="16"/>
      <c r="BE70" s="16"/>
      <c r="BF70" s="16"/>
      <c r="BG70" s="16"/>
      <c r="BH70" s="16"/>
      <c r="BI70" s="16"/>
      <c r="BJ70" s="16"/>
      <c r="BK70" s="16"/>
      <c r="BL70" s="16"/>
      <c r="BM70" s="16"/>
      <c r="BN70" s="16"/>
      <c r="BO70" s="16"/>
      <c r="BP70" s="16"/>
      <c r="BQ70" s="16"/>
      <c r="BR70" s="16"/>
    </row>
    <row r="71" spans="2:70" ht="15.75" customHeight="1" x14ac:dyDescent="0.3">
      <c r="B71" s="13" t="s">
        <v>33</v>
      </c>
      <c r="C71" s="13" t="s">
        <v>32</v>
      </c>
      <c r="AC71" s="25"/>
      <c r="AM71" s="16"/>
      <c r="AN71" s="16"/>
      <c r="AP71" s="16"/>
      <c r="AQ71" s="16"/>
      <c r="AR71" s="16"/>
      <c r="AS71" s="16"/>
      <c r="AT71" s="16"/>
      <c r="AU71" s="16"/>
      <c r="AV71" s="16"/>
      <c r="AW71" s="16"/>
      <c r="AX71" s="16"/>
      <c r="AY71" s="16"/>
      <c r="AZ71" s="16"/>
      <c r="BA71" s="16"/>
      <c r="BB71" s="16"/>
      <c r="BC71" s="16"/>
      <c r="BD71" s="16"/>
      <c r="BE71" s="16"/>
      <c r="BF71" s="16"/>
      <c r="BG71" s="16"/>
      <c r="BH71" s="16"/>
      <c r="BI71" s="16"/>
      <c r="BJ71" s="16"/>
      <c r="BK71" s="16"/>
      <c r="BL71" s="16"/>
      <c r="BM71" s="16"/>
      <c r="BN71" s="16"/>
      <c r="BO71" s="16"/>
      <c r="BP71" s="16"/>
      <c r="BQ71" s="16"/>
      <c r="BR71" s="16"/>
    </row>
    <row r="72" spans="2:70" ht="15.75" customHeight="1" x14ac:dyDescent="0.3">
      <c r="B72" s="14" t="s">
        <v>169</v>
      </c>
      <c r="C72" s="14" t="s">
        <v>169</v>
      </c>
      <c r="AC72" s="25"/>
      <c r="AM72" s="16"/>
      <c r="AN72" s="16"/>
    </row>
    <row r="73" spans="2:70" ht="15.75" customHeight="1" x14ac:dyDescent="0.3">
      <c r="B73" s="14" t="s">
        <v>191</v>
      </c>
      <c r="C73" s="14" t="s">
        <v>170</v>
      </c>
    </row>
    <row r="74" spans="2:70" ht="15.75" customHeight="1" x14ac:dyDescent="0.3">
      <c r="B74" s="14" t="s">
        <v>192</v>
      </c>
      <c r="C74" s="14" t="s">
        <v>171</v>
      </c>
    </row>
    <row r="75" spans="2:70" ht="15.75" customHeight="1" x14ac:dyDescent="0.3">
      <c r="B75" s="14" t="s">
        <v>172</v>
      </c>
      <c r="C75" s="14" t="s">
        <v>172</v>
      </c>
    </row>
    <row r="76" spans="2:70" ht="15.75" customHeight="1" x14ac:dyDescent="0.3">
      <c r="B76" s="14" t="s">
        <v>191</v>
      </c>
      <c r="C76" s="14" t="s">
        <v>170</v>
      </c>
    </row>
    <row r="77" spans="2:70" ht="15.75" customHeight="1" x14ac:dyDescent="0.3">
      <c r="B77" s="14" t="s">
        <v>193</v>
      </c>
      <c r="C77" s="14" t="s">
        <v>173</v>
      </c>
    </row>
    <row r="78" spans="2:70" ht="15.75" customHeight="1" x14ac:dyDescent="0.3"/>
    <row r="79" spans="2:70" ht="15.75" customHeight="1" x14ac:dyDescent="0.3"/>
    <row r="80" spans="2:70" ht="15.75" customHeight="1" x14ac:dyDescent="0.3"/>
  </sheetData>
  <phoneticPr fontId="45" type="noConversion"/>
  <hyperlinks>
    <hyperlink ref="B1" location="'Innehåll - Contents'!A1" display="Tillbaka till innehåll - Back to content" xr:uid="{00000000-0004-0000-0700-000000000000}"/>
  </hyperlink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3">
    <tabColor rgb="FF00B0F0"/>
  </sheetPr>
  <dimension ref="A1:BZ94"/>
  <sheetViews>
    <sheetView zoomScale="80" zoomScaleNormal="80" workbookViewId="0">
      <pane xSplit="3" ySplit="5" topLeftCell="D6" activePane="bottomRight" state="frozen"/>
      <selection pane="topRight"/>
      <selection pane="bottomLeft"/>
      <selection pane="bottomRight"/>
    </sheetView>
  </sheetViews>
  <sheetFormatPr defaultColWidth="9.1796875" defaultRowHeight="13" x14ac:dyDescent="0.3"/>
  <cols>
    <col min="1" max="1" width="1.81640625" customWidth="1"/>
    <col min="2" max="3" width="72.81640625" style="10" customWidth="1"/>
    <col min="4" max="36" width="9.1796875" style="11" customWidth="1"/>
    <col min="37" max="91" width="9.1796875" style="10" customWidth="1"/>
    <col min="92" max="16384" width="9.1796875" style="10"/>
  </cols>
  <sheetData>
    <row r="1" spans="1:78" ht="15.75" customHeight="1" x14ac:dyDescent="0.3">
      <c r="B1" s="250" t="s">
        <v>155</v>
      </c>
      <c r="C1" s="106"/>
    </row>
    <row r="2" spans="1:78" ht="15.75" customHeight="1" x14ac:dyDescent="0.3">
      <c r="B2" s="105"/>
      <c r="C2" s="106"/>
    </row>
    <row r="3" spans="1:78" ht="15.75" customHeight="1" x14ac:dyDescent="0.3">
      <c r="D3" s="326" t="s">
        <v>387</v>
      </c>
      <c r="AK3" s="11"/>
      <c r="AL3" s="11"/>
      <c r="AM3" s="11"/>
      <c r="AN3" s="11"/>
      <c r="AO3" s="11"/>
      <c r="AP3" s="11"/>
      <c r="AQ3" s="11"/>
      <c r="AR3" s="11"/>
    </row>
    <row r="4" spans="1:78" ht="15.75" customHeight="1" x14ac:dyDescent="0.35">
      <c r="B4" s="109"/>
      <c r="C4" s="109"/>
      <c r="D4" s="326" t="s">
        <v>386</v>
      </c>
      <c r="BA4" s="61"/>
      <c r="BB4" s="61"/>
      <c r="BC4" s="61"/>
      <c r="BE4" s="61"/>
      <c r="BF4" s="61"/>
      <c r="BG4" s="61"/>
      <c r="BH4" s="61"/>
    </row>
    <row r="5" spans="1:78" s="15" customFormat="1" ht="15.75" customHeight="1" x14ac:dyDescent="0.3">
      <c r="A5"/>
      <c r="B5" s="110" t="str">
        <f>'1 Utsläpp (kvartal)'!B5</f>
        <v>Industrial classification  NACE Rev. 2</v>
      </c>
      <c r="C5" s="111" t="str">
        <f>'1 Utsläpp (kvartal)'!C5</f>
        <v>Näringsgren SNI 2007</v>
      </c>
      <c r="D5" s="160" t="s">
        <v>51</v>
      </c>
      <c r="E5" s="160" t="s">
        <v>52</v>
      </c>
      <c r="F5" s="160" t="s">
        <v>53</v>
      </c>
      <c r="G5" s="160" t="s">
        <v>54</v>
      </c>
      <c r="H5" s="160" t="s">
        <v>55</v>
      </c>
      <c r="I5" s="160" t="s">
        <v>56</v>
      </c>
      <c r="J5" s="160" t="s">
        <v>57</v>
      </c>
      <c r="K5" s="160" t="s">
        <v>58</v>
      </c>
      <c r="L5" s="160" t="s">
        <v>59</v>
      </c>
      <c r="M5" s="160" t="s">
        <v>60</v>
      </c>
      <c r="N5" s="160" t="s">
        <v>61</v>
      </c>
      <c r="O5" s="160" t="s">
        <v>62</v>
      </c>
      <c r="P5" s="160" t="s">
        <v>63</v>
      </c>
      <c r="Q5" s="160" t="s">
        <v>64</v>
      </c>
      <c r="R5" s="160" t="s">
        <v>65</v>
      </c>
      <c r="S5" s="160" t="s">
        <v>66</v>
      </c>
      <c r="T5" s="160" t="s">
        <v>67</v>
      </c>
      <c r="U5" s="160" t="s">
        <v>68</v>
      </c>
      <c r="V5" s="160" t="s">
        <v>69</v>
      </c>
      <c r="W5" s="160" t="s">
        <v>70</v>
      </c>
      <c r="X5" s="160" t="s">
        <v>71</v>
      </c>
      <c r="Y5" s="160" t="s">
        <v>72</v>
      </c>
      <c r="Z5" s="160" t="s">
        <v>73</v>
      </c>
      <c r="AA5" s="160" t="s">
        <v>74</v>
      </c>
      <c r="AB5" s="160" t="s">
        <v>75</v>
      </c>
      <c r="AC5" s="160" t="s">
        <v>76</v>
      </c>
      <c r="AD5" s="160" t="s">
        <v>77</v>
      </c>
      <c r="AE5" s="160" t="s">
        <v>78</v>
      </c>
      <c r="AF5" s="160" t="s">
        <v>79</v>
      </c>
      <c r="AG5" s="160" t="s">
        <v>80</v>
      </c>
      <c r="AH5" s="160" t="s">
        <v>140</v>
      </c>
      <c r="AI5" s="160" t="s">
        <v>141</v>
      </c>
      <c r="AJ5" s="160" t="s">
        <v>154</v>
      </c>
      <c r="AK5" s="160" t="s">
        <v>156</v>
      </c>
      <c r="AL5" s="160" t="s">
        <v>157</v>
      </c>
      <c r="AM5" s="160" t="s">
        <v>159</v>
      </c>
      <c r="AN5" s="160" t="s">
        <v>160</v>
      </c>
      <c r="AO5" s="160" t="s">
        <v>164</v>
      </c>
      <c r="AP5" s="204" t="s">
        <v>167</v>
      </c>
      <c r="AQ5" s="204" t="s">
        <v>168</v>
      </c>
      <c r="AR5" s="204" t="s">
        <v>185</v>
      </c>
      <c r="AS5" s="204" t="s">
        <v>189</v>
      </c>
      <c r="AT5" s="204" t="s">
        <v>190</v>
      </c>
      <c r="AU5" s="204" t="s">
        <v>195</v>
      </c>
      <c r="AV5" s="204" t="s">
        <v>196</v>
      </c>
      <c r="AW5" s="204" t="s">
        <v>197</v>
      </c>
      <c r="AX5" s="204" t="s">
        <v>198</v>
      </c>
      <c r="AY5" s="204" t="s">
        <v>200</v>
      </c>
      <c r="AZ5" s="204" t="s">
        <v>202</v>
      </c>
      <c r="BA5" s="204" t="s">
        <v>204</v>
      </c>
      <c r="BB5" s="204" t="s">
        <v>205</v>
      </c>
      <c r="BC5" s="204" t="s">
        <v>207</v>
      </c>
      <c r="BD5" s="204" t="s">
        <v>208</v>
      </c>
      <c r="BE5" s="204" t="s">
        <v>209</v>
      </c>
      <c r="BF5" s="204" t="s">
        <v>212</v>
      </c>
      <c r="BG5" s="204" t="s">
        <v>214</v>
      </c>
      <c r="BH5" s="204" t="s">
        <v>215</v>
      </c>
      <c r="BI5" s="241" t="s">
        <v>216</v>
      </c>
      <c r="BJ5" s="204" t="s">
        <v>217</v>
      </c>
      <c r="BK5" s="204" t="s">
        <v>226</v>
      </c>
      <c r="BL5" s="204" t="s">
        <v>227</v>
      </c>
      <c r="BM5" s="204" t="s">
        <v>312</v>
      </c>
      <c r="BN5" s="204" t="s">
        <v>313</v>
      </c>
      <c r="BO5" s="204" t="s">
        <v>316</v>
      </c>
      <c r="BP5" s="204" t="s">
        <v>317</v>
      </c>
      <c r="BQ5" s="204" t="s">
        <v>319</v>
      </c>
      <c r="BR5" s="204" t="s">
        <v>320</v>
      </c>
      <c r="BS5" s="204" t="s">
        <v>321</v>
      </c>
      <c r="BT5" s="204" t="s">
        <v>328</v>
      </c>
      <c r="BU5" s="204" t="s">
        <v>334</v>
      </c>
      <c r="BV5" s="204" t="s">
        <v>346</v>
      </c>
      <c r="BW5" s="204" t="s">
        <v>350</v>
      </c>
      <c r="BX5" s="242" t="s">
        <v>364</v>
      </c>
      <c r="BY5" s="174"/>
      <c r="BZ5" s="174"/>
    </row>
    <row r="6" spans="1:78" ht="15.75" customHeight="1" x14ac:dyDescent="0.3">
      <c r="B6" s="112" t="str">
        <f>'1 Utsläpp (kvartal)'!B6</f>
        <v>A01-A03 agriculture, forestry and fishing</v>
      </c>
      <c r="C6" s="113" t="str">
        <f>'1 Utsläpp (kvartal)'!C6</f>
        <v>A01-A03 jordbruk, skogsbruk och fiske</v>
      </c>
      <c r="D6" s="234">
        <v>103.8</v>
      </c>
      <c r="E6" s="234">
        <v>109.5</v>
      </c>
      <c r="F6" s="234">
        <v>111.4</v>
      </c>
      <c r="G6" s="234">
        <v>124.5</v>
      </c>
      <c r="H6" s="234">
        <v>103.1</v>
      </c>
      <c r="I6" s="234">
        <v>111.8</v>
      </c>
      <c r="J6" s="234">
        <v>113.7</v>
      </c>
      <c r="K6" s="234">
        <v>121.3</v>
      </c>
      <c r="L6" s="234">
        <v>106.4</v>
      </c>
      <c r="M6" s="234">
        <v>116.7</v>
      </c>
      <c r="N6" s="234">
        <v>118.5</v>
      </c>
      <c r="O6" s="234">
        <v>125.3</v>
      </c>
      <c r="P6" s="234">
        <v>118.5</v>
      </c>
      <c r="Q6" s="234">
        <v>125.8</v>
      </c>
      <c r="R6" s="234">
        <v>129.6</v>
      </c>
      <c r="S6" s="234">
        <v>137.19999999999999</v>
      </c>
      <c r="T6" s="234">
        <v>126.2</v>
      </c>
      <c r="U6" s="234">
        <v>128.1</v>
      </c>
      <c r="V6" s="234">
        <v>130.80000000000001</v>
      </c>
      <c r="W6" s="234">
        <v>141.69999999999999</v>
      </c>
      <c r="X6" s="234">
        <v>125.9</v>
      </c>
      <c r="Y6" s="234">
        <v>134.19999999999999</v>
      </c>
      <c r="Z6" s="234">
        <v>129.69999999999999</v>
      </c>
      <c r="AA6" s="234">
        <v>140.80000000000001</v>
      </c>
      <c r="AB6" s="234">
        <v>122.8</v>
      </c>
      <c r="AC6" s="234">
        <v>133.4</v>
      </c>
      <c r="AD6" s="234">
        <v>140.1</v>
      </c>
      <c r="AE6" s="234">
        <v>137.30000000000001</v>
      </c>
      <c r="AF6" s="234">
        <v>132.80000000000001</v>
      </c>
      <c r="AG6" s="234">
        <v>135.69999999999999</v>
      </c>
      <c r="AH6" s="234">
        <v>135.6</v>
      </c>
      <c r="AI6" s="234">
        <v>125.4</v>
      </c>
      <c r="AJ6" s="234">
        <v>124.2</v>
      </c>
      <c r="AK6" s="234">
        <v>132.9</v>
      </c>
      <c r="AL6" s="234">
        <v>128.1</v>
      </c>
      <c r="AM6" s="234">
        <v>129.6</v>
      </c>
      <c r="AN6" s="234">
        <v>125.6</v>
      </c>
      <c r="AO6" s="234">
        <v>133.6</v>
      </c>
      <c r="AP6" s="234">
        <v>135</v>
      </c>
      <c r="AQ6" s="234">
        <v>131.5</v>
      </c>
      <c r="AR6" s="234">
        <v>128.80000000000001</v>
      </c>
      <c r="AS6" s="234">
        <v>125.9</v>
      </c>
      <c r="AT6" s="234">
        <v>134.19999999999999</v>
      </c>
      <c r="AU6" s="234">
        <v>134.19999999999999</v>
      </c>
      <c r="AV6" s="234">
        <v>128.9</v>
      </c>
      <c r="AW6" s="234">
        <v>132.19999999999999</v>
      </c>
      <c r="AX6" s="234">
        <v>134.5</v>
      </c>
      <c r="AY6" s="234">
        <v>141.69999999999999</v>
      </c>
      <c r="AZ6" s="234">
        <v>129</v>
      </c>
      <c r="BA6" s="234">
        <v>137</v>
      </c>
      <c r="BB6" s="234">
        <v>144.4</v>
      </c>
      <c r="BC6" s="234">
        <v>139.69999999999999</v>
      </c>
      <c r="BD6" s="234">
        <v>131.6</v>
      </c>
      <c r="BE6" s="234">
        <v>137.30000000000001</v>
      </c>
      <c r="BF6" s="234">
        <v>144.5</v>
      </c>
      <c r="BG6" s="234">
        <v>139</v>
      </c>
      <c r="BH6" s="234">
        <v>132.30000000000001</v>
      </c>
      <c r="BI6" s="234">
        <v>137.5</v>
      </c>
      <c r="BJ6" s="234">
        <v>144.30000000000001</v>
      </c>
      <c r="BK6" s="234">
        <v>139.4</v>
      </c>
      <c r="BL6" s="234">
        <v>132.9</v>
      </c>
      <c r="BM6" s="234">
        <v>137.80000000000001</v>
      </c>
      <c r="BN6" s="234">
        <v>144.30000000000001</v>
      </c>
      <c r="BO6" s="234">
        <v>139.19999999999999</v>
      </c>
      <c r="BP6" s="234">
        <v>123.1</v>
      </c>
      <c r="BQ6" s="234">
        <v>127.7</v>
      </c>
      <c r="BR6" s="234">
        <v>134.5</v>
      </c>
      <c r="BS6" s="234">
        <v>129.9</v>
      </c>
      <c r="BT6" s="234">
        <v>125.1</v>
      </c>
      <c r="BU6" s="234">
        <v>130.5</v>
      </c>
      <c r="BV6" s="234">
        <v>137</v>
      </c>
      <c r="BW6" s="234">
        <v>131.6</v>
      </c>
      <c r="BX6" s="243">
        <v>121.5</v>
      </c>
      <c r="BY6" s="234"/>
      <c r="BZ6" s="246"/>
    </row>
    <row r="7" spans="1:78" ht="15.75" customHeight="1" x14ac:dyDescent="0.3">
      <c r="B7" s="113" t="str">
        <f>'1 Utsläpp (kvartal)'!B7</f>
        <v>B05-B09 mineral extraction</v>
      </c>
      <c r="C7" s="113" t="str">
        <f>'1 Utsläpp (kvartal)'!C7</f>
        <v>B05-B09 utvinning av mineral</v>
      </c>
      <c r="D7" s="234">
        <v>9.1</v>
      </c>
      <c r="E7" s="234">
        <v>8.1999999999999993</v>
      </c>
      <c r="F7" s="234">
        <v>9.8000000000000007</v>
      </c>
      <c r="G7" s="234">
        <v>9.6999999999999993</v>
      </c>
      <c r="H7" s="234">
        <v>9.1</v>
      </c>
      <c r="I7" s="234">
        <v>7.1</v>
      </c>
      <c r="J7" s="234">
        <v>8.5</v>
      </c>
      <c r="K7" s="234">
        <v>8.9</v>
      </c>
      <c r="L7" s="234">
        <v>9.1</v>
      </c>
      <c r="M7" s="234">
        <v>8</v>
      </c>
      <c r="N7" s="234">
        <v>9</v>
      </c>
      <c r="O7" s="234">
        <v>9.1</v>
      </c>
      <c r="P7" s="234">
        <v>9.5</v>
      </c>
      <c r="Q7" s="234">
        <v>9</v>
      </c>
      <c r="R7" s="234">
        <v>9.6999999999999993</v>
      </c>
      <c r="S7" s="234">
        <v>9.1</v>
      </c>
      <c r="T7" s="234">
        <v>9.1999999999999993</v>
      </c>
      <c r="U7" s="234">
        <v>9.6</v>
      </c>
      <c r="V7" s="234">
        <v>10.3</v>
      </c>
      <c r="W7" s="234">
        <v>9.4</v>
      </c>
      <c r="X7" s="234">
        <v>9.9</v>
      </c>
      <c r="Y7" s="234">
        <v>9.4</v>
      </c>
      <c r="Z7" s="234">
        <v>10.6</v>
      </c>
      <c r="AA7" s="234">
        <v>9.6</v>
      </c>
      <c r="AB7" s="234">
        <v>10.3</v>
      </c>
      <c r="AC7" s="234">
        <v>9.6999999999999993</v>
      </c>
      <c r="AD7" s="234">
        <v>10.7</v>
      </c>
      <c r="AE7" s="234">
        <v>9.4</v>
      </c>
      <c r="AF7" s="234">
        <v>9.8000000000000007</v>
      </c>
      <c r="AG7" s="234">
        <v>8.8000000000000007</v>
      </c>
      <c r="AH7" s="234">
        <v>9.6999999999999993</v>
      </c>
      <c r="AI7" s="234">
        <v>8.8000000000000007</v>
      </c>
      <c r="AJ7" s="234">
        <v>9.3000000000000007</v>
      </c>
      <c r="AK7" s="234">
        <v>9</v>
      </c>
      <c r="AL7" s="234">
        <v>9.6</v>
      </c>
      <c r="AM7" s="234">
        <v>8.9</v>
      </c>
      <c r="AN7" s="234">
        <v>9.1</v>
      </c>
      <c r="AO7" s="234">
        <v>9</v>
      </c>
      <c r="AP7" s="234">
        <v>9.6999999999999993</v>
      </c>
      <c r="AQ7" s="234">
        <v>9.1</v>
      </c>
      <c r="AR7" s="234">
        <v>9.5</v>
      </c>
      <c r="AS7" s="234">
        <v>9.6999999999999993</v>
      </c>
      <c r="AT7" s="234">
        <v>10.199999999999999</v>
      </c>
      <c r="AU7" s="234">
        <v>9.1</v>
      </c>
      <c r="AV7" s="234">
        <v>9.1999999999999993</v>
      </c>
      <c r="AW7" s="234">
        <v>9.6999999999999993</v>
      </c>
      <c r="AX7" s="234">
        <v>10.3</v>
      </c>
      <c r="AY7" s="234">
        <v>9.6</v>
      </c>
      <c r="AZ7" s="234">
        <v>9.5</v>
      </c>
      <c r="BA7" s="234">
        <v>9.9</v>
      </c>
      <c r="BB7" s="234">
        <v>10.6</v>
      </c>
      <c r="BC7" s="234">
        <v>9.9</v>
      </c>
      <c r="BD7" s="234">
        <v>10</v>
      </c>
      <c r="BE7" s="234">
        <v>10.4</v>
      </c>
      <c r="BF7" s="234">
        <v>11.2</v>
      </c>
      <c r="BG7" s="234">
        <v>10.4</v>
      </c>
      <c r="BH7" s="234">
        <v>10.199999999999999</v>
      </c>
      <c r="BI7" s="234">
        <v>10.7</v>
      </c>
      <c r="BJ7" s="234">
        <v>11.4</v>
      </c>
      <c r="BK7" s="234">
        <v>10.5</v>
      </c>
      <c r="BL7" s="234">
        <v>10.3</v>
      </c>
      <c r="BM7" s="234">
        <v>10.7</v>
      </c>
      <c r="BN7" s="234">
        <v>11.3</v>
      </c>
      <c r="BO7" s="234">
        <v>10.5</v>
      </c>
      <c r="BP7" s="234">
        <v>10.5</v>
      </c>
      <c r="BQ7" s="234">
        <v>11</v>
      </c>
      <c r="BR7" s="234">
        <v>11.7</v>
      </c>
      <c r="BS7" s="234">
        <v>10.8</v>
      </c>
      <c r="BT7" s="234">
        <v>10.7</v>
      </c>
      <c r="BU7" s="234">
        <v>11.2</v>
      </c>
      <c r="BV7" s="234">
        <v>11.9</v>
      </c>
      <c r="BW7" s="234">
        <v>11</v>
      </c>
      <c r="BX7" s="243">
        <v>10.8</v>
      </c>
      <c r="BY7" s="234"/>
      <c r="BZ7" s="246"/>
    </row>
    <row r="8" spans="1:78" ht="15.75" customHeight="1" x14ac:dyDescent="0.3">
      <c r="B8" s="113" t="str">
        <f>'1 Utsläpp (kvartal)'!B8</f>
        <v>C10-C12 manufacture of food products, beverages and tobacco products</v>
      </c>
      <c r="C8" s="113" t="str">
        <f>'1 Utsläpp (kvartal)'!C8</f>
        <v>C10-C12 livsmedel, drycker och tobak</v>
      </c>
      <c r="D8" s="234">
        <v>59.1</v>
      </c>
      <c r="E8" s="234">
        <v>59.4</v>
      </c>
      <c r="F8" s="234">
        <v>63.1</v>
      </c>
      <c r="G8" s="234">
        <v>62.8</v>
      </c>
      <c r="H8" s="234">
        <v>58.7</v>
      </c>
      <c r="I8" s="234">
        <v>58.1</v>
      </c>
      <c r="J8" s="234">
        <v>60.6</v>
      </c>
      <c r="K8" s="234">
        <v>62.6</v>
      </c>
      <c r="L8" s="234">
        <v>58.1</v>
      </c>
      <c r="M8" s="234">
        <v>56.6</v>
      </c>
      <c r="N8" s="234">
        <v>60</v>
      </c>
      <c r="O8" s="234">
        <v>61.6</v>
      </c>
      <c r="P8" s="234">
        <v>56.3</v>
      </c>
      <c r="Q8" s="234">
        <v>56.8</v>
      </c>
      <c r="R8" s="234">
        <v>60</v>
      </c>
      <c r="S8" s="234">
        <v>62.6</v>
      </c>
      <c r="T8" s="234">
        <v>57.2</v>
      </c>
      <c r="U8" s="234">
        <v>55.5</v>
      </c>
      <c r="V8" s="234">
        <v>60</v>
      </c>
      <c r="W8" s="234">
        <v>60.9</v>
      </c>
      <c r="X8" s="234">
        <v>57.8</v>
      </c>
      <c r="Y8" s="234">
        <v>54.1</v>
      </c>
      <c r="Z8" s="234">
        <v>59.2</v>
      </c>
      <c r="AA8" s="234">
        <v>60.1</v>
      </c>
      <c r="AB8" s="234">
        <v>56.3</v>
      </c>
      <c r="AC8" s="234">
        <v>54.5</v>
      </c>
      <c r="AD8" s="234">
        <v>59.8</v>
      </c>
      <c r="AE8" s="234">
        <v>59.5</v>
      </c>
      <c r="AF8" s="234">
        <v>57.6</v>
      </c>
      <c r="AG8" s="234">
        <v>56</v>
      </c>
      <c r="AH8" s="234">
        <v>59.6</v>
      </c>
      <c r="AI8" s="234">
        <v>59.3</v>
      </c>
      <c r="AJ8" s="234">
        <v>57</v>
      </c>
      <c r="AK8" s="234">
        <v>54.5</v>
      </c>
      <c r="AL8" s="234">
        <v>58.8</v>
      </c>
      <c r="AM8" s="234">
        <v>59.8</v>
      </c>
      <c r="AN8" s="234">
        <v>57.7</v>
      </c>
      <c r="AO8" s="234">
        <v>55.6</v>
      </c>
      <c r="AP8" s="234">
        <v>59.4</v>
      </c>
      <c r="AQ8" s="234">
        <v>60.1</v>
      </c>
      <c r="AR8" s="234">
        <v>58.6</v>
      </c>
      <c r="AS8" s="234">
        <v>56.6</v>
      </c>
      <c r="AT8" s="234">
        <v>61.1</v>
      </c>
      <c r="AU8" s="234">
        <v>58.7</v>
      </c>
      <c r="AV8" s="234">
        <v>56.1</v>
      </c>
      <c r="AW8" s="234">
        <v>55.1</v>
      </c>
      <c r="AX8" s="234">
        <v>61.3</v>
      </c>
      <c r="AY8" s="234">
        <v>58.8</v>
      </c>
      <c r="AZ8" s="234">
        <v>55</v>
      </c>
      <c r="BA8" s="234">
        <v>55</v>
      </c>
      <c r="BB8" s="234">
        <v>58.9</v>
      </c>
      <c r="BC8" s="234">
        <v>54.7</v>
      </c>
      <c r="BD8" s="234">
        <v>53.7</v>
      </c>
      <c r="BE8" s="234">
        <v>55.2</v>
      </c>
      <c r="BF8" s="234">
        <v>59.9</v>
      </c>
      <c r="BG8" s="234">
        <v>55.6</v>
      </c>
      <c r="BH8" s="234">
        <v>54.7</v>
      </c>
      <c r="BI8" s="234">
        <v>56.4</v>
      </c>
      <c r="BJ8" s="234">
        <v>60.9</v>
      </c>
      <c r="BK8" s="234">
        <v>56.1</v>
      </c>
      <c r="BL8" s="234">
        <v>54.7</v>
      </c>
      <c r="BM8" s="234">
        <v>55.7</v>
      </c>
      <c r="BN8" s="234">
        <v>60.3</v>
      </c>
      <c r="BO8" s="234">
        <v>55.1</v>
      </c>
      <c r="BP8" s="234">
        <v>54.4</v>
      </c>
      <c r="BQ8" s="234">
        <v>56.2</v>
      </c>
      <c r="BR8" s="234">
        <v>60.9</v>
      </c>
      <c r="BS8" s="234">
        <v>56</v>
      </c>
      <c r="BT8" s="234">
        <v>55.4</v>
      </c>
      <c r="BU8" s="234">
        <v>57.1</v>
      </c>
      <c r="BV8" s="234">
        <v>61.7</v>
      </c>
      <c r="BW8" s="234">
        <v>56.6</v>
      </c>
      <c r="BX8" s="243">
        <v>56.1</v>
      </c>
      <c r="BY8" s="234"/>
      <c r="BZ8" s="246"/>
    </row>
    <row r="9" spans="1:78" ht="15.75" customHeight="1" x14ac:dyDescent="0.3">
      <c r="B9" s="113" t="str">
        <f>'1 Utsläpp (kvartal)'!B9</f>
        <v>C13-C15 manufacturing of textiles, clothing and leather products</v>
      </c>
      <c r="C9" s="113" t="str">
        <f>'1 Utsläpp (kvartal)'!C9</f>
        <v>C13-C15 tillverkning av textilier, kläder och läderprodukter</v>
      </c>
      <c r="D9" s="234">
        <v>10.1</v>
      </c>
      <c r="E9" s="234">
        <v>10.6</v>
      </c>
      <c r="F9" s="234">
        <v>11.2</v>
      </c>
      <c r="G9" s="234">
        <v>10.9</v>
      </c>
      <c r="H9" s="234">
        <v>9.1</v>
      </c>
      <c r="I9" s="234">
        <v>9.4</v>
      </c>
      <c r="J9" s="234">
        <v>9.8000000000000007</v>
      </c>
      <c r="K9" s="234">
        <v>10.199999999999999</v>
      </c>
      <c r="L9" s="234">
        <v>9</v>
      </c>
      <c r="M9" s="234">
        <v>9.3000000000000007</v>
      </c>
      <c r="N9" s="234">
        <v>9.5</v>
      </c>
      <c r="O9" s="234">
        <v>9.8000000000000007</v>
      </c>
      <c r="P9" s="234">
        <v>8.8000000000000007</v>
      </c>
      <c r="Q9" s="234">
        <v>8.6999999999999993</v>
      </c>
      <c r="R9" s="234">
        <v>8.8000000000000007</v>
      </c>
      <c r="S9" s="234">
        <v>8.9</v>
      </c>
      <c r="T9" s="234">
        <v>8.1</v>
      </c>
      <c r="U9" s="234">
        <v>7.7</v>
      </c>
      <c r="V9" s="234">
        <v>8.6999999999999993</v>
      </c>
      <c r="W9" s="234">
        <v>8.6999999999999993</v>
      </c>
      <c r="X9" s="234">
        <v>8.1</v>
      </c>
      <c r="Y9" s="234">
        <v>7.9</v>
      </c>
      <c r="Z9" s="234">
        <v>8.8000000000000007</v>
      </c>
      <c r="AA9" s="234">
        <v>8.9</v>
      </c>
      <c r="AB9" s="234">
        <v>8</v>
      </c>
      <c r="AC9" s="234">
        <v>8</v>
      </c>
      <c r="AD9" s="234">
        <v>8.8000000000000007</v>
      </c>
      <c r="AE9" s="234">
        <v>8.4</v>
      </c>
      <c r="AF9" s="234">
        <v>8.1999999999999993</v>
      </c>
      <c r="AG9" s="234">
        <v>7.7</v>
      </c>
      <c r="AH9" s="234">
        <v>8.3000000000000007</v>
      </c>
      <c r="AI9" s="234">
        <v>8.1999999999999993</v>
      </c>
      <c r="AJ9" s="234">
        <v>7.8</v>
      </c>
      <c r="AK9" s="234">
        <v>7.4</v>
      </c>
      <c r="AL9" s="234">
        <v>7.8</v>
      </c>
      <c r="AM9" s="234">
        <v>8.5</v>
      </c>
      <c r="AN9" s="234">
        <v>8.4</v>
      </c>
      <c r="AO9" s="234">
        <v>7.4</v>
      </c>
      <c r="AP9" s="234">
        <v>8.1999999999999993</v>
      </c>
      <c r="AQ9" s="234">
        <v>8.3000000000000007</v>
      </c>
      <c r="AR9" s="234">
        <v>7.7</v>
      </c>
      <c r="AS9" s="234">
        <v>7.5</v>
      </c>
      <c r="AT9" s="234">
        <v>8.1999999999999993</v>
      </c>
      <c r="AU9" s="234">
        <v>7.8</v>
      </c>
      <c r="AV9" s="234">
        <v>8</v>
      </c>
      <c r="AW9" s="234">
        <v>7.9</v>
      </c>
      <c r="AX9" s="234">
        <v>8</v>
      </c>
      <c r="AY9" s="234">
        <v>7.8</v>
      </c>
      <c r="AZ9" s="234">
        <v>7.4</v>
      </c>
      <c r="BA9" s="234">
        <v>7.5</v>
      </c>
      <c r="BB9" s="234">
        <v>7.6</v>
      </c>
      <c r="BC9" s="234">
        <v>7.4</v>
      </c>
      <c r="BD9" s="234">
        <v>7.2</v>
      </c>
      <c r="BE9" s="234">
        <v>7.4</v>
      </c>
      <c r="BF9" s="234">
        <v>7.6</v>
      </c>
      <c r="BG9" s="234">
        <v>7.4</v>
      </c>
      <c r="BH9" s="234">
        <v>7.5</v>
      </c>
      <c r="BI9" s="234">
        <v>7.7</v>
      </c>
      <c r="BJ9" s="234">
        <v>7.9</v>
      </c>
      <c r="BK9" s="234">
        <v>7.7</v>
      </c>
      <c r="BL9" s="234">
        <v>7.6</v>
      </c>
      <c r="BM9" s="234">
        <v>7.7</v>
      </c>
      <c r="BN9" s="234">
        <v>7.7</v>
      </c>
      <c r="BO9" s="234">
        <v>7.5</v>
      </c>
      <c r="BP9" s="234">
        <v>7.3</v>
      </c>
      <c r="BQ9" s="234">
        <v>7.3</v>
      </c>
      <c r="BR9" s="234">
        <v>7.5</v>
      </c>
      <c r="BS9" s="234">
        <v>7.3</v>
      </c>
      <c r="BT9" s="234">
        <v>7.2</v>
      </c>
      <c r="BU9" s="234">
        <v>7.2</v>
      </c>
      <c r="BV9" s="234">
        <v>7.4</v>
      </c>
      <c r="BW9" s="234">
        <v>7.2</v>
      </c>
      <c r="BX9" s="243">
        <v>7.2</v>
      </c>
      <c r="BY9" s="234"/>
      <c r="BZ9" s="246"/>
    </row>
    <row r="10" spans="1:78" ht="15.75" customHeight="1" x14ac:dyDescent="0.3">
      <c r="B10" s="113" t="str">
        <f>'1 Utsläpp (kvartal)'!B10</f>
        <v>C16-C18 wood and products of wood and cork, printing and reproduction of recorded media</v>
      </c>
      <c r="C10" s="113" t="str">
        <f>'1 Utsläpp (kvartal)'!C10</f>
        <v>C16-C18 trävaru-, massa-, pappers- och grafisk industri</v>
      </c>
      <c r="D10" s="234">
        <v>86.9</v>
      </c>
      <c r="E10" s="234">
        <v>92.8</v>
      </c>
      <c r="F10" s="234">
        <v>99.1</v>
      </c>
      <c r="G10" s="234">
        <v>84.8</v>
      </c>
      <c r="H10" s="234">
        <v>80.8</v>
      </c>
      <c r="I10" s="234">
        <v>84.8</v>
      </c>
      <c r="J10" s="234">
        <v>88.8</v>
      </c>
      <c r="K10" s="234">
        <v>78.5</v>
      </c>
      <c r="L10" s="234">
        <v>77.3</v>
      </c>
      <c r="M10" s="234">
        <v>82</v>
      </c>
      <c r="N10" s="234">
        <v>88</v>
      </c>
      <c r="O10" s="234">
        <v>76.7</v>
      </c>
      <c r="P10" s="234">
        <v>75.8</v>
      </c>
      <c r="Q10" s="234">
        <v>80.7</v>
      </c>
      <c r="R10" s="234">
        <v>85.8</v>
      </c>
      <c r="S10" s="234">
        <v>75.3</v>
      </c>
      <c r="T10" s="234">
        <v>74.2</v>
      </c>
      <c r="U10" s="234">
        <v>77.3</v>
      </c>
      <c r="V10" s="234">
        <v>81.5</v>
      </c>
      <c r="W10" s="234">
        <v>71.599999999999994</v>
      </c>
      <c r="X10" s="234">
        <v>70</v>
      </c>
      <c r="Y10" s="234">
        <v>73.099999999999994</v>
      </c>
      <c r="Z10" s="234">
        <v>76.7</v>
      </c>
      <c r="AA10" s="234">
        <v>69.099999999999994</v>
      </c>
      <c r="AB10" s="234">
        <v>69.400000000000006</v>
      </c>
      <c r="AC10" s="234">
        <v>70.099999999999994</v>
      </c>
      <c r="AD10" s="234">
        <v>75.099999999999994</v>
      </c>
      <c r="AE10" s="234">
        <v>69</v>
      </c>
      <c r="AF10" s="234">
        <v>70.099999999999994</v>
      </c>
      <c r="AG10" s="234">
        <v>70.5</v>
      </c>
      <c r="AH10" s="234">
        <v>72.900000000000006</v>
      </c>
      <c r="AI10" s="234">
        <v>70.8</v>
      </c>
      <c r="AJ10" s="234">
        <v>68.8</v>
      </c>
      <c r="AK10" s="234">
        <v>69.8</v>
      </c>
      <c r="AL10" s="234">
        <v>71.400000000000006</v>
      </c>
      <c r="AM10" s="234">
        <v>68.3</v>
      </c>
      <c r="AN10" s="234">
        <v>69.8</v>
      </c>
      <c r="AO10" s="234">
        <v>70.3</v>
      </c>
      <c r="AP10" s="234">
        <v>73</v>
      </c>
      <c r="AQ10" s="234">
        <v>68.900000000000006</v>
      </c>
      <c r="AR10" s="234">
        <v>70.599999999999994</v>
      </c>
      <c r="AS10" s="234">
        <v>70.900000000000006</v>
      </c>
      <c r="AT10" s="234">
        <v>71.900000000000006</v>
      </c>
      <c r="AU10" s="234">
        <v>67.5</v>
      </c>
      <c r="AV10" s="234">
        <v>68.5</v>
      </c>
      <c r="AW10" s="234">
        <v>68.3</v>
      </c>
      <c r="AX10" s="234">
        <v>70.7</v>
      </c>
      <c r="AY10" s="234">
        <v>65.7</v>
      </c>
      <c r="AZ10" s="234">
        <v>67.099999999999994</v>
      </c>
      <c r="BA10" s="234">
        <v>67.599999999999994</v>
      </c>
      <c r="BB10" s="234">
        <v>69.400000000000006</v>
      </c>
      <c r="BC10" s="234">
        <v>66.8</v>
      </c>
      <c r="BD10" s="234">
        <v>67.099999999999994</v>
      </c>
      <c r="BE10" s="234">
        <v>68.3</v>
      </c>
      <c r="BF10" s="234">
        <v>70.5</v>
      </c>
      <c r="BG10" s="234">
        <v>68.099999999999994</v>
      </c>
      <c r="BH10" s="234">
        <v>68.400000000000006</v>
      </c>
      <c r="BI10" s="234">
        <v>70.3</v>
      </c>
      <c r="BJ10" s="234">
        <v>72.7</v>
      </c>
      <c r="BK10" s="234">
        <v>69.7</v>
      </c>
      <c r="BL10" s="234">
        <v>68.5</v>
      </c>
      <c r="BM10" s="234">
        <v>68.400000000000006</v>
      </c>
      <c r="BN10" s="234">
        <v>69.599999999999994</v>
      </c>
      <c r="BO10" s="234">
        <v>65.8</v>
      </c>
      <c r="BP10" s="234">
        <v>64</v>
      </c>
      <c r="BQ10" s="234">
        <v>64.599999999999994</v>
      </c>
      <c r="BR10" s="234">
        <v>66.099999999999994</v>
      </c>
      <c r="BS10" s="234">
        <v>63.2</v>
      </c>
      <c r="BT10" s="234">
        <v>63.1</v>
      </c>
      <c r="BU10" s="234">
        <v>64.099999999999994</v>
      </c>
      <c r="BV10" s="234">
        <v>65.599999999999994</v>
      </c>
      <c r="BW10" s="234">
        <v>62.5</v>
      </c>
      <c r="BX10" s="243">
        <v>61.7</v>
      </c>
      <c r="BY10" s="234"/>
      <c r="BZ10" s="246"/>
    </row>
    <row r="11" spans="1:78" ht="15.75" customHeight="1" x14ac:dyDescent="0.3">
      <c r="B11" s="113" t="str">
        <f>'1 Utsläpp (kvartal)'!B11</f>
        <v>C19-C21 coke, refined petroleum, chemicals and basic pharmaceutical products</v>
      </c>
      <c r="C11" s="113" t="str">
        <f>'1 Utsläpp (kvartal)'!C11</f>
        <v>C19-C21 tillverkning av stenkolsprodukter, raffinerade petroleum-, kemikalie- och kemiska produkter samt av farmaceutiska basprodukter och läkemedel</v>
      </c>
      <c r="D11" s="234">
        <v>39.799999999999997</v>
      </c>
      <c r="E11" s="234">
        <v>38.4</v>
      </c>
      <c r="F11" s="234">
        <v>37.6</v>
      </c>
      <c r="G11" s="234">
        <v>37</v>
      </c>
      <c r="H11" s="234">
        <v>36.1</v>
      </c>
      <c r="I11" s="234">
        <v>36.1</v>
      </c>
      <c r="J11" s="234">
        <v>35.200000000000003</v>
      </c>
      <c r="K11" s="234">
        <v>35</v>
      </c>
      <c r="L11" s="234">
        <v>35.200000000000003</v>
      </c>
      <c r="M11" s="234">
        <v>34.4</v>
      </c>
      <c r="N11" s="234">
        <v>34.5</v>
      </c>
      <c r="O11" s="234">
        <v>33.5</v>
      </c>
      <c r="P11" s="234">
        <v>34.9</v>
      </c>
      <c r="Q11" s="234">
        <v>33.6</v>
      </c>
      <c r="R11" s="234">
        <v>33.299999999999997</v>
      </c>
      <c r="S11" s="234">
        <v>32.5</v>
      </c>
      <c r="T11" s="234">
        <v>33.700000000000003</v>
      </c>
      <c r="U11" s="234">
        <v>32</v>
      </c>
      <c r="V11" s="234">
        <v>32.4</v>
      </c>
      <c r="W11" s="234">
        <v>31.3</v>
      </c>
      <c r="X11" s="234">
        <v>34.4</v>
      </c>
      <c r="Y11" s="234">
        <v>31.8</v>
      </c>
      <c r="Z11" s="234">
        <v>32.4</v>
      </c>
      <c r="AA11" s="234">
        <v>31.1</v>
      </c>
      <c r="AB11" s="234">
        <v>32.5</v>
      </c>
      <c r="AC11" s="234">
        <v>31.8</v>
      </c>
      <c r="AD11" s="234">
        <v>32.1</v>
      </c>
      <c r="AE11" s="234">
        <v>30.8</v>
      </c>
      <c r="AF11" s="234">
        <v>33.4</v>
      </c>
      <c r="AG11" s="234">
        <v>32.200000000000003</v>
      </c>
      <c r="AH11" s="234">
        <v>31.6</v>
      </c>
      <c r="AI11" s="234">
        <v>31.1</v>
      </c>
      <c r="AJ11" s="234">
        <v>32</v>
      </c>
      <c r="AK11" s="234">
        <v>32</v>
      </c>
      <c r="AL11" s="234">
        <v>31.6</v>
      </c>
      <c r="AM11" s="234">
        <v>31.6</v>
      </c>
      <c r="AN11" s="234">
        <v>34.6</v>
      </c>
      <c r="AO11" s="234">
        <v>32.6</v>
      </c>
      <c r="AP11" s="234">
        <v>33.4</v>
      </c>
      <c r="AQ11" s="234">
        <v>31.6</v>
      </c>
      <c r="AR11" s="234">
        <v>33.200000000000003</v>
      </c>
      <c r="AS11" s="234">
        <v>34.200000000000003</v>
      </c>
      <c r="AT11" s="234">
        <v>34.700000000000003</v>
      </c>
      <c r="AU11" s="234">
        <v>32.700000000000003</v>
      </c>
      <c r="AV11" s="234">
        <v>34</v>
      </c>
      <c r="AW11" s="234">
        <v>34.1</v>
      </c>
      <c r="AX11" s="234">
        <v>35.299999999999997</v>
      </c>
      <c r="AY11" s="234">
        <v>33.9</v>
      </c>
      <c r="AZ11" s="234">
        <v>34.5</v>
      </c>
      <c r="BA11" s="234">
        <v>35.200000000000003</v>
      </c>
      <c r="BB11" s="234">
        <v>36.299999999999997</v>
      </c>
      <c r="BC11" s="234">
        <v>35.1</v>
      </c>
      <c r="BD11" s="234">
        <v>35.4</v>
      </c>
      <c r="BE11" s="234">
        <v>36.1</v>
      </c>
      <c r="BF11" s="234">
        <v>37.299999999999997</v>
      </c>
      <c r="BG11" s="234">
        <v>36</v>
      </c>
      <c r="BH11" s="234">
        <v>36</v>
      </c>
      <c r="BI11" s="234">
        <v>36.5</v>
      </c>
      <c r="BJ11" s="234">
        <v>37.6</v>
      </c>
      <c r="BK11" s="234">
        <v>36.299999999999997</v>
      </c>
      <c r="BL11" s="234">
        <v>36.299999999999997</v>
      </c>
      <c r="BM11" s="234">
        <v>36.700000000000003</v>
      </c>
      <c r="BN11" s="234">
        <v>37.799999999999997</v>
      </c>
      <c r="BO11" s="234">
        <v>36.6</v>
      </c>
      <c r="BP11" s="234">
        <v>37.1</v>
      </c>
      <c r="BQ11" s="234">
        <v>37.799999999999997</v>
      </c>
      <c r="BR11" s="234">
        <v>38.700000000000003</v>
      </c>
      <c r="BS11" s="234">
        <v>37.700000000000003</v>
      </c>
      <c r="BT11" s="234">
        <v>37.700000000000003</v>
      </c>
      <c r="BU11" s="234">
        <v>38.200000000000003</v>
      </c>
      <c r="BV11" s="234">
        <v>38.9</v>
      </c>
      <c r="BW11" s="234">
        <v>37.6</v>
      </c>
      <c r="BX11" s="243">
        <v>37.4</v>
      </c>
      <c r="BY11" s="234"/>
      <c r="BZ11" s="246"/>
    </row>
    <row r="12" spans="1:78" ht="15.75" customHeight="1" x14ac:dyDescent="0.3">
      <c r="B12" s="113" t="str">
        <f>'1 Utsläpp (kvartal)'!B12</f>
        <v>C19-C21 coke, refined petroleum, chemicals and basic pharmaceutical products</v>
      </c>
      <c r="C12" s="113" t="str">
        <f>'1 Utsläpp (kvartal)'!C12</f>
        <v>C22-C23 gummi- och plastvaruindustri; och andra icke metalliska mineraliska produkter</v>
      </c>
      <c r="D12" s="234">
        <v>38</v>
      </c>
      <c r="E12" s="234">
        <v>41.6</v>
      </c>
      <c r="F12" s="234">
        <v>44.3</v>
      </c>
      <c r="G12" s="234">
        <v>39.799999999999997</v>
      </c>
      <c r="H12" s="234">
        <v>35.1</v>
      </c>
      <c r="I12" s="234">
        <v>37.4</v>
      </c>
      <c r="J12" s="234">
        <v>38.200000000000003</v>
      </c>
      <c r="K12" s="234">
        <v>37.700000000000003</v>
      </c>
      <c r="L12" s="234">
        <v>34.299999999999997</v>
      </c>
      <c r="M12" s="234">
        <v>38.200000000000003</v>
      </c>
      <c r="N12" s="234">
        <v>40.200000000000003</v>
      </c>
      <c r="O12" s="234">
        <v>40</v>
      </c>
      <c r="P12" s="234">
        <v>36.200000000000003</v>
      </c>
      <c r="Q12" s="234">
        <v>40.700000000000003</v>
      </c>
      <c r="R12" s="234">
        <v>41</v>
      </c>
      <c r="S12" s="234">
        <v>40</v>
      </c>
      <c r="T12" s="234">
        <v>36.5</v>
      </c>
      <c r="U12" s="234">
        <v>40.4</v>
      </c>
      <c r="V12" s="234">
        <v>40.299999999999997</v>
      </c>
      <c r="W12" s="234">
        <v>39.1</v>
      </c>
      <c r="X12" s="234">
        <v>36.4</v>
      </c>
      <c r="Y12" s="234">
        <v>38.799999999999997</v>
      </c>
      <c r="Z12" s="234">
        <v>39.1</v>
      </c>
      <c r="AA12" s="234">
        <v>38.5</v>
      </c>
      <c r="AB12" s="234">
        <v>35.1</v>
      </c>
      <c r="AC12" s="234">
        <v>36.9</v>
      </c>
      <c r="AD12" s="234">
        <v>38.799999999999997</v>
      </c>
      <c r="AE12" s="234">
        <v>37.299999999999997</v>
      </c>
      <c r="AF12" s="234">
        <v>36</v>
      </c>
      <c r="AG12" s="234">
        <v>36.5</v>
      </c>
      <c r="AH12" s="234">
        <v>38</v>
      </c>
      <c r="AI12" s="234">
        <v>37</v>
      </c>
      <c r="AJ12" s="234">
        <v>36.299999999999997</v>
      </c>
      <c r="AK12" s="234">
        <v>36.9</v>
      </c>
      <c r="AL12" s="234">
        <v>37.700000000000003</v>
      </c>
      <c r="AM12" s="234">
        <v>36.700000000000003</v>
      </c>
      <c r="AN12" s="234">
        <v>37</v>
      </c>
      <c r="AO12" s="234">
        <v>38.200000000000003</v>
      </c>
      <c r="AP12" s="234">
        <v>39.1</v>
      </c>
      <c r="AQ12" s="234">
        <v>38.200000000000003</v>
      </c>
      <c r="AR12" s="234">
        <v>39.6</v>
      </c>
      <c r="AS12" s="234">
        <v>40.700000000000003</v>
      </c>
      <c r="AT12" s="234">
        <v>40.5</v>
      </c>
      <c r="AU12" s="234">
        <v>39.200000000000003</v>
      </c>
      <c r="AV12" s="234">
        <v>39.1</v>
      </c>
      <c r="AW12" s="234">
        <v>38.9</v>
      </c>
      <c r="AX12" s="234">
        <v>39.200000000000003</v>
      </c>
      <c r="AY12" s="234">
        <v>38</v>
      </c>
      <c r="AZ12" s="234">
        <v>38.1</v>
      </c>
      <c r="BA12" s="234">
        <v>38.1</v>
      </c>
      <c r="BB12" s="234">
        <v>38.5</v>
      </c>
      <c r="BC12" s="234">
        <v>37.700000000000003</v>
      </c>
      <c r="BD12" s="234">
        <v>37.6</v>
      </c>
      <c r="BE12" s="234">
        <v>38.200000000000003</v>
      </c>
      <c r="BF12" s="234">
        <v>39.200000000000003</v>
      </c>
      <c r="BG12" s="234">
        <v>38.4</v>
      </c>
      <c r="BH12" s="234">
        <v>38.299999999999997</v>
      </c>
      <c r="BI12" s="234">
        <v>38.9</v>
      </c>
      <c r="BJ12" s="234">
        <v>39.799999999999997</v>
      </c>
      <c r="BK12" s="234">
        <v>38.6</v>
      </c>
      <c r="BL12" s="234">
        <v>38.200000000000003</v>
      </c>
      <c r="BM12" s="234">
        <v>38.1</v>
      </c>
      <c r="BN12" s="234">
        <v>38.4</v>
      </c>
      <c r="BO12" s="234">
        <v>37</v>
      </c>
      <c r="BP12" s="234">
        <v>36.1</v>
      </c>
      <c r="BQ12" s="234">
        <v>36.1</v>
      </c>
      <c r="BR12" s="234">
        <v>36.6</v>
      </c>
      <c r="BS12" s="234">
        <v>35.799999999999997</v>
      </c>
      <c r="BT12" s="234">
        <v>35.799999999999997</v>
      </c>
      <c r="BU12" s="234">
        <v>36.4</v>
      </c>
      <c r="BV12" s="234">
        <v>37</v>
      </c>
      <c r="BW12" s="234">
        <v>35.9</v>
      </c>
      <c r="BX12" s="243">
        <v>35.4</v>
      </c>
      <c r="BY12" s="234"/>
      <c r="BZ12" s="246"/>
    </row>
    <row r="13" spans="1:78" ht="15.75" customHeight="1" x14ac:dyDescent="0.3">
      <c r="B13" s="113" t="str">
        <f>'1 Utsläpp (kvartal)'!B13</f>
        <v>C24-C25 basic metals and fabricated metal products, except machinery and equipment</v>
      </c>
      <c r="C13" s="113" t="str">
        <f>'1 Utsläpp (kvartal)'!C13</f>
        <v>C24-C25 stål- och metallframställning; samt tillverkning av metallvaror (ej maskiner)</v>
      </c>
      <c r="D13" s="234">
        <v>115</v>
      </c>
      <c r="E13" s="234">
        <v>122.6</v>
      </c>
      <c r="F13" s="234">
        <v>118.9</v>
      </c>
      <c r="G13" s="234">
        <v>115.3</v>
      </c>
      <c r="H13" s="234">
        <v>110.2</v>
      </c>
      <c r="I13" s="234">
        <v>106.8</v>
      </c>
      <c r="J13" s="234">
        <v>100.3</v>
      </c>
      <c r="K13" s="234">
        <v>100.8</v>
      </c>
      <c r="L13" s="234">
        <v>99</v>
      </c>
      <c r="M13" s="234">
        <v>103.8</v>
      </c>
      <c r="N13" s="234">
        <v>104.5</v>
      </c>
      <c r="O13" s="234">
        <v>105.1</v>
      </c>
      <c r="P13" s="234">
        <v>104.2</v>
      </c>
      <c r="Q13" s="234">
        <v>107.4</v>
      </c>
      <c r="R13" s="234">
        <v>107.7</v>
      </c>
      <c r="S13" s="234">
        <v>104.6</v>
      </c>
      <c r="T13" s="234">
        <v>105.9</v>
      </c>
      <c r="U13" s="234">
        <v>106.7</v>
      </c>
      <c r="V13" s="234">
        <v>106</v>
      </c>
      <c r="W13" s="234">
        <v>103.5</v>
      </c>
      <c r="X13" s="234">
        <v>102.7</v>
      </c>
      <c r="Y13" s="234">
        <v>101.8</v>
      </c>
      <c r="Z13" s="234">
        <v>103.5</v>
      </c>
      <c r="AA13" s="234">
        <v>101.5</v>
      </c>
      <c r="AB13" s="234">
        <v>101</v>
      </c>
      <c r="AC13" s="234">
        <v>100.8</v>
      </c>
      <c r="AD13" s="234">
        <v>103.4</v>
      </c>
      <c r="AE13" s="234">
        <v>102</v>
      </c>
      <c r="AF13" s="234">
        <v>100.1</v>
      </c>
      <c r="AG13" s="234">
        <v>100.2</v>
      </c>
      <c r="AH13" s="234">
        <v>100.9</v>
      </c>
      <c r="AI13" s="234">
        <v>98.2</v>
      </c>
      <c r="AJ13" s="234">
        <v>98</v>
      </c>
      <c r="AK13" s="234">
        <v>99.7</v>
      </c>
      <c r="AL13" s="234">
        <v>96.7</v>
      </c>
      <c r="AM13" s="234">
        <v>93.6</v>
      </c>
      <c r="AN13" s="234">
        <v>97.2</v>
      </c>
      <c r="AO13" s="234">
        <v>99.6</v>
      </c>
      <c r="AP13" s="234">
        <v>100.8</v>
      </c>
      <c r="AQ13" s="234">
        <v>96.4</v>
      </c>
      <c r="AR13" s="234">
        <v>98.9</v>
      </c>
      <c r="AS13" s="234">
        <v>100.5</v>
      </c>
      <c r="AT13" s="234">
        <v>101.5</v>
      </c>
      <c r="AU13" s="234">
        <v>98.2</v>
      </c>
      <c r="AV13" s="234">
        <v>97.9</v>
      </c>
      <c r="AW13" s="234">
        <v>100.2</v>
      </c>
      <c r="AX13" s="234">
        <v>103.2</v>
      </c>
      <c r="AY13" s="234">
        <v>97.5</v>
      </c>
      <c r="AZ13" s="234">
        <v>96.6</v>
      </c>
      <c r="BA13" s="234">
        <v>96.4</v>
      </c>
      <c r="BB13" s="234">
        <v>96.2</v>
      </c>
      <c r="BC13" s="234">
        <v>94</v>
      </c>
      <c r="BD13" s="234">
        <v>93.8</v>
      </c>
      <c r="BE13" s="234">
        <v>95.5</v>
      </c>
      <c r="BF13" s="234">
        <v>98.2</v>
      </c>
      <c r="BG13" s="234">
        <v>96.1</v>
      </c>
      <c r="BH13" s="234">
        <v>96.2</v>
      </c>
      <c r="BI13" s="234">
        <v>98.2</v>
      </c>
      <c r="BJ13" s="234">
        <v>100.5</v>
      </c>
      <c r="BK13" s="234">
        <v>97.6</v>
      </c>
      <c r="BL13" s="234">
        <v>97</v>
      </c>
      <c r="BM13" s="234">
        <v>98.2</v>
      </c>
      <c r="BN13" s="234">
        <v>100.5</v>
      </c>
      <c r="BO13" s="234">
        <v>97.3</v>
      </c>
      <c r="BP13" s="234">
        <v>96.5</v>
      </c>
      <c r="BQ13" s="234">
        <v>97.7</v>
      </c>
      <c r="BR13" s="234">
        <v>99.9</v>
      </c>
      <c r="BS13" s="234">
        <v>96.8</v>
      </c>
      <c r="BT13" s="234">
        <v>96</v>
      </c>
      <c r="BU13" s="234">
        <v>98</v>
      </c>
      <c r="BV13" s="234">
        <v>100.4</v>
      </c>
      <c r="BW13" s="234">
        <v>97.6</v>
      </c>
      <c r="BX13" s="243">
        <v>97.7</v>
      </c>
      <c r="BY13" s="234"/>
      <c r="BZ13" s="246"/>
    </row>
    <row r="14" spans="1:78" ht="15.75" customHeight="1" x14ac:dyDescent="0.3">
      <c r="B14" s="113" t="str">
        <f>'1 Utsläpp (kvartal)'!B14</f>
        <v>C26 manufacture of computer, electronic and optical products</v>
      </c>
      <c r="C14" s="113" t="str">
        <f>'1 Utsläpp (kvartal)'!C14</f>
        <v>C26 industri för datorer, elektronikvaror och optik</v>
      </c>
      <c r="D14" s="234">
        <v>24.4</v>
      </c>
      <c r="E14" s="234">
        <v>24.8</v>
      </c>
      <c r="F14" s="234">
        <v>26.4</v>
      </c>
      <c r="G14" s="234">
        <v>24.8</v>
      </c>
      <c r="H14" s="234">
        <v>26.2</v>
      </c>
      <c r="I14" s="234">
        <v>26</v>
      </c>
      <c r="J14" s="234">
        <v>27</v>
      </c>
      <c r="K14" s="234">
        <v>25.7</v>
      </c>
      <c r="L14" s="234">
        <v>24.7</v>
      </c>
      <c r="M14" s="234">
        <v>24.5</v>
      </c>
      <c r="N14" s="234">
        <v>25.9</v>
      </c>
      <c r="O14" s="234">
        <v>24.8</v>
      </c>
      <c r="P14" s="234">
        <v>24.2</v>
      </c>
      <c r="Q14" s="234">
        <v>24</v>
      </c>
      <c r="R14" s="234">
        <v>25</v>
      </c>
      <c r="S14" s="234">
        <v>24</v>
      </c>
      <c r="T14" s="234">
        <v>24</v>
      </c>
      <c r="U14" s="234">
        <v>25.1</v>
      </c>
      <c r="V14" s="234">
        <v>26.8</v>
      </c>
      <c r="W14" s="234">
        <v>24.1</v>
      </c>
      <c r="X14" s="234">
        <v>25.6</v>
      </c>
      <c r="Y14" s="234">
        <v>26.4</v>
      </c>
      <c r="Z14" s="234">
        <v>26.9</v>
      </c>
      <c r="AA14" s="234">
        <v>25</v>
      </c>
      <c r="AB14" s="234">
        <v>23.5</v>
      </c>
      <c r="AC14" s="234">
        <v>25.4</v>
      </c>
      <c r="AD14" s="234">
        <v>26.4</v>
      </c>
      <c r="AE14" s="234">
        <v>24.7</v>
      </c>
      <c r="AF14" s="234">
        <v>17.8</v>
      </c>
      <c r="AG14" s="234">
        <v>19.8</v>
      </c>
      <c r="AH14" s="234">
        <v>19.3</v>
      </c>
      <c r="AI14" s="234">
        <v>17.7</v>
      </c>
      <c r="AJ14" s="234">
        <v>16.7</v>
      </c>
      <c r="AK14" s="234">
        <v>17.8</v>
      </c>
      <c r="AL14" s="234">
        <v>17.899999999999999</v>
      </c>
      <c r="AM14" s="234">
        <v>16.5</v>
      </c>
      <c r="AN14" s="234">
        <v>15.8</v>
      </c>
      <c r="AO14" s="234">
        <v>16.899999999999999</v>
      </c>
      <c r="AP14" s="234">
        <v>16.899999999999999</v>
      </c>
      <c r="AQ14" s="234">
        <v>16</v>
      </c>
      <c r="AR14" s="234">
        <v>18.7</v>
      </c>
      <c r="AS14" s="234">
        <v>18.5</v>
      </c>
      <c r="AT14" s="234">
        <v>18.2</v>
      </c>
      <c r="AU14" s="234">
        <v>17.8</v>
      </c>
      <c r="AV14" s="234">
        <v>19.5</v>
      </c>
      <c r="AW14" s="234">
        <v>20.100000000000001</v>
      </c>
      <c r="AX14" s="234">
        <v>20.2</v>
      </c>
      <c r="AY14" s="234">
        <v>19.8</v>
      </c>
      <c r="AZ14" s="234">
        <v>19.5</v>
      </c>
      <c r="BA14" s="234">
        <v>19.5</v>
      </c>
      <c r="BB14" s="234">
        <v>19.7</v>
      </c>
      <c r="BC14" s="234">
        <v>19.399999999999999</v>
      </c>
      <c r="BD14" s="234">
        <v>19.600000000000001</v>
      </c>
      <c r="BE14" s="234">
        <v>19.600000000000001</v>
      </c>
      <c r="BF14" s="234">
        <v>20.2</v>
      </c>
      <c r="BG14" s="234">
        <v>19.8</v>
      </c>
      <c r="BH14" s="234">
        <v>20</v>
      </c>
      <c r="BI14" s="234">
        <v>20.100000000000001</v>
      </c>
      <c r="BJ14" s="234">
        <v>20.7</v>
      </c>
      <c r="BK14" s="234">
        <v>20.3</v>
      </c>
      <c r="BL14" s="234">
        <v>20.6</v>
      </c>
      <c r="BM14" s="234">
        <v>21</v>
      </c>
      <c r="BN14" s="234">
        <v>21.7</v>
      </c>
      <c r="BO14" s="234">
        <v>21.4</v>
      </c>
      <c r="BP14" s="234">
        <v>21.7</v>
      </c>
      <c r="BQ14" s="234">
        <v>21.9</v>
      </c>
      <c r="BR14" s="234">
        <v>22.6</v>
      </c>
      <c r="BS14" s="234">
        <v>22.1</v>
      </c>
      <c r="BT14" s="234">
        <v>22.5</v>
      </c>
      <c r="BU14" s="234">
        <v>22.8</v>
      </c>
      <c r="BV14" s="234">
        <v>23.4</v>
      </c>
      <c r="BW14" s="234">
        <v>23.1</v>
      </c>
      <c r="BX14" s="243">
        <v>22.6</v>
      </c>
      <c r="BY14" s="234"/>
      <c r="BZ14" s="246"/>
    </row>
    <row r="15" spans="1:78" ht="15.75" customHeight="1" x14ac:dyDescent="0.3">
      <c r="B15" s="113" t="str">
        <f>'1 Utsläpp (kvartal)'!B15</f>
        <v>C27 manufacture of electrical equipment</v>
      </c>
      <c r="C15" s="113" t="str">
        <f>'1 Utsläpp (kvartal)'!C15</f>
        <v>C27 industri för elapparatur</v>
      </c>
      <c r="D15" s="234">
        <v>28.7</v>
      </c>
      <c r="E15" s="234">
        <v>27.1</v>
      </c>
      <c r="F15" s="234">
        <v>28.3</v>
      </c>
      <c r="G15" s="234">
        <v>26.3</v>
      </c>
      <c r="H15" s="234">
        <v>26.1</v>
      </c>
      <c r="I15" s="234">
        <v>24.9</v>
      </c>
      <c r="J15" s="234">
        <v>25.9</v>
      </c>
      <c r="K15" s="234">
        <v>25</v>
      </c>
      <c r="L15" s="234">
        <v>26.1</v>
      </c>
      <c r="M15" s="234">
        <v>24.5</v>
      </c>
      <c r="N15" s="234">
        <v>24.8</v>
      </c>
      <c r="O15" s="234">
        <v>24.2</v>
      </c>
      <c r="P15" s="234">
        <v>25.6</v>
      </c>
      <c r="Q15" s="234">
        <v>24.7</v>
      </c>
      <c r="R15" s="234">
        <v>25.3</v>
      </c>
      <c r="S15" s="234">
        <v>24</v>
      </c>
      <c r="T15" s="234">
        <v>24.6</v>
      </c>
      <c r="U15" s="234">
        <v>24.1</v>
      </c>
      <c r="V15" s="234">
        <v>25.2</v>
      </c>
      <c r="W15" s="234">
        <v>24.5</v>
      </c>
      <c r="X15" s="234">
        <v>23.8</v>
      </c>
      <c r="Y15" s="234">
        <v>23.3</v>
      </c>
      <c r="Z15" s="234">
        <v>24.4</v>
      </c>
      <c r="AA15" s="234">
        <v>23.3</v>
      </c>
      <c r="AB15" s="234">
        <v>24.3</v>
      </c>
      <c r="AC15" s="234">
        <v>23.5</v>
      </c>
      <c r="AD15" s="234">
        <v>25.2</v>
      </c>
      <c r="AE15" s="234">
        <v>23</v>
      </c>
      <c r="AF15" s="234">
        <v>23.8</v>
      </c>
      <c r="AG15" s="234">
        <v>22.1</v>
      </c>
      <c r="AH15" s="234">
        <v>23.8</v>
      </c>
      <c r="AI15" s="234">
        <v>21.9</v>
      </c>
      <c r="AJ15" s="234">
        <v>21.5</v>
      </c>
      <c r="AK15" s="234">
        <v>21.1</v>
      </c>
      <c r="AL15" s="234">
        <v>22.2</v>
      </c>
      <c r="AM15" s="234">
        <v>20.7</v>
      </c>
      <c r="AN15" s="234">
        <v>21.1</v>
      </c>
      <c r="AO15" s="234">
        <v>21</v>
      </c>
      <c r="AP15" s="234">
        <v>22.8</v>
      </c>
      <c r="AQ15" s="234">
        <v>20.6</v>
      </c>
      <c r="AR15" s="234">
        <v>22.1</v>
      </c>
      <c r="AS15" s="234">
        <v>21.2</v>
      </c>
      <c r="AT15" s="234">
        <v>22.2</v>
      </c>
      <c r="AU15" s="234">
        <v>21</v>
      </c>
      <c r="AV15" s="234">
        <v>21.6</v>
      </c>
      <c r="AW15" s="234">
        <v>21.9</v>
      </c>
      <c r="AX15" s="234">
        <v>22.4</v>
      </c>
      <c r="AY15" s="234">
        <v>21.4</v>
      </c>
      <c r="AZ15" s="234">
        <v>21.8</v>
      </c>
      <c r="BA15" s="234">
        <v>21.9</v>
      </c>
      <c r="BB15" s="234">
        <v>22.4</v>
      </c>
      <c r="BC15" s="234">
        <v>22</v>
      </c>
      <c r="BD15" s="234">
        <v>22.1</v>
      </c>
      <c r="BE15" s="234">
        <v>22.6</v>
      </c>
      <c r="BF15" s="234">
        <v>23.5</v>
      </c>
      <c r="BG15" s="234">
        <v>23.3</v>
      </c>
      <c r="BH15" s="234">
        <v>23.8</v>
      </c>
      <c r="BI15" s="234">
        <v>24.5</v>
      </c>
      <c r="BJ15" s="234">
        <v>25.7</v>
      </c>
      <c r="BK15" s="234">
        <v>25.6</v>
      </c>
      <c r="BL15" s="234">
        <v>26.2</v>
      </c>
      <c r="BM15" s="234">
        <v>26.9</v>
      </c>
      <c r="BN15" s="234">
        <v>28.2</v>
      </c>
      <c r="BO15" s="234">
        <v>28.2</v>
      </c>
      <c r="BP15" s="234">
        <v>29</v>
      </c>
      <c r="BQ15" s="234">
        <v>29.9</v>
      </c>
      <c r="BR15" s="234">
        <v>31.3</v>
      </c>
      <c r="BS15" s="234">
        <v>31.1</v>
      </c>
      <c r="BT15" s="234">
        <v>29.1</v>
      </c>
      <c r="BU15" s="234">
        <v>28</v>
      </c>
      <c r="BV15" s="234">
        <v>27.7</v>
      </c>
      <c r="BW15" s="234">
        <v>26.5</v>
      </c>
      <c r="BX15" s="243">
        <v>26</v>
      </c>
      <c r="BY15" s="234"/>
      <c r="BZ15" s="246"/>
    </row>
    <row r="16" spans="1:78" ht="15.75" customHeight="1" x14ac:dyDescent="0.3">
      <c r="B16" s="113" t="str">
        <f>'1 Utsläpp (kvartal)'!B16</f>
        <v>C28 manufacture of machinery and equipment n.e.c.</v>
      </c>
      <c r="C16" s="113" t="str">
        <f>'1 Utsläpp (kvartal)'!C16</f>
        <v>C28 övrig maskinindustri</v>
      </c>
      <c r="D16" s="234">
        <v>86</v>
      </c>
      <c r="E16" s="234">
        <v>87.2</v>
      </c>
      <c r="F16" s="234">
        <v>93.9</v>
      </c>
      <c r="G16" s="234">
        <v>83.7</v>
      </c>
      <c r="H16" s="234">
        <v>80.5</v>
      </c>
      <c r="I16" s="234">
        <v>75.3</v>
      </c>
      <c r="J16" s="234">
        <v>76.3</v>
      </c>
      <c r="K16" s="234">
        <v>71.099999999999994</v>
      </c>
      <c r="L16" s="234">
        <v>72.3</v>
      </c>
      <c r="M16" s="234">
        <v>72</v>
      </c>
      <c r="N16" s="234">
        <v>78.3</v>
      </c>
      <c r="O16" s="234">
        <v>74.900000000000006</v>
      </c>
      <c r="P16" s="234">
        <v>76.2</v>
      </c>
      <c r="Q16" s="234">
        <v>74.2</v>
      </c>
      <c r="R16" s="234">
        <v>81.099999999999994</v>
      </c>
      <c r="S16" s="234">
        <v>74.099999999999994</v>
      </c>
      <c r="T16" s="234">
        <v>75.7</v>
      </c>
      <c r="U16" s="234">
        <v>72.7</v>
      </c>
      <c r="V16" s="234">
        <v>78</v>
      </c>
      <c r="W16" s="234">
        <v>72.8</v>
      </c>
      <c r="X16" s="234">
        <v>72.8</v>
      </c>
      <c r="Y16" s="234">
        <v>72.2</v>
      </c>
      <c r="Z16" s="234">
        <v>74.400000000000006</v>
      </c>
      <c r="AA16" s="234">
        <v>72.2</v>
      </c>
      <c r="AB16" s="234">
        <v>67.599999999999994</v>
      </c>
      <c r="AC16" s="234">
        <v>70.3</v>
      </c>
      <c r="AD16" s="234">
        <v>70.599999999999994</v>
      </c>
      <c r="AE16" s="234">
        <v>69.8</v>
      </c>
      <c r="AF16" s="234">
        <v>67.5</v>
      </c>
      <c r="AG16" s="234">
        <v>69.400000000000006</v>
      </c>
      <c r="AH16" s="234">
        <v>67.400000000000006</v>
      </c>
      <c r="AI16" s="234">
        <v>69.8</v>
      </c>
      <c r="AJ16" s="234">
        <v>67.3</v>
      </c>
      <c r="AK16" s="234">
        <v>67.400000000000006</v>
      </c>
      <c r="AL16" s="234">
        <v>66</v>
      </c>
      <c r="AM16" s="234">
        <v>67.7</v>
      </c>
      <c r="AN16" s="234">
        <v>67.099999999999994</v>
      </c>
      <c r="AO16" s="234">
        <v>69.2</v>
      </c>
      <c r="AP16" s="234">
        <v>69.099999999999994</v>
      </c>
      <c r="AQ16" s="234">
        <v>69.3</v>
      </c>
      <c r="AR16" s="234">
        <v>69.599999999999994</v>
      </c>
      <c r="AS16" s="234">
        <v>71.7</v>
      </c>
      <c r="AT16" s="234">
        <v>72.2</v>
      </c>
      <c r="AU16" s="234">
        <v>70.099999999999994</v>
      </c>
      <c r="AV16" s="234">
        <v>71.900000000000006</v>
      </c>
      <c r="AW16" s="234">
        <v>72.7</v>
      </c>
      <c r="AX16" s="234">
        <v>73.8</v>
      </c>
      <c r="AY16" s="234">
        <v>72.5</v>
      </c>
      <c r="AZ16" s="234">
        <v>73</v>
      </c>
      <c r="BA16" s="234">
        <v>72.7</v>
      </c>
      <c r="BB16" s="234">
        <v>73</v>
      </c>
      <c r="BC16" s="234">
        <v>71.400000000000006</v>
      </c>
      <c r="BD16" s="234">
        <v>71.3</v>
      </c>
      <c r="BE16" s="234">
        <v>72.400000000000006</v>
      </c>
      <c r="BF16" s="234">
        <v>74.3</v>
      </c>
      <c r="BG16" s="234">
        <v>73.3</v>
      </c>
      <c r="BH16" s="234">
        <v>74.900000000000006</v>
      </c>
      <c r="BI16" s="234">
        <v>76.2</v>
      </c>
      <c r="BJ16" s="234">
        <v>78.599999999999994</v>
      </c>
      <c r="BK16" s="234">
        <v>77.400000000000006</v>
      </c>
      <c r="BL16" s="234">
        <v>77.900000000000006</v>
      </c>
      <c r="BM16" s="234">
        <v>79</v>
      </c>
      <c r="BN16" s="234">
        <v>81.3</v>
      </c>
      <c r="BO16" s="234">
        <v>79.5</v>
      </c>
      <c r="BP16" s="234">
        <v>77.8</v>
      </c>
      <c r="BQ16" s="234">
        <v>77.900000000000006</v>
      </c>
      <c r="BR16" s="234">
        <v>79.3</v>
      </c>
      <c r="BS16" s="234">
        <v>77.2</v>
      </c>
      <c r="BT16" s="234">
        <v>76.400000000000006</v>
      </c>
      <c r="BU16" s="234">
        <v>76.900000000000006</v>
      </c>
      <c r="BV16" s="234">
        <v>78.400000000000006</v>
      </c>
      <c r="BW16" s="234">
        <v>76.7</v>
      </c>
      <c r="BX16" s="243">
        <v>75.900000000000006</v>
      </c>
      <c r="BY16" s="234"/>
      <c r="BZ16" s="246"/>
    </row>
    <row r="17" spans="2:78" ht="15.75" customHeight="1" x14ac:dyDescent="0.3">
      <c r="B17" s="113" t="str">
        <f>'1 Utsläpp (kvartal)'!B17</f>
        <v>C29 manufacture of motor vehicles, trailers and semi-trailers</v>
      </c>
      <c r="C17" s="113" t="str">
        <f>'1 Utsläpp (kvartal)'!C17</f>
        <v>C29 industri för motorfordon, släpfordon och påhängsvagnar</v>
      </c>
      <c r="D17" s="234">
        <v>87.5</v>
      </c>
      <c r="E17" s="234">
        <v>74.3</v>
      </c>
      <c r="F17" s="234">
        <v>78.2</v>
      </c>
      <c r="G17" s="234">
        <v>78.900000000000006</v>
      </c>
      <c r="H17" s="234">
        <v>74.099999999999994</v>
      </c>
      <c r="I17" s="234">
        <v>58.8</v>
      </c>
      <c r="J17" s="234">
        <v>61.2</v>
      </c>
      <c r="K17" s="234">
        <v>61.6</v>
      </c>
      <c r="L17" s="234">
        <v>63.7</v>
      </c>
      <c r="M17" s="234">
        <v>57.6</v>
      </c>
      <c r="N17" s="234">
        <v>64</v>
      </c>
      <c r="O17" s="234">
        <v>67.8</v>
      </c>
      <c r="P17" s="234">
        <v>71.2</v>
      </c>
      <c r="Q17" s="234">
        <v>63.8</v>
      </c>
      <c r="R17" s="234">
        <v>69.8</v>
      </c>
      <c r="S17" s="234">
        <v>67.5</v>
      </c>
      <c r="T17" s="234">
        <v>66.2</v>
      </c>
      <c r="U17" s="234">
        <v>60.4</v>
      </c>
      <c r="V17" s="234">
        <v>67</v>
      </c>
      <c r="W17" s="234">
        <v>63.1</v>
      </c>
      <c r="X17" s="234">
        <v>66</v>
      </c>
      <c r="Y17" s="234">
        <v>60.7</v>
      </c>
      <c r="Z17" s="234">
        <v>67.900000000000006</v>
      </c>
      <c r="AA17" s="234">
        <v>63.8</v>
      </c>
      <c r="AB17" s="234">
        <v>67.2</v>
      </c>
      <c r="AC17" s="234">
        <v>63.7</v>
      </c>
      <c r="AD17" s="234">
        <v>68.5</v>
      </c>
      <c r="AE17" s="234">
        <v>65.400000000000006</v>
      </c>
      <c r="AF17" s="234">
        <v>66.2</v>
      </c>
      <c r="AG17" s="234">
        <v>64.3</v>
      </c>
      <c r="AH17" s="234">
        <v>69</v>
      </c>
      <c r="AI17" s="234">
        <v>66</v>
      </c>
      <c r="AJ17" s="234">
        <v>67.7</v>
      </c>
      <c r="AK17" s="234">
        <v>67.900000000000006</v>
      </c>
      <c r="AL17" s="234">
        <v>69.099999999999994</v>
      </c>
      <c r="AM17" s="234">
        <v>69.3</v>
      </c>
      <c r="AN17" s="234">
        <v>72.7</v>
      </c>
      <c r="AO17" s="234">
        <v>73</v>
      </c>
      <c r="AP17" s="234">
        <v>76</v>
      </c>
      <c r="AQ17" s="234">
        <v>76.3</v>
      </c>
      <c r="AR17" s="234">
        <v>78.5</v>
      </c>
      <c r="AS17" s="234">
        <v>81.5</v>
      </c>
      <c r="AT17" s="234">
        <v>81.400000000000006</v>
      </c>
      <c r="AU17" s="234">
        <v>79.400000000000006</v>
      </c>
      <c r="AV17" s="234">
        <v>78.7</v>
      </c>
      <c r="AW17" s="234">
        <v>78.2</v>
      </c>
      <c r="AX17" s="234">
        <v>78.2</v>
      </c>
      <c r="AY17" s="234">
        <v>74.900000000000006</v>
      </c>
      <c r="AZ17" s="234">
        <v>74.599999999999994</v>
      </c>
      <c r="BA17" s="234">
        <v>74.2</v>
      </c>
      <c r="BB17" s="234">
        <v>74.3</v>
      </c>
      <c r="BC17" s="234">
        <v>73.7</v>
      </c>
      <c r="BD17" s="234">
        <v>73.8</v>
      </c>
      <c r="BE17" s="234">
        <v>75</v>
      </c>
      <c r="BF17" s="234">
        <v>77.3</v>
      </c>
      <c r="BG17" s="234">
        <v>75.5</v>
      </c>
      <c r="BH17" s="234">
        <v>76</v>
      </c>
      <c r="BI17" s="234">
        <v>77.2</v>
      </c>
      <c r="BJ17" s="234">
        <v>79</v>
      </c>
      <c r="BK17" s="234">
        <v>77.400000000000006</v>
      </c>
      <c r="BL17" s="234">
        <v>78.099999999999994</v>
      </c>
      <c r="BM17" s="234">
        <v>79.599999999999994</v>
      </c>
      <c r="BN17" s="234">
        <v>81.400000000000006</v>
      </c>
      <c r="BO17" s="234">
        <v>79.5</v>
      </c>
      <c r="BP17" s="234">
        <v>80.7</v>
      </c>
      <c r="BQ17" s="234">
        <v>81.3</v>
      </c>
      <c r="BR17" s="234">
        <v>81.599999999999994</v>
      </c>
      <c r="BS17" s="234">
        <v>78.900000000000006</v>
      </c>
      <c r="BT17" s="234">
        <v>76.099999999999994</v>
      </c>
      <c r="BU17" s="234">
        <v>77.3</v>
      </c>
      <c r="BV17" s="234">
        <v>73.7</v>
      </c>
      <c r="BW17" s="234">
        <v>71.599999999999994</v>
      </c>
      <c r="BX17" s="243">
        <v>70.7</v>
      </c>
      <c r="BY17" s="234"/>
      <c r="BZ17" s="246"/>
    </row>
    <row r="18" spans="2:78" ht="15.75" customHeight="1" x14ac:dyDescent="0.3">
      <c r="B18" s="113" t="str">
        <f>'1 Utsläpp (kvartal)'!B18</f>
        <v>C30 manufacture of other transport equipment</v>
      </c>
      <c r="C18" s="113" t="str">
        <f>'1 Utsläpp (kvartal)'!C18</f>
        <v>C30 annan transportmedelsindustri</v>
      </c>
      <c r="D18" s="234">
        <v>15.6</v>
      </c>
      <c r="E18" s="234">
        <v>16.600000000000001</v>
      </c>
      <c r="F18" s="234">
        <v>14.6</v>
      </c>
      <c r="G18" s="234">
        <v>14</v>
      </c>
      <c r="H18" s="234">
        <v>16.2</v>
      </c>
      <c r="I18" s="234">
        <v>16.7</v>
      </c>
      <c r="J18" s="234">
        <v>15.1</v>
      </c>
      <c r="K18" s="234">
        <v>14.4</v>
      </c>
      <c r="L18" s="234">
        <v>15.3</v>
      </c>
      <c r="M18" s="234">
        <v>15.6</v>
      </c>
      <c r="N18" s="234">
        <v>14.4</v>
      </c>
      <c r="O18" s="234">
        <v>13.8</v>
      </c>
      <c r="P18" s="234">
        <v>14.5</v>
      </c>
      <c r="Q18" s="234">
        <v>15.6</v>
      </c>
      <c r="R18" s="234">
        <v>14.3</v>
      </c>
      <c r="S18" s="234">
        <v>14</v>
      </c>
      <c r="T18" s="234">
        <v>14.5</v>
      </c>
      <c r="U18" s="234">
        <v>15.5</v>
      </c>
      <c r="V18" s="234">
        <v>14.4</v>
      </c>
      <c r="W18" s="234">
        <v>14.4</v>
      </c>
      <c r="X18" s="234">
        <v>15.2</v>
      </c>
      <c r="Y18" s="234">
        <v>15.4</v>
      </c>
      <c r="Z18" s="234">
        <v>14.5</v>
      </c>
      <c r="AA18" s="234">
        <v>14.5</v>
      </c>
      <c r="AB18" s="234">
        <v>15.1</v>
      </c>
      <c r="AC18" s="234">
        <v>15.5</v>
      </c>
      <c r="AD18" s="234">
        <v>14.5</v>
      </c>
      <c r="AE18" s="234">
        <v>14.9</v>
      </c>
      <c r="AF18" s="234">
        <v>15.6</v>
      </c>
      <c r="AG18" s="234">
        <v>15.8</v>
      </c>
      <c r="AH18" s="234">
        <v>15.4</v>
      </c>
      <c r="AI18" s="234">
        <v>15.1</v>
      </c>
      <c r="AJ18" s="234">
        <v>15</v>
      </c>
      <c r="AK18" s="234">
        <v>15.3</v>
      </c>
      <c r="AL18" s="234">
        <v>14.8</v>
      </c>
      <c r="AM18" s="234">
        <v>14.1</v>
      </c>
      <c r="AN18" s="234">
        <v>15.6</v>
      </c>
      <c r="AO18" s="234">
        <v>15.6</v>
      </c>
      <c r="AP18" s="234">
        <v>15.5</v>
      </c>
      <c r="AQ18" s="234">
        <v>14.9</v>
      </c>
      <c r="AR18" s="234">
        <v>14.3</v>
      </c>
      <c r="AS18" s="234">
        <v>14.6</v>
      </c>
      <c r="AT18" s="234">
        <v>14.5</v>
      </c>
      <c r="AU18" s="234">
        <v>14.1</v>
      </c>
      <c r="AV18" s="234">
        <v>14.3</v>
      </c>
      <c r="AW18" s="234">
        <v>14.8</v>
      </c>
      <c r="AX18" s="234">
        <v>14.9</v>
      </c>
      <c r="AY18" s="234">
        <v>14.8</v>
      </c>
      <c r="AZ18" s="234">
        <v>15.3</v>
      </c>
      <c r="BA18" s="234">
        <v>15.4</v>
      </c>
      <c r="BB18" s="234">
        <v>15.3</v>
      </c>
      <c r="BC18" s="234">
        <v>15.2</v>
      </c>
      <c r="BD18" s="234">
        <v>15.2</v>
      </c>
      <c r="BE18" s="234">
        <v>15.3</v>
      </c>
      <c r="BF18" s="234">
        <v>15.6</v>
      </c>
      <c r="BG18" s="234">
        <v>15.5</v>
      </c>
      <c r="BH18" s="234">
        <v>15.6</v>
      </c>
      <c r="BI18" s="234">
        <v>15.8</v>
      </c>
      <c r="BJ18" s="234">
        <v>16.3</v>
      </c>
      <c r="BK18" s="234">
        <v>16.2</v>
      </c>
      <c r="BL18" s="234">
        <v>16.600000000000001</v>
      </c>
      <c r="BM18" s="234">
        <v>17</v>
      </c>
      <c r="BN18" s="234">
        <v>17.5</v>
      </c>
      <c r="BO18" s="234">
        <v>17.600000000000001</v>
      </c>
      <c r="BP18" s="234">
        <v>17.8</v>
      </c>
      <c r="BQ18" s="234">
        <v>18.3</v>
      </c>
      <c r="BR18" s="234">
        <v>18.8</v>
      </c>
      <c r="BS18" s="234">
        <v>18.7</v>
      </c>
      <c r="BT18" s="234">
        <v>18.899999999999999</v>
      </c>
      <c r="BU18" s="234">
        <v>19.399999999999999</v>
      </c>
      <c r="BV18" s="234">
        <v>20</v>
      </c>
      <c r="BW18" s="234">
        <v>20.100000000000001</v>
      </c>
      <c r="BX18" s="243">
        <v>21.2</v>
      </c>
      <c r="BY18" s="234"/>
      <c r="BZ18" s="246"/>
    </row>
    <row r="19" spans="2:78" ht="15.75" customHeight="1" x14ac:dyDescent="0.3">
      <c r="B19" s="113" t="str">
        <f>'1 Utsläpp (kvartal)'!B19</f>
        <v>C31-C33 furniture, other manufacturing and repair and installation of machinery and equipment</v>
      </c>
      <c r="C19" s="113" t="str">
        <f>'1 Utsläpp (kvartal)'!C19</f>
        <v>C31-C33 tillverkning av möbler; övrig tillverkning; reparation och installation av maskiner och apparater</v>
      </c>
      <c r="D19" s="234">
        <v>51.3</v>
      </c>
      <c r="E19" s="234">
        <v>53.7</v>
      </c>
      <c r="F19" s="234">
        <v>51.4</v>
      </c>
      <c r="G19" s="234">
        <v>51.4</v>
      </c>
      <c r="H19" s="234">
        <v>47.1</v>
      </c>
      <c r="I19" s="234">
        <v>48.2</v>
      </c>
      <c r="J19" s="234">
        <v>48.2</v>
      </c>
      <c r="K19" s="234">
        <v>50.8</v>
      </c>
      <c r="L19" s="234">
        <v>45.5</v>
      </c>
      <c r="M19" s="234">
        <v>46.2</v>
      </c>
      <c r="N19" s="234">
        <v>46.8</v>
      </c>
      <c r="O19" s="234">
        <v>49.2</v>
      </c>
      <c r="P19" s="234">
        <v>47.3</v>
      </c>
      <c r="Q19" s="234">
        <v>47.8</v>
      </c>
      <c r="R19" s="234">
        <v>48.7</v>
      </c>
      <c r="S19" s="234">
        <v>48.5</v>
      </c>
      <c r="T19" s="234">
        <v>47.6</v>
      </c>
      <c r="U19" s="234">
        <v>48.7</v>
      </c>
      <c r="V19" s="234">
        <v>47.5</v>
      </c>
      <c r="W19" s="234">
        <v>48.4</v>
      </c>
      <c r="X19" s="234">
        <v>46.1</v>
      </c>
      <c r="Y19" s="234">
        <v>44.6</v>
      </c>
      <c r="Z19" s="234">
        <v>44.2</v>
      </c>
      <c r="AA19" s="234">
        <v>45.8</v>
      </c>
      <c r="AB19" s="234">
        <v>46.6</v>
      </c>
      <c r="AC19" s="234">
        <v>44.7</v>
      </c>
      <c r="AD19" s="234">
        <v>44.2</v>
      </c>
      <c r="AE19" s="234">
        <v>43.8</v>
      </c>
      <c r="AF19" s="234">
        <v>45.3</v>
      </c>
      <c r="AG19" s="234">
        <v>43.9</v>
      </c>
      <c r="AH19" s="234">
        <v>43.1</v>
      </c>
      <c r="AI19" s="234">
        <v>44</v>
      </c>
      <c r="AJ19" s="234">
        <v>42.4</v>
      </c>
      <c r="AK19" s="234">
        <v>43.8</v>
      </c>
      <c r="AL19" s="234">
        <v>43.4</v>
      </c>
      <c r="AM19" s="234">
        <v>43.5</v>
      </c>
      <c r="AN19" s="234">
        <v>43</v>
      </c>
      <c r="AO19" s="234">
        <v>43.6</v>
      </c>
      <c r="AP19" s="234">
        <v>43.2</v>
      </c>
      <c r="AQ19" s="234">
        <v>42</v>
      </c>
      <c r="AR19" s="234">
        <v>42.7</v>
      </c>
      <c r="AS19" s="234">
        <v>44.1</v>
      </c>
      <c r="AT19" s="234">
        <v>43.7</v>
      </c>
      <c r="AU19" s="234">
        <v>42.2</v>
      </c>
      <c r="AV19" s="234">
        <v>42.3</v>
      </c>
      <c r="AW19" s="234">
        <v>42.7</v>
      </c>
      <c r="AX19" s="234">
        <v>44</v>
      </c>
      <c r="AY19" s="234">
        <v>42.7</v>
      </c>
      <c r="AZ19" s="234">
        <v>42.6</v>
      </c>
      <c r="BA19" s="234">
        <v>42.6</v>
      </c>
      <c r="BB19" s="234">
        <v>42.6</v>
      </c>
      <c r="BC19" s="234">
        <v>42.2</v>
      </c>
      <c r="BD19" s="234">
        <v>41.9</v>
      </c>
      <c r="BE19" s="234">
        <v>42.6</v>
      </c>
      <c r="BF19" s="234">
        <v>43.1</v>
      </c>
      <c r="BG19" s="234">
        <v>43</v>
      </c>
      <c r="BH19" s="234">
        <v>43.3</v>
      </c>
      <c r="BI19" s="234">
        <v>44</v>
      </c>
      <c r="BJ19" s="234">
        <v>44.6</v>
      </c>
      <c r="BK19" s="234">
        <v>44</v>
      </c>
      <c r="BL19" s="234">
        <v>43.9</v>
      </c>
      <c r="BM19" s="234">
        <v>44.2</v>
      </c>
      <c r="BN19" s="234">
        <v>44.6</v>
      </c>
      <c r="BO19" s="234">
        <v>44</v>
      </c>
      <c r="BP19" s="234">
        <v>43.2</v>
      </c>
      <c r="BQ19" s="234">
        <v>43.5</v>
      </c>
      <c r="BR19" s="234">
        <v>44</v>
      </c>
      <c r="BS19" s="234">
        <v>43.3</v>
      </c>
      <c r="BT19" s="234">
        <v>43.8</v>
      </c>
      <c r="BU19" s="234">
        <v>44.4</v>
      </c>
      <c r="BV19" s="234">
        <v>45</v>
      </c>
      <c r="BW19" s="234">
        <v>44.3</v>
      </c>
      <c r="BX19" s="243">
        <v>43.5</v>
      </c>
      <c r="BY19" s="234"/>
      <c r="BZ19" s="246"/>
    </row>
    <row r="20" spans="2:78" ht="15.75" customHeight="1" x14ac:dyDescent="0.3">
      <c r="B20" s="113" t="str">
        <f>'1 Utsläpp (kvartal)'!B20</f>
        <v>D35-E39 electricity, gas, steam and air conditioning, water supply, waste</v>
      </c>
      <c r="C20" s="113" t="str">
        <f>'1 Utsläpp (kvartal)'!C20</f>
        <v>D35-E39 försörjning av el, gas, värme och kyla samt vattenförsörjning, avloppsrening, avfallshantering och sanering</v>
      </c>
      <c r="D20" s="234">
        <v>49</v>
      </c>
      <c r="E20" s="234">
        <v>51.1</v>
      </c>
      <c r="F20" s="234">
        <v>49.1</v>
      </c>
      <c r="G20" s="234">
        <v>47.2</v>
      </c>
      <c r="H20" s="234">
        <v>50.2</v>
      </c>
      <c r="I20" s="234">
        <v>53.5</v>
      </c>
      <c r="J20" s="234">
        <v>50.1</v>
      </c>
      <c r="K20" s="234">
        <v>47.1</v>
      </c>
      <c r="L20" s="234">
        <v>50.4</v>
      </c>
      <c r="M20" s="234">
        <v>52.4</v>
      </c>
      <c r="N20" s="234">
        <v>49.5</v>
      </c>
      <c r="O20" s="234">
        <v>47.1</v>
      </c>
      <c r="P20" s="234">
        <v>51.8</v>
      </c>
      <c r="Q20" s="234">
        <v>52.8</v>
      </c>
      <c r="R20" s="234">
        <v>50.4</v>
      </c>
      <c r="S20" s="234">
        <v>47.7</v>
      </c>
      <c r="T20" s="234">
        <v>52.4</v>
      </c>
      <c r="U20" s="234">
        <v>52.7</v>
      </c>
      <c r="V20" s="234">
        <v>51.7</v>
      </c>
      <c r="W20" s="234">
        <v>48.8</v>
      </c>
      <c r="X20" s="234">
        <v>53.6</v>
      </c>
      <c r="Y20" s="234">
        <v>54.4</v>
      </c>
      <c r="Z20" s="234">
        <v>53.1</v>
      </c>
      <c r="AA20" s="234">
        <v>49.7</v>
      </c>
      <c r="AB20" s="234">
        <v>54.2</v>
      </c>
      <c r="AC20" s="234">
        <v>54.5</v>
      </c>
      <c r="AD20" s="234">
        <v>53.8</v>
      </c>
      <c r="AE20" s="234">
        <v>51.1</v>
      </c>
      <c r="AF20" s="234">
        <v>54.1</v>
      </c>
      <c r="AG20" s="234">
        <v>53.7</v>
      </c>
      <c r="AH20" s="234">
        <v>54.7</v>
      </c>
      <c r="AI20" s="234">
        <v>52.4</v>
      </c>
      <c r="AJ20" s="234">
        <v>53.4</v>
      </c>
      <c r="AK20" s="234">
        <v>54.2</v>
      </c>
      <c r="AL20" s="234">
        <v>54.2</v>
      </c>
      <c r="AM20" s="234">
        <v>53.8</v>
      </c>
      <c r="AN20" s="234">
        <v>55.4</v>
      </c>
      <c r="AO20" s="234">
        <v>54.4</v>
      </c>
      <c r="AP20" s="234">
        <v>55.6</v>
      </c>
      <c r="AQ20" s="234">
        <v>54.7</v>
      </c>
      <c r="AR20" s="234">
        <v>56.3</v>
      </c>
      <c r="AS20" s="234">
        <v>55.7</v>
      </c>
      <c r="AT20" s="234">
        <v>56.5</v>
      </c>
      <c r="AU20" s="234">
        <v>55.1</v>
      </c>
      <c r="AV20" s="234">
        <v>56.4</v>
      </c>
      <c r="AW20" s="234">
        <v>56.2</v>
      </c>
      <c r="AX20" s="234">
        <v>57.8</v>
      </c>
      <c r="AY20" s="234">
        <v>57.1</v>
      </c>
      <c r="AZ20" s="234">
        <v>57.7</v>
      </c>
      <c r="BA20" s="234">
        <v>58.3</v>
      </c>
      <c r="BB20" s="234">
        <v>60.2</v>
      </c>
      <c r="BC20" s="234">
        <v>58.6</v>
      </c>
      <c r="BD20" s="234">
        <v>58.5</v>
      </c>
      <c r="BE20" s="234">
        <v>59.4</v>
      </c>
      <c r="BF20" s="234">
        <v>61.4</v>
      </c>
      <c r="BG20" s="234">
        <v>59.8</v>
      </c>
      <c r="BH20" s="234">
        <v>59.4</v>
      </c>
      <c r="BI20" s="234">
        <v>59.8</v>
      </c>
      <c r="BJ20" s="234">
        <v>61.5</v>
      </c>
      <c r="BK20" s="234">
        <v>60.3</v>
      </c>
      <c r="BL20" s="234">
        <v>60.8</v>
      </c>
      <c r="BM20" s="234">
        <v>62</v>
      </c>
      <c r="BN20" s="234">
        <v>64.5</v>
      </c>
      <c r="BO20" s="234">
        <v>63.6</v>
      </c>
      <c r="BP20" s="234">
        <v>64.099999999999994</v>
      </c>
      <c r="BQ20" s="234">
        <v>65.2</v>
      </c>
      <c r="BR20" s="234">
        <v>67.400000000000006</v>
      </c>
      <c r="BS20" s="234">
        <v>66.400000000000006</v>
      </c>
      <c r="BT20" s="234">
        <v>66</v>
      </c>
      <c r="BU20" s="234">
        <v>67.2</v>
      </c>
      <c r="BV20" s="234">
        <v>69.3</v>
      </c>
      <c r="BW20" s="234">
        <v>67.8</v>
      </c>
      <c r="BX20" s="243">
        <v>66.599999999999994</v>
      </c>
      <c r="BY20" s="234"/>
      <c r="BZ20" s="246"/>
    </row>
    <row r="21" spans="2:78" ht="15.75" customHeight="1" x14ac:dyDescent="0.3">
      <c r="B21" s="113" t="str">
        <f>'1 Utsläpp (kvartal)'!B21</f>
        <v>F41-F43 construction</v>
      </c>
      <c r="C21" s="113" t="str">
        <f>'1 Utsläpp (kvartal)'!C21</f>
        <v>F41-F43 byggverksamhet</v>
      </c>
      <c r="D21" s="234">
        <v>301.3</v>
      </c>
      <c r="E21" s="234">
        <v>296.10000000000002</v>
      </c>
      <c r="F21" s="234">
        <v>291.2</v>
      </c>
      <c r="G21" s="234">
        <v>283</v>
      </c>
      <c r="H21" s="234">
        <v>304</v>
      </c>
      <c r="I21" s="234">
        <v>297.39999999999998</v>
      </c>
      <c r="J21" s="234">
        <v>288.60000000000002</v>
      </c>
      <c r="K21" s="234">
        <v>282.39999999999998</v>
      </c>
      <c r="L21" s="234">
        <v>308.60000000000002</v>
      </c>
      <c r="M21" s="234">
        <v>299</v>
      </c>
      <c r="N21" s="234">
        <v>294.7</v>
      </c>
      <c r="O21" s="234">
        <v>289.39999999999998</v>
      </c>
      <c r="P21" s="234">
        <v>327.5</v>
      </c>
      <c r="Q21" s="234">
        <v>307.3</v>
      </c>
      <c r="R21" s="234">
        <v>305.5</v>
      </c>
      <c r="S21" s="234">
        <v>307.7</v>
      </c>
      <c r="T21" s="234">
        <v>327.3</v>
      </c>
      <c r="U21" s="234">
        <v>321.7</v>
      </c>
      <c r="V21" s="234">
        <v>315.8</v>
      </c>
      <c r="W21" s="234">
        <v>302.39999999999998</v>
      </c>
      <c r="X21" s="234">
        <v>310.8</v>
      </c>
      <c r="Y21" s="234">
        <v>323.8</v>
      </c>
      <c r="Z21" s="234">
        <v>322.3</v>
      </c>
      <c r="AA21" s="234">
        <v>318</v>
      </c>
      <c r="AB21" s="234">
        <v>317.60000000000002</v>
      </c>
      <c r="AC21" s="234">
        <v>329.2</v>
      </c>
      <c r="AD21" s="234">
        <v>326.5</v>
      </c>
      <c r="AE21" s="234">
        <v>325.10000000000002</v>
      </c>
      <c r="AF21" s="234">
        <v>326.7</v>
      </c>
      <c r="AG21" s="234">
        <v>333.9</v>
      </c>
      <c r="AH21" s="234">
        <v>332.8</v>
      </c>
      <c r="AI21" s="234">
        <v>337.8</v>
      </c>
      <c r="AJ21" s="234">
        <v>327.39999999999998</v>
      </c>
      <c r="AK21" s="234">
        <v>340.4</v>
      </c>
      <c r="AL21" s="234">
        <v>341.6</v>
      </c>
      <c r="AM21" s="234">
        <v>343.3</v>
      </c>
      <c r="AN21" s="234">
        <v>353.7</v>
      </c>
      <c r="AO21" s="234">
        <v>362.1</v>
      </c>
      <c r="AP21" s="234">
        <v>371</v>
      </c>
      <c r="AQ21" s="234">
        <v>364.8</v>
      </c>
      <c r="AR21" s="234">
        <v>363.6</v>
      </c>
      <c r="AS21" s="234">
        <v>378.3</v>
      </c>
      <c r="AT21" s="234">
        <v>380.5</v>
      </c>
      <c r="AU21" s="234">
        <v>378.7</v>
      </c>
      <c r="AV21" s="234">
        <v>366.9</v>
      </c>
      <c r="AW21" s="234">
        <v>378.3</v>
      </c>
      <c r="AX21" s="234">
        <v>380.2</v>
      </c>
      <c r="AY21" s="234">
        <v>378.3</v>
      </c>
      <c r="AZ21" s="234">
        <v>365.8</v>
      </c>
      <c r="BA21" s="234">
        <v>373.5</v>
      </c>
      <c r="BB21" s="234">
        <v>379</v>
      </c>
      <c r="BC21" s="234">
        <v>376.4</v>
      </c>
      <c r="BD21" s="234">
        <v>367.9</v>
      </c>
      <c r="BE21" s="234">
        <v>377.4</v>
      </c>
      <c r="BF21" s="234">
        <v>389.1</v>
      </c>
      <c r="BG21" s="234">
        <v>389.9</v>
      </c>
      <c r="BH21" s="234">
        <v>382.6</v>
      </c>
      <c r="BI21" s="234">
        <v>391.5</v>
      </c>
      <c r="BJ21" s="234">
        <v>402</v>
      </c>
      <c r="BK21" s="234">
        <v>402</v>
      </c>
      <c r="BL21" s="234">
        <v>393.1</v>
      </c>
      <c r="BM21" s="234">
        <v>395</v>
      </c>
      <c r="BN21" s="234">
        <v>399.4</v>
      </c>
      <c r="BO21" s="234">
        <v>392.3</v>
      </c>
      <c r="BP21" s="234">
        <v>376.8</v>
      </c>
      <c r="BQ21" s="234">
        <v>376.7</v>
      </c>
      <c r="BR21" s="234">
        <v>381.2</v>
      </c>
      <c r="BS21" s="234">
        <v>376.7</v>
      </c>
      <c r="BT21" s="234">
        <v>365.8</v>
      </c>
      <c r="BU21" s="234">
        <v>369.2</v>
      </c>
      <c r="BV21" s="234">
        <v>376.2</v>
      </c>
      <c r="BW21" s="234">
        <v>375.5</v>
      </c>
      <c r="BX21" s="243">
        <v>367.6</v>
      </c>
      <c r="BY21" s="234"/>
      <c r="BZ21" s="246"/>
    </row>
    <row r="22" spans="2:78" ht="15.75" customHeight="1" x14ac:dyDescent="0.3">
      <c r="B22" s="113" t="str">
        <f>'1 Utsläpp (kvartal)'!B22</f>
        <v>G45-G47 wholesale and retail trade</v>
      </c>
      <c r="C22" s="113" t="str">
        <f>'1 Utsläpp (kvartal)'!C22</f>
        <v>G45-G47 handel</v>
      </c>
      <c r="D22" s="234">
        <v>559.9</v>
      </c>
      <c r="E22" s="234">
        <v>566.79999999999995</v>
      </c>
      <c r="F22" s="234">
        <v>567</v>
      </c>
      <c r="G22" s="234">
        <v>542.20000000000005</v>
      </c>
      <c r="H22" s="234">
        <v>572.9</v>
      </c>
      <c r="I22" s="234">
        <v>567.29999999999995</v>
      </c>
      <c r="J22" s="234">
        <v>565.29999999999995</v>
      </c>
      <c r="K22" s="234">
        <v>547.9</v>
      </c>
      <c r="L22" s="234">
        <v>569.5</v>
      </c>
      <c r="M22" s="234">
        <v>573.9</v>
      </c>
      <c r="N22" s="234">
        <v>575</v>
      </c>
      <c r="O22" s="234">
        <v>557.9</v>
      </c>
      <c r="P22" s="234">
        <v>579.29999999999995</v>
      </c>
      <c r="Q22" s="234">
        <v>586.5</v>
      </c>
      <c r="R22" s="234">
        <v>583</v>
      </c>
      <c r="S22" s="234">
        <v>563.6</v>
      </c>
      <c r="T22" s="234">
        <v>576.70000000000005</v>
      </c>
      <c r="U22" s="234">
        <v>585.9</v>
      </c>
      <c r="V22" s="234">
        <v>584.5</v>
      </c>
      <c r="W22" s="234">
        <v>564.29999999999995</v>
      </c>
      <c r="X22" s="234">
        <v>572.5</v>
      </c>
      <c r="Y22" s="234">
        <v>582.9</v>
      </c>
      <c r="Z22" s="234">
        <v>591.6</v>
      </c>
      <c r="AA22" s="234">
        <v>572.9</v>
      </c>
      <c r="AB22" s="234">
        <v>573.9</v>
      </c>
      <c r="AC22" s="234">
        <v>596.9</v>
      </c>
      <c r="AD22" s="234">
        <v>604</v>
      </c>
      <c r="AE22" s="234">
        <v>581.5</v>
      </c>
      <c r="AF22" s="234">
        <v>578.5</v>
      </c>
      <c r="AG22" s="234">
        <v>598.20000000000005</v>
      </c>
      <c r="AH22" s="234">
        <v>604.9</v>
      </c>
      <c r="AI22" s="234">
        <v>580.70000000000005</v>
      </c>
      <c r="AJ22" s="234">
        <v>594.79999999999995</v>
      </c>
      <c r="AK22" s="234">
        <v>596.70000000000005</v>
      </c>
      <c r="AL22" s="234">
        <v>597.20000000000005</v>
      </c>
      <c r="AM22" s="234">
        <v>581.70000000000005</v>
      </c>
      <c r="AN22" s="234">
        <v>605.5</v>
      </c>
      <c r="AO22" s="234">
        <v>604.70000000000005</v>
      </c>
      <c r="AP22" s="234">
        <v>614.9</v>
      </c>
      <c r="AQ22" s="234">
        <v>589.4</v>
      </c>
      <c r="AR22" s="234">
        <v>608.5</v>
      </c>
      <c r="AS22" s="234">
        <v>617</v>
      </c>
      <c r="AT22" s="234">
        <v>621.9</v>
      </c>
      <c r="AU22" s="234">
        <v>604.20000000000005</v>
      </c>
      <c r="AV22" s="234">
        <v>619.5</v>
      </c>
      <c r="AW22" s="234">
        <v>613.6</v>
      </c>
      <c r="AX22" s="234">
        <v>624.9</v>
      </c>
      <c r="AY22" s="234">
        <v>598.1</v>
      </c>
      <c r="AZ22" s="234">
        <v>598.20000000000005</v>
      </c>
      <c r="BA22" s="234">
        <v>595.70000000000005</v>
      </c>
      <c r="BB22" s="234">
        <v>616.9</v>
      </c>
      <c r="BC22" s="234">
        <v>594.79999999999995</v>
      </c>
      <c r="BD22" s="234">
        <v>588.4</v>
      </c>
      <c r="BE22" s="234">
        <v>601.6</v>
      </c>
      <c r="BF22" s="234">
        <v>636.4</v>
      </c>
      <c r="BG22" s="234">
        <v>609.70000000000005</v>
      </c>
      <c r="BH22" s="234">
        <v>606.9</v>
      </c>
      <c r="BI22" s="234">
        <v>620.20000000000005</v>
      </c>
      <c r="BJ22" s="234">
        <v>652.70000000000005</v>
      </c>
      <c r="BK22" s="234">
        <v>619.29999999999995</v>
      </c>
      <c r="BL22" s="234">
        <v>612.29999999999995</v>
      </c>
      <c r="BM22" s="234">
        <v>620.70000000000005</v>
      </c>
      <c r="BN22" s="234">
        <v>653.1</v>
      </c>
      <c r="BO22" s="234">
        <v>617.9</v>
      </c>
      <c r="BP22" s="234">
        <v>608</v>
      </c>
      <c r="BQ22" s="234">
        <v>616</v>
      </c>
      <c r="BR22" s="234">
        <v>646.4</v>
      </c>
      <c r="BS22" s="234">
        <v>611.6</v>
      </c>
      <c r="BT22" s="234">
        <v>600.70000000000005</v>
      </c>
      <c r="BU22" s="234">
        <v>613</v>
      </c>
      <c r="BV22" s="234">
        <v>643.70000000000005</v>
      </c>
      <c r="BW22" s="234">
        <v>608.5</v>
      </c>
      <c r="BX22" s="243">
        <v>601.6</v>
      </c>
      <c r="BY22" s="234"/>
      <c r="BZ22" s="246"/>
    </row>
    <row r="23" spans="2:78" ht="15.75" customHeight="1" x14ac:dyDescent="0.3">
      <c r="B23" s="113" t="str">
        <f>'1 Utsläpp (kvartal)'!B23</f>
        <v>H49-H53 transport and storage</v>
      </c>
      <c r="C23" s="113" t="str">
        <f>'1 Utsläpp (kvartal)'!C23</f>
        <v>H49-H53 transport och magasinering</v>
      </c>
      <c r="D23" s="234">
        <v>224.4</v>
      </c>
      <c r="E23" s="234">
        <v>240.9</v>
      </c>
      <c r="F23" s="234">
        <v>255.8</v>
      </c>
      <c r="G23" s="234">
        <v>238.7</v>
      </c>
      <c r="H23" s="234">
        <v>218.4</v>
      </c>
      <c r="I23" s="234">
        <v>232.3</v>
      </c>
      <c r="J23" s="234">
        <v>244.8</v>
      </c>
      <c r="K23" s="234">
        <v>229.8</v>
      </c>
      <c r="L23" s="234">
        <v>218.1</v>
      </c>
      <c r="M23" s="234">
        <v>234.4</v>
      </c>
      <c r="N23" s="234">
        <v>244.6</v>
      </c>
      <c r="O23" s="234">
        <v>232.6</v>
      </c>
      <c r="P23" s="234">
        <v>223.6</v>
      </c>
      <c r="Q23" s="234">
        <v>238.3</v>
      </c>
      <c r="R23" s="234">
        <v>246.3</v>
      </c>
      <c r="S23" s="234">
        <v>235.9</v>
      </c>
      <c r="T23" s="234">
        <v>222.2</v>
      </c>
      <c r="U23" s="234">
        <v>234.2</v>
      </c>
      <c r="V23" s="234">
        <v>240.4</v>
      </c>
      <c r="W23" s="234">
        <v>231.4</v>
      </c>
      <c r="X23" s="234">
        <v>223</v>
      </c>
      <c r="Y23" s="234">
        <v>231.2</v>
      </c>
      <c r="Z23" s="234">
        <v>241.3</v>
      </c>
      <c r="AA23" s="234">
        <v>231.5</v>
      </c>
      <c r="AB23" s="234">
        <v>221.7</v>
      </c>
      <c r="AC23" s="234">
        <v>227.2</v>
      </c>
      <c r="AD23" s="234">
        <v>240.8</v>
      </c>
      <c r="AE23" s="234">
        <v>224.1</v>
      </c>
      <c r="AF23" s="234">
        <v>219.5</v>
      </c>
      <c r="AG23" s="234">
        <v>225.9</v>
      </c>
      <c r="AH23" s="234">
        <v>233.3</v>
      </c>
      <c r="AI23" s="234">
        <v>222.2</v>
      </c>
      <c r="AJ23" s="234">
        <v>225.3</v>
      </c>
      <c r="AK23" s="234">
        <v>232.4</v>
      </c>
      <c r="AL23" s="234">
        <v>229.7</v>
      </c>
      <c r="AM23" s="234">
        <v>229.4</v>
      </c>
      <c r="AN23" s="234">
        <v>231.1</v>
      </c>
      <c r="AO23" s="234">
        <v>236.6</v>
      </c>
      <c r="AP23" s="234">
        <v>236.2</v>
      </c>
      <c r="AQ23" s="234">
        <v>232.8</v>
      </c>
      <c r="AR23" s="234">
        <v>234.1</v>
      </c>
      <c r="AS23" s="234">
        <v>245.5</v>
      </c>
      <c r="AT23" s="234">
        <v>243.1</v>
      </c>
      <c r="AU23" s="234">
        <v>238.2</v>
      </c>
      <c r="AV23" s="234">
        <v>238.3</v>
      </c>
      <c r="AW23" s="234">
        <v>248.1</v>
      </c>
      <c r="AX23" s="234">
        <v>247.4</v>
      </c>
      <c r="AY23" s="234">
        <v>241.2</v>
      </c>
      <c r="AZ23" s="234">
        <v>238.1</v>
      </c>
      <c r="BA23" s="234">
        <v>232.9</v>
      </c>
      <c r="BB23" s="234">
        <v>234.7</v>
      </c>
      <c r="BC23" s="234">
        <v>230.1</v>
      </c>
      <c r="BD23" s="234">
        <v>228.8</v>
      </c>
      <c r="BE23" s="234">
        <v>231.2</v>
      </c>
      <c r="BF23" s="234">
        <v>239.3</v>
      </c>
      <c r="BG23" s="234">
        <v>237.2</v>
      </c>
      <c r="BH23" s="234">
        <v>236.8</v>
      </c>
      <c r="BI23" s="234">
        <v>238.2</v>
      </c>
      <c r="BJ23" s="234">
        <v>244.7</v>
      </c>
      <c r="BK23" s="234">
        <v>238.9</v>
      </c>
      <c r="BL23" s="234">
        <v>237.2</v>
      </c>
      <c r="BM23" s="234">
        <v>239</v>
      </c>
      <c r="BN23" s="234">
        <v>245</v>
      </c>
      <c r="BO23" s="234">
        <v>238.2</v>
      </c>
      <c r="BP23" s="234">
        <v>235.3</v>
      </c>
      <c r="BQ23" s="234">
        <v>237.4</v>
      </c>
      <c r="BR23" s="234">
        <v>243.5</v>
      </c>
      <c r="BS23" s="234">
        <v>238</v>
      </c>
      <c r="BT23" s="234">
        <v>237</v>
      </c>
      <c r="BU23" s="234">
        <v>239.4</v>
      </c>
      <c r="BV23" s="234">
        <v>245.4</v>
      </c>
      <c r="BW23" s="234">
        <v>239.6</v>
      </c>
      <c r="BX23" s="243">
        <v>238.5</v>
      </c>
      <c r="BY23" s="234"/>
      <c r="BZ23" s="246"/>
    </row>
    <row r="24" spans="2:78" ht="15.75" customHeight="1" x14ac:dyDescent="0.3">
      <c r="B24" s="113" t="str">
        <f>'1 Utsläpp (kvartal)'!B24</f>
        <v>I55-I56 hotels and restaurants</v>
      </c>
      <c r="C24" s="113" t="str">
        <f>'1 Utsläpp (kvartal)'!C24</f>
        <v>I55-I56 hotell- och restaurang</v>
      </c>
      <c r="D24" s="234">
        <v>118.6</v>
      </c>
      <c r="E24" s="234">
        <v>137.5</v>
      </c>
      <c r="F24" s="234">
        <v>141.1</v>
      </c>
      <c r="G24" s="234">
        <v>136</v>
      </c>
      <c r="H24" s="234">
        <v>117.9</v>
      </c>
      <c r="I24" s="234">
        <v>137.9</v>
      </c>
      <c r="J24" s="234">
        <v>145.9</v>
      </c>
      <c r="K24" s="234">
        <v>145.69999999999999</v>
      </c>
      <c r="L24" s="234">
        <v>121.8</v>
      </c>
      <c r="M24" s="234">
        <v>143.30000000000001</v>
      </c>
      <c r="N24" s="234">
        <v>153.9</v>
      </c>
      <c r="O24" s="234">
        <v>146.19999999999999</v>
      </c>
      <c r="P24" s="234">
        <v>131.9</v>
      </c>
      <c r="Q24" s="234">
        <v>150.6</v>
      </c>
      <c r="R24" s="234">
        <v>157</v>
      </c>
      <c r="S24" s="234">
        <v>149.19999999999999</v>
      </c>
      <c r="T24" s="234">
        <v>141.6</v>
      </c>
      <c r="U24" s="234">
        <v>157.5</v>
      </c>
      <c r="V24" s="234">
        <v>160.80000000000001</v>
      </c>
      <c r="W24" s="234">
        <v>157.19999999999999</v>
      </c>
      <c r="X24" s="234">
        <v>153.5</v>
      </c>
      <c r="Y24" s="234">
        <v>163.9</v>
      </c>
      <c r="Z24" s="234">
        <v>171.5</v>
      </c>
      <c r="AA24" s="234">
        <v>165.5</v>
      </c>
      <c r="AB24" s="234">
        <v>162.80000000000001</v>
      </c>
      <c r="AC24" s="234">
        <v>171.2</v>
      </c>
      <c r="AD24" s="234">
        <v>177.9</v>
      </c>
      <c r="AE24" s="234">
        <v>167.4</v>
      </c>
      <c r="AF24" s="234">
        <v>165.8</v>
      </c>
      <c r="AG24" s="234">
        <v>173.4</v>
      </c>
      <c r="AH24" s="234">
        <v>189.1</v>
      </c>
      <c r="AI24" s="234">
        <v>179.6</v>
      </c>
      <c r="AJ24" s="234">
        <v>180</v>
      </c>
      <c r="AK24" s="234">
        <v>195</v>
      </c>
      <c r="AL24" s="234">
        <v>201.5</v>
      </c>
      <c r="AM24" s="234">
        <v>182.3</v>
      </c>
      <c r="AN24" s="234">
        <v>175.2</v>
      </c>
      <c r="AO24" s="234">
        <v>199.5</v>
      </c>
      <c r="AP24" s="234">
        <v>206.8</v>
      </c>
      <c r="AQ24" s="234">
        <v>190.6</v>
      </c>
      <c r="AR24" s="234">
        <v>188.1</v>
      </c>
      <c r="AS24" s="234">
        <v>192</v>
      </c>
      <c r="AT24" s="234">
        <v>202.3</v>
      </c>
      <c r="AU24" s="234">
        <v>193.3</v>
      </c>
      <c r="AV24" s="234">
        <v>180.8</v>
      </c>
      <c r="AW24" s="234">
        <v>192.3</v>
      </c>
      <c r="AX24" s="234">
        <v>203.5</v>
      </c>
      <c r="AY24" s="234">
        <v>193</v>
      </c>
      <c r="AZ24" s="234">
        <v>181.5</v>
      </c>
      <c r="BA24" s="234">
        <v>157.69999999999999</v>
      </c>
      <c r="BB24" s="234">
        <v>171.5</v>
      </c>
      <c r="BC24" s="234">
        <v>157.30000000000001</v>
      </c>
      <c r="BD24" s="234">
        <v>135</v>
      </c>
      <c r="BE24" s="234">
        <v>147.1</v>
      </c>
      <c r="BF24" s="234">
        <v>186.1</v>
      </c>
      <c r="BG24" s="234">
        <v>178.6</v>
      </c>
      <c r="BH24" s="234">
        <v>170.7</v>
      </c>
      <c r="BI24" s="234">
        <v>194</v>
      </c>
      <c r="BJ24" s="234">
        <v>222</v>
      </c>
      <c r="BK24" s="234">
        <v>196.9</v>
      </c>
      <c r="BL24" s="234">
        <v>187.7</v>
      </c>
      <c r="BM24" s="234">
        <v>202.1</v>
      </c>
      <c r="BN24" s="234">
        <v>226.5</v>
      </c>
      <c r="BO24" s="234">
        <v>198.7</v>
      </c>
      <c r="BP24" s="234">
        <v>187.1</v>
      </c>
      <c r="BQ24" s="234">
        <v>200.9</v>
      </c>
      <c r="BR24" s="234">
        <v>224.2</v>
      </c>
      <c r="BS24" s="234">
        <v>197.3</v>
      </c>
      <c r="BT24" s="234">
        <v>188.4</v>
      </c>
      <c r="BU24" s="234">
        <v>203.3</v>
      </c>
      <c r="BV24" s="234">
        <v>226.8</v>
      </c>
      <c r="BW24" s="234">
        <v>200.6</v>
      </c>
      <c r="BX24" s="243">
        <v>192.2</v>
      </c>
      <c r="BY24" s="234"/>
      <c r="BZ24" s="246"/>
    </row>
    <row r="25" spans="2:78" ht="15.75" customHeight="1" x14ac:dyDescent="0.3">
      <c r="B25" s="113" t="str">
        <f>'1 Utsläpp (kvartal)'!B25</f>
        <v>J58-J60 publishing, motion picture, video, television and broadcasting</v>
      </c>
      <c r="C25" s="113" t="str">
        <f>'1 Utsläpp (kvartal)'!C25</f>
        <v>J58-J60 förlagsverksamhet, film, video, TV, ljudinspelning, fonogramutgivning, planering och sändning av program</v>
      </c>
      <c r="D25" s="234">
        <v>53.2</v>
      </c>
      <c r="E25" s="234">
        <v>42.8</v>
      </c>
      <c r="F25" s="234">
        <v>45.3</v>
      </c>
      <c r="G25" s="234">
        <v>47.4</v>
      </c>
      <c r="H25" s="234">
        <v>53</v>
      </c>
      <c r="I25" s="234">
        <v>43</v>
      </c>
      <c r="J25" s="234">
        <v>45.1</v>
      </c>
      <c r="K25" s="234">
        <v>46.3</v>
      </c>
      <c r="L25" s="234">
        <v>50.9</v>
      </c>
      <c r="M25" s="234">
        <v>40.6</v>
      </c>
      <c r="N25" s="234">
        <v>44.1</v>
      </c>
      <c r="O25" s="234">
        <v>45.3</v>
      </c>
      <c r="P25" s="234">
        <v>50.6</v>
      </c>
      <c r="Q25" s="234">
        <v>40.5</v>
      </c>
      <c r="R25" s="234">
        <v>43.7</v>
      </c>
      <c r="S25" s="234">
        <v>44.1</v>
      </c>
      <c r="T25" s="234">
        <v>50.4</v>
      </c>
      <c r="U25" s="234">
        <v>40.700000000000003</v>
      </c>
      <c r="V25" s="234">
        <v>44</v>
      </c>
      <c r="W25" s="234">
        <v>44.1</v>
      </c>
      <c r="X25" s="234">
        <v>49.6</v>
      </c>
      <c r="Y25" s="234">
        <v>42</v>
      </c>
      <c r="Z25" s="234">
        <v>45.5</v>
      </c>
      <c r="AA25" s="234">
        <v>44.9</v>
      </c>
      <c r="AB25" s="234">
        <v>48.9</v>
      </c>
      <c r="AC25" s="234">
        <v>43.4</v>
      </c>
      <c r="AD25" s="234">
        <v>44.2</v>
      </c>
      <c r="AE25" s="234">
        <v>45.1</v>
      </c>
      <c r="AF25" s="234">
        <v>50.6</v>
      </c>
      <c r="AG25" s="234">
        <v>44.1</v>
      </c>
      <c r="AH25" s="234">
        <v>45.4</v>
      </c>
      <c r="AI25" s="234">
        <v>47</v>
      </c>
      <c r="AJ25" s="234">
        <v>47.2</v>
      </c>
      <c r="AK25" s="234">
        <v>45.2</v>
      </c>
      <c r="AL25" s="234">
        <v>44.4</v>
      </c>
      <c r="AM25" s="234">
        <v>46.7</v>
      </c>
      <c r="AN25" s="234">
        <v>47.9</v>
      </c>
      <c r="AO25" s="234">
        <v>46.8</v>
      </c>
      <c r="AP25" s="234">
        <v>47.7</v>
      </c>
      <c r="AQ25" s="234">
        <v>48.7</v>
      </c>
      <c r="AR25" s="234">
        <v>46.4</v>
      </c>
      <c r="AS25" s="234">
        <v>46.1</v>
      </c>
      <c r="AT25" s="234">
        <v>46.9</v>
      </c>
      <c r="AU25" s="234">
        <v>49</v>
      </c>
      <c r="AV25" s="234">
        <v>47.4</v>
      </c>
      <c r="AW25" s="234">
        <v>48.8</v>
      </c>
      <c r="AX25" s="234">
        <v>49.7</v>
      </c>
      <c r="AY25" s="234">
        <v>50.6</v>
      </c>
      <c r="AZ25" s="234">
        <v>49.4</v>
      </c>
      <c r="BA25" s="234">
        <v>49.4</v>
      </c>
      <c r="BB25" s="234">
        <v>49</v>
      </c>
      <c r="BC25" s="234">
        <v>50.6</v>
      </c>
      <c r="BD25" s="234">
        <v>50</v>
      </c>
      <c r="BE25" s="234">
        <v>51.3</v>
      </c>
      <c r="BF25" s="234">
        <v>52.6</v>
      </c>
      <c r="BG25" s="234">
        <v>53.8</v>
      </c>
      <c r="BH25" s="234">
        <v>52.9</v>
      </c>
      <c r="BI25" s="234">
        <v>54.2</v>
      </c>
      <c r="BJ25" s="234">
        <v>55.1</v>
      </c>
      <c r="BK25" s="234">
        <v>55.9</v>
      </c>
      <c r="BL25" s="234">
        <v>55.4</v>
      </c>
      <c r="BM25" s="234">
        <v>55.9</v>
      </c>
      <c r="BN25" s="234">
        <v>56.2</v>
      </c>
      <c r="BO25" s="234">
        <v>56</v>
      </c>
      <c r="BP25" s="234">
        <v>53.5</v>
      </c>
      <c r="BQ25" s="234">
        <v>53.9</v>
      </c>
      <c r="BR25" s="234">
        <v>53.6</v>
      </c>
      <c r="BS25" s="234">
        <v>53.7</v>
      </c>
      <c r="BT25" s="234">
        <v>53.1</v>
      </c>
      <c r="BU25" s="234">
        <v>53.7</v>
      </c>
      <c r="BV25" s="234">
        <v>53.8</v>
      </c>
      <c r="BW25" s="234">
        <v>53.9</v>
      </c>
      <c r="BX25" s="243">
        <v>52.9</v>
      </c>
      <c r="BY25" s="234"/>
      <c r="BZ25" s="246"/>
    </row>
    <row r="26" spans="2:78" ht="15.75" customHeight="1" x14ac:dyDescent="0.3">
      <c r="B26" s="113" t="str">
        <f>'1 Utsläpp (kvartal)'!B26</f>
        <v>J61 telecommunications</v>
      </c>
      <c r="C26" s="113" t="str">
        <f>'1 Utsläpp (kvartal)'!C26</f>
        <v>J61 telekommunikation</v>
      </c>
      <c r="D26" s="234">
        <v>23.1</v>
      </c>
      <c r="E26" s="234">
        <v>28.5</v>
      </c>
      <c r="F26" s="234">
        <v>27.3</v>
      </c>
      <c r="G26" s="234">
        <v>24.3</v>
      </c>
      <c r="H26" s="234">
        <v>23.5</v>
      </c>
      <c r="I26" s="234">
        <v>28.2</v>
      </c>
      <c r="J26" s="234">
        <v>26.7</v>
      </c>
      <c r="K26" s="234">
        <v>23.7</v>
      </c>
      <c r="L26" s="234">
        <v>21.7</v>
      </c>
      <c r="M26" s="234">
        <v>26.2</v>
      </c>
      <c r="N26" s="234">
        <v>24</v>
      </c>
      <c r="O26" s="234">
        <v>22.1</v>
      </c>
      <c r="P26" s="234">
        <v>20.399999999999999</v>
      </c>
      <c r="Q26" s="234">
        <v>24.4</v>
      </c>
      <c r="R26" s="234">
        <v>22.9</v>
      </c>
      <c r="S26" s="234">
        <v>20.7</v>
      </c>
      <c r="T26" s="234">
        <v>21.5</v>
      </c>
      <c r="U26" s="234">
        <v>23.3</v>
      </c>
      <c r="V26" s="234">
        <v>23.4</v>
      </c>
      <c r="W26" s="234">
        <v>21.3</v>
      </c>
      <c r="X26" s="234">
        <v>21.9</v>
      </c>
      <c r="Y26" s="234">
        <v>23.2</v>
      </c>
      <c r="Z26" s="234">
        <v>23.8</v>
      </c>
      <c r="AA26" s="234">
        <v>21.5</v>
      </c>
      <c r="AB26" s="234">
        <v>21.9</v>
      </c>
      <c r="AC26" s="234">
        <v>24</v>
      </c>
      <c r="AD26" s="234">
        <v>23.9</v>
      </c>
      <c r="AE26" s="234">
        <v>21.8</v>
      </c>
      <c r="AF26" s="234">
        <v>23.8</v>
      </c>
      <c r="AG26" s="234">
        <v>25</v>
      </c>
      <c r="AH26" s="234">
        <v>24.2</v>
      </c>
      <c r="AI26" s="234">
        <v>23.1</v>
      </c>
      <c r="AJ26" s="234">
        <v>23.7</v>
      </c>
      <c r="AK26" s="234">
        <v>24.4</v>
      </c>
      <c r="AL26" s="234">
        <v>24.4</v>
      </c>
      <c r="AM26" s="234">
        <v>22.7</v>
      </c>
      <c r="AN26" s="234">
        <v>25.1</v>
      </c>
      <c r="AO26" s="234">
        <v>24.2</v>
      </c>
      <c r="AP26" s="234">
        <v>24.1</v>
      </c>
      <c r="AQ26" s="234">
        <v>21.1</v>
      </c>
      <c r="AR26" s="234">
        <v>23.5</v>
      </c>
      <c r="AS26" s="234">
        <v>24.3</v>
      </c>
      <c r="AT26" s="234">
        <v>23.4</v>
      </c>
      <c r="AU26" s="234">
        <v>21.7</v>
      </c>
      <c r="AV26" s="234">
        <v>23</v>
      </c>
      <c r="AW26" s="234">
        <v>22.9</v>
      </c>
      <c r="AX26" s="234">
        <v>22.7</v>
      </c>
      <c r="AY26" s="234">
        <v>20.6</v>
      </c>
      <c r="AZ26" s="234">
        <v>22.2</v>
      </c>
      <c r="BA26" s="234">
        <v>22.1</v>
      </c>
      <c r="BB26" s="234">
        <v>22</v>
      </c>
      <c r="BC26" s="234">
        <v>21.7</v>
      </c>
      <c r="BD26" s="234">
        <v>21.6</v>
      </c>
      <c r="BE26" s="234">
        <v>21.5</v>
      </c>
      <c r="BF26" s="234">
        <v>21.6</v>
      </c>
      <c r="BG26" s="234">
        <v>21.3</v>
      </c>
      <c r="BH26" s="234">
        <v>21.1</v>
      </c>
      <c r="BI26" s="234">
        <v>21.2</v>
      </c>
      <c r="BJ26" s="234">
        <v>21.3</v>
      </c>
      <c r="BK26" s="234">
        <v>21.2</v>
      </c>
      <c r="BL26" s="234">
        <v>21.3</v>
      </c>
      <c r="BM26" s="234">
        <v>21.6</v>
      </c>
      <c r="BN26" s="234">
        <v>21.6</v>
      </c>
      <c r="BO26" s="234">
        <v>21.5</v>
      </c>
      <c r="BP26" s="234">
        <v>21.3</v>
      </c>
      <c r="BQ26" s="234">
        <v>21.3</v>
      </c>
      <c r="BR26" s="234">
        <v>21.5</v>
      </c>
      <c r="BS26" s="234">
        <v>21.5</v>
      </c>
      <c r="BT26" s="234">
        <v>21.3</v>
      </c>
      <c r="BU26" s="234">
        <v>21.1</v>
      </c>
      <c r="BV26" s="234">
        <v>20.9</v>
      </c>
      <c r="BW26" s="234">
        <v>20.6</v>
      </c>
      <c r="BX26" s="243">
        <v>20.2</v>
      </c>
      <c r="BY26" s="234"/>
      <c r="BZ26" s="246"/>
    </row>
    <row r="27" spans="2:78" ht="15.75" customHeight="1" x14ac:dyDescent="0.3">
      <c r="B27" s="113" t="str">
        <f>'1 Utsläpp (kvartal)'!B27</f>
        <v>J62-J63 computer programming, consultancy and related activities and information services</v>
      </c>
      <c r="C27" s="113" t="str">
        <f>'1 Utsläpp (kvartal)'!C27</f>
        <v>J62-J63 dataprogrammering, datakonsulter och informationstjänster</v>
      </c>
      <c r="D27" s="234">
        <v>112.9</v>
      </c>
      <c r="E27" s="234">
        <v>117.9</v>
      </c>
      <c r="F27" s="234">
        <v>118.2</v>
      </c>
      <c r="G27" s="234">
        <v>106.2</v>
      </c>
      <c r="H27" s="234">
        <v>111.1</v>
      </c>
      <c r="I27" s="234">
        <v>115.5</v>
      </c>
      <c r="J27" s="234">
        <v>111.8</v>
      </c>
      <c r="K27" s="234">
        <v>100</v>
      </c>
      <c r="L27" s="234">
        <v>109.5</v>
      </c>
      <c r="M27" s="234">
        <v>113.4</v>
      </c>
      <c r="N27" s="234">
        <v>113.2</v>
      </c>
      <c r="O27" s="234">
        <v>102.3</v>
      </c>
      <c r="P27" s="234">
        <v>111.8</v>
      </c>
      <c r="Q27" s="234">
        <v>114.7</v>
      </c>
      <c r="R27" s="234">
        <v>119</v>
      </c>
      <c r="S27" s="234">
        <v>107.6</v>
      </c>
      <c r="T27" s="234">
        <v>116.6</v>
      </c>
      <c r="U27" s="234">
        <v>118.7</v>
      </c>
      <c r="V27" s="234">
        <v>121.2</v>
      </c>
      <c r="W27" s="234">
        <v>109.8</v>
      </c>
      <c r="X27" s="234">
        <v>118</v>
      </c>
      <c r="Y27" s="234">
        <v>122.1</v>
      </c>
      <c r="Z27" s="234">
        <v>116.5</v>
      </c>
      <c r="AA27" s="234">
        <v>111</v>
      </c>
      <c r="AB27" s="234">
        <v>118.4</v>
      </c>
      <c r="AC27" s="234">
        <v>125.1</v>
      </c>
      <c r="AD27" s="234">
        <v>125.3</v>
      </c>
      <c r="AE27" s="234">
        <v>113.1</v>
      </c>
      <c r="AF27" s="234">
        <v>123.8</v>
      </c>
      <c r="AG27" s="234">
        <v>129.1</v>
      </c>
      <c r="AH27" s="234">
        <v>126.5</v>
      </c>
      <c r="AI27" s="234">
        <v>119.7</v>
      </c>
      <c r="AJ27" s="234">
        <v>125.5</v>
      </c>
      <c r="AK27" s="234">
        <v>129.30000000000001</v>
      </c>
      <c r="AL27" s="234">
        <v>127.4</v>
      </c>
      <c r="AM27" s="234">
        <v>115.7</v>
      </c>
      <c r="AN27" s="234">
        <v>128.9</v>
      </c>
      <c r="AO27" s="234">
        <v>133.30000000000001</v>
      </c>
      <c r="AP27" s="234">
        <v>133.80000000000001</v>
      </c>
      <c r="AQ27" s="234">
        <v>128.30000000000001</v>
      </c>
      <c r="AR27" s="234">
        <v>138</v>
      </c>
      <c r="AS27" s="234">
        <v>142.6</v>
      </c>
      <c r="AT27" s="234">
        <v>135.6</v>
      </c>
      <c r="AU27" s="234">
        <v>133.80000000000001</v>
      </c>
      <c r="AV27" s="234">
        <v>141.69999999999999</v>
      </c>
      <c r="AW27" s="234">
        <v>143.1</v>
      </c>
      <c r="AX27" s="234">
        <v>141.30000000000001</v>
      </c>
      <c r="AY27" s="234">
        <v>145.80000000000001</v>
      </c>
      <c r="AZ27" s="234">
        <v>145.30000000000001</v>
      </c>
      <c r="BA27" s="234">
        <v>146.4</v>
      </c>
      <c r="BB27" s="234">
        <v>146</v>
      </c>
      <c r="BC27" s="234">
        <v>146.1</v>
      </c>
      <c r="BD27" s="234">
        <v>147.4</v>
      </c>
      <c r="BE27" s="234">
        <v>150.30000000000001</v>
      </c>
      <c r="BF27" s="234">
        <v>153.19999999999999</v>
      </c>
      <c r="BG27" s="234">
        <v>155.9</v>
      </c>
      <c r="BH27" s="234">
        <v>158.80000000000001</v>
      </c>
      <c r="BI27" s="234">
        <v>162.4</v>
      </c>
      <c r="BJ27" s="234">
        <v>165.9</v>
      </c>
      <c r="BK27" s="234">
        <v>168.2</v>
      </c>
      <c r="BL27" s="234">
        <v>169.3</v>
      </c>
      <c r="BM27" s="234">
        <v>170.6</v>
      </c>
      <c r="BN27" s="234">
        <v>171.7</v>
      </c>
      <c r="BO27" s="234">
        <v>171.3</v>
      </c>
      <c r="BP27" s="234">
        <v>169.6</v>
      </c>
      <c r="BQ27" s="234">
        <v>169.2</v>
      </c>
      <c r="BR27" s="234">
        <v>169.2</v>
      </c>
      <c r="BS27" s="234">
        <v>168.6</v>
      </c>
      <c r="BT27" s="234">
        <v>168.6</v>
      </c>
      <c r="BU27" s="234">
        <v>168.2</v>
      </c>
      <c r="BV27" s="234">
        <v>168.2</v>
      </c>
      <c r="BW27" s="234">
        <v>167.7</v>
      </c>
      <c r="BX27" s="243">
        <v>166.6</v>
      </c>
      <c r="BY27" s="234"/>
      <c r="BZ27" s="246"/>
    </row>
    <row r="28" spans="2:78" ht="15.75" customHeight="1" x14ac:dyDescent="0.3">
      <c r="B28" s="113" t="str">
        <f>'1 Utsläpp (kvartal)'!B28</f>
        <v>K64-K66 financial services and insurance activities</v>
      </c>
      <c r="C28" s="113" t="str">
        <f>'1 Utsläpp (kvartal)'!C28</f>
        <v>K64-K66 finans- och försäkringsverksamhet</v>
      </c>
      <c r="D28" s="234">
        <v>90.6</v>
      </c>
      <c r="E28" s="234">
        <v>92.6</v>
      </c>
      <c r="F28" s="234">
        <v>87.3</v>
      </c>
      <c r="G28" s="234">
        <v>88</v>
      </c>
      <c r="H28" s="234">
        <v>89.4</v>
      </c>
      <c r="I28" s="234">
        <v>87.8</v>
      </c>
      <c r="J28" s="234">
        <v>84.8</v>
      </c>
      <c r="K28" s="234">
        <v>88</v>
      </c>
      <c r="L28" s="234">
        <v>86.4</v>
      </c>
      <c r="M28" s="234">
        <v>89.6</v>
      </c>
      <c r="N28" s="234">
        <v>85.7</v>
      </c>
      <c r="O28" s="234">
        <v>87.5</v>
      </c>
      <c r="P28" s="234">
        <v>89.3</v>
      </c>
      <c r="Q28" s="234">
        <v>90.7</v>
      </c>
      <c r="R28" s="234">
        <v>87.9</v>
      </c>
      <c r="S28" s="234">
        <v>87.7</v>
      </c>
      <c r="T28" s="234">
        <v>86.7</v>
      </c>
      <c r="U28" s="234">
        <v>92.8</v>
      </c>
      <c r="V28" s="234">
        <v>89.3</v>
      </c>
      <c r="W28" s="234">
        <v>89.6</v>
      </c>
      <c r="X28" s="234">
        <v>87.5</v>
      </c>
      <c r="Y28" s="234">
        <v>92.6</v>
      </c>
      <c r="Z28" s="234">
        <v>89.6</v>
      </c>
      <c r="AA28" s="234">
        <v>88.3</v>
      </c>
      <c r="AB28" s="234">
        <v>88.7</v>
      </c>
      <c r="AC28" s="234">
        <v>91.2</v>
      </c>
      <c r="AD28" s="234">
        <v>89.8</v>
      </c>
      <c r="AE28" s="234">
        <v>89.2</v>
      </c>
      <c r="AF28" s="234">
        <v>87.8</v>
      </c>
      <c r="AG28" s="234">
        <v>90.2</v>
      </c>
      <c r="AH28" s="234">
        <v>88.8</v>
      </c>
      <c r="AI28" s="234">
        <v>88.3</v>
      </c>
      <c r="AJ28" s="234">
        <v>86.1</v>
      </c>
      <c r="AK28" s="234">
        <v>88.7</v>
      </c>
      <c r="AL28" s="234">
        <v>86.9</v>
      </c>
      <c r="AM28" s="234">
        <v>86.9</v>
      </c>
      <c r="AN28" s="234">
        <v>84.5</v>
      </c>
      <c r="AO28" s="234">
        <v>86.8</v>
      </c>
      <c r="AP28" s="234">
        <v>85.4</v>
      </c>
      <c r="AQ28" s="234">
        <v>85</v>
      </c>
      <c r="AR28" s="234">
        <v>86.2</v>
      </c>
      <c r="AS28" s="234">
        <v>88.1</v>
      </c>
      <c r="AT28" s="234">
        <v>87.6</v>
      </c>
      <c r="AU28" s="234">
        <v>86.2</v>
      </c>
      <c r="AV28" s="234">
        <v>88.1</v>
      </c>
      <c r="AW28" s="234">
        <v>91.4</v>
      </c>
      <c r="AX28" s="234">
        <v>94</v>
      </c>
      <c r="AY28" s="234">
        <v>92.1</v>
      </c>
      <c r="AZ28" s="234">
        <v>97.4</v>
      </c>
      <c r="BA28" s="234">
        <v>98.5</v>
      </c>
      <c r="BB28" s="234">
        <v>99.1</v>
      </c>
      <c r="BC28" s="234">
        <v>98.6</v>
      </c>
      <c r="BD28" s="234">
        <v>99.5</v>
      </c>
      <c r="BE28" s="234">
        <v>101.5</v>
      </c>
      <c r="BF28" s="234">
        <v>102.6</v>
      </c>
      <c r="BG28" s="234">
        <v>102.2</v>
      </c>
      <c r="BH28" s="234">
        <v>103.4</v>
      </c>
      <c r="BI28" s="234">
        <v>105.7</v>
      </c>
      <c r="BJ28" s="234">
        <v>106.7</v>
      </c>
      <c r="BK28" s="234">
        <v>106.2</v>
      </c>
      <c r="BL28" s="234">
        <v>107.3</v>
      </c>
      <c r="BM28" s="234">
        <v>108.3</v>
      </c>
      <c r="BN28" s="234">
        <v>109.5</v>
      </c>
      <c r="BO28" s="234">
        <v>109.2</v>
      </c>
      <c r="BP28" s="234">
        <v>110.3</v>
      </c>
      <c r="BQ28" s="234">
        <v>111.4</v>
      </c>
      <c r="BR28" s="234">
        <v>112.3</v>
      </c>
      <c r="BS28" s="234">
        <v>111.7</v>
      </c>
      <c r="BT28" s="234">
        <v>112</v>
      </c>
      <c r="BU28" s="234">
        <v>112.7</v>
      </c>
      <c r="BV28" s="234">
        <v>113.1</v>
      </c>
      <c r="BW28" s="234">
        <v>112.2</v>
      </c>
      <c r="BX28" s="243">
        <v>112.3</v>
      </c>
      <c r="BY28" s="234"/>
      <c r="BZ28" s="246"/>
    </row>
    <row r="29" spans="2:78" ht="15.75" customHeight="1" x14ac:dyDescent="0.3">
      <c r="B29" s="113" t="str">
        <f>'1 Utsläpp (kvartal)'!B29</f>
        <v>L68 real estate activities</v>
      </c>
      <c r="C29" s="113" t="str">
        <f>'1 Utsläpp (kvartal)'!C29</f>
        <v>L68 fastighetsbolag och fastighetsförvaltare</v>
      </c>
      <c r="D29" s="234">
        <v>59.7</v>
      </c>
      <c r="E29" s="234">
        <v>78.3</v>
      </c>
      <c r="F29" s="234">
        <v>74.5</v>
      </c>
      <c r="G29" s="234">
        <v>64.2</v>
      </c>
      <c r="H29" s="234">
        <v>61.1</v>
      </c>
      <c r="I29" s="234">
        <v>77.2</v>
      </c>
      <c r="J29" s="234">
        <v>74.2</v>
      </c>
      <c r="K29" s="234">
        <v>66.599999999999994</v>
      </c>
      <c r="L29" s="234">
        <v>61.4</v>
      </c>
      <c r="M29" s="234">
        <v>75</v>
      </c>
      <c r="N29" s="234">
        <v>72.8</v>
      </c>
      <c r="O29" s="234">
        <v>66.400000000000006</v>
      </c>
      <c r="P29" s="234">
        <v>64.8</v>
      </c>
      <c r="Q29" s="234">
        <v>77.5</v>
      </c>
      <c r="R29" s="234">
        <v>74.099999999999994</v>
      </c>
      <c r="S29" s="234">
        <v>70.400000000000006</v>
      </c>
      <c r="T29" s="234">
        <v>63.9</v>
      </c>
      <c r="U29" s="234">
        <v>76.400000000000006</v>
      </c>
      <c r="V29" s="234">
        <v>75.099999999999994</v>
      </c>
      <c r="W29" s="234">
        <v>71.599999999999994</v>
      </c>
      <c r="X29" s="234">
        <v>67.7</v>
      </c>
      <c r="Y29" s="234">
        <v>78</v>
      </c>
      <c r="Z29" s="234">
        <v>79.900000000000006</v>
      </c>
      <c r="AA29" s="234">
        <v>71.400000000000006</v>
      </c>
      <c r="AB29" s="234">
        <v>68.8</v>
      </c>
      <c r="AC29" s="234">
        <v>79.3</v>
      </c>
      <c r="AD29" s="234">
        <v>80.7</v>
      </c>
      <c r="AE29" s="234">
        <v>76.7</v>
      </c>
      <c r="AF29" s="234">
        <v>70.900000000000006</v>
      </c>
      <c r="AG29" s="234">
        <v>80</v>
      </c>
      <c r="AH29" s="234">
        <v>80.5</v>
      </c>
      <c r="AI29" s="234">
        <v>80.5</v>
      </c>
      <c r="AJ29" s="234">
        <v>74.7</v>
      </c>
      <c r="AK29" s="234">
        <v>84.5</v>
      </c>
      <c r="AL29" s="234">
        <v>80.3</v>
      </c>
      <c r="AM29" s="234">
        <v>80.5</v>
      </c>
      <c r="AN29" s="234">
        <v>78.900000000000006</v>
      </c>
      <c r="AO29" s="234">
        <v>86.3</v>
      </c>
      <c r="AP29" s="234">
        <v>86.3</v>
      </c>
      <c r="AQ29" s="234">
        <v>89.5</v>
      </c>
      <c r="AR29" s="234">
        <v>81.8</v>
      </c>
      <c r="AS29" s="234">
        <v>84.7</v>
      </c>
      <c r="AT29" s="234">
        <v>88.7</v>
      </c>
      <c r="AU29" s="234">
        <v>88.9</v>
      </c>
      <c r="AV29" s="234">
        <v>80.599999999999994</v>
      </c>
      <c r="AW29" s="234">
        <v>86.6</v>
      </c>
      <c r="AX29" s="234">
        <v>90.9</v>
      </c>
      <c r="AY29" s="234">
        <v>89.6</v>
      </c>
      <c r="AZ29" s="234">
        <v>82.6</v>
      </c>
      <c r="BA29" s="234">
        <v>87.9</v>
      </c>
      <c r="BB29" s="234">
        <v>90.5</v>
      </c>
      <c r="BC29" s="234">
        <v>89.7</v>
      </c>
      <c r="BD29" s="234">
        <v>82.8</v>
      </c>
      <c r="BE29" s="234">
        <v>88.8</v>
      </c>
      <c r="BF29" s="234">
        <v>90.9</v>
      </c>
      <c r="BG29" s="234">
        <v>90</v>
      </c>
      <c r="BH29" s="234">
        <v>84.6</v>
      </c>
      <c r="BI29" s="234">
        <v>90.7</v>
      </c>
      <c r="BJ29" s="234">
        <v>91.9</v>
      </c>
      <c r="BK29" s="234">
        <v>90.8</v>
      </c>
      <c r="BL29" s="234">
        <v>84.4</v>
      </c>
      <c r="BM29" s="234">
        <v>90</v>
      </c>
      <c r="BN29" s="234">
        <v>90.7</v>
      </c>
      <c r="BO29" s="234">
        <v>90</v>
      </c>
      <c r="BP29" s="234">
        <v>83.6</v>
      </c>
      <c r="BQ29" s="234">
        <v>89.5</v>
      </c>
      <c r="BR29" s="234">
        <v>89.6</v>
      </c>
      <c r="BS29" s="234">
        <v>88.9</v>
      </c>
      <c r="BT29" s="234">
        <v>83.1</v>
      </c>
      <c r="BU29" s="234">
        <v>89.7</v>
      </c>
      <c r="BV29" s="234">
        <v>89.3</v>
      </c>
      <c r="BW29" s="234">
        <v>88.7</v>
      </c>
      <c r="BX29" s="243">
        <v>83.5</v>
      </c>
      <c r="BY29" s="234"/>
      <c r="BZ29" s="246"/>
    </row>
    <row r="30" spans="2:78" ht="15.75" customHeight="1" x14ac:dyDescent="0.3">
      <c r="B30" s="113" t="str">
        <f>'1 Utsläpp (kvartal)'!B30</f>
        <v>M69-M72 consultancy and scientific research and development</v>
      </c>
      <c r="C30" s="113" t="str">
        <f>'1 Utsläpp (kvartal)'!C30</f>
        <v>M69-M72 juridisk och ekonomisk konsultverksamhet; huvudkontors- och konsulttjänster till företag; arkitekt- och teknisk konsultverksamhet samt FoU</v>
      </c>
      <c r="D30" s="234">
        <v>175.5</v>
      </c>
      <c r="E30" s="234">
        <v>184.1</v>
      </c>
      <c r="F30" s="234">
        <v>183</v>
      </c>
      <c r="G30" s="234">
        <v>189.6</v>
      </c>
      <c r="H30" s="234">
        <v>182.7</v>
      </c>
      <c r="I30" s="234">
        <v>183.7</v>
      </c>
      <c r="J30" s="234">
        <v>182</v>
      </c>
      <c r="K30" s="234">
        <v>188.7</v>
      </c>
      <c r="L30" s="234">
        <v>183.6</v>
      </c>
      <c r="M30" s="234">
        <v>186.7</v>
      </c>
      <c r="N30" s="234">
        <v>190.1</v>
      </c>
      <c r="O30" s="234">
        <v>194.9</v>
      </c>
      <c r="P30" s="234">
        <v>189.8</v>
      </c>
      <c r="Q30" s="234">
        <v>195.1</v>
      </c>
      <c r="R30" s="234">
        <v>197.8</v>
      </c>
      <c r="S30" s="234">
        <v>204.2</v>
      </c>
      <c r="T30" s="234">
        <v>199.8</v>
      </c>
      <c r="U30" s="234">
        <v>200.6</v>
      </c>
      <c r="V30" s="234">
        <v>208.3</v>
      </c>
      <c r="W30" s="234">
        <v>213</v>
      </c>
      <c r="X30" s="234">
        <v>207.7</v>
      </c>
      <c r="Y30" s="234">
        <v>208.4</v>
      </c>
      <c r="Z30" s="234">
        <v>206.8</v>
      </c>
      <c r="AA30" s="234">
        <v>214.7</v>
      </c>
      <c r="AB30" s="234">
        <v>211.2</v>
      </c>
      <c r="AC30" s="234">
        <v>209.9</v>
      </c>
      <c r="AD30" s="234">
        <v>212.2</v>
      </c>
      <c r="AE30" s="234">
        <v>222.8</v>
      </c>
      <c r="AF30" s="234">
        <v>214.7</v>
      </c>
      <c r="AG30" s="234">
        <v>210.7</v>
      </c>
      <c r="AH30" s="234">
        <v>217.4</v>
      </c>
      <c r="AI30" s="234">
        <v>232.5</v>
      </c>
      <c r="AJ30" s="234">
        <v>214.4</v>
      </c>
      <c r="AK30" s="234">
        <v>229.2</v>
      </c>
      <c r="AL30" s="234">
        <v>220.7</v>
      </c>
      <c r="AM30" s="234">
        <v>227.4</v>
      </c>
      <c r="AN30" s="234">
        <v>234.3</v>
      </c>
      <c r="AO30" s="234">
        <v>244.3</v>
      </c>
      <c r="AP30" s="234">
        <v>239.5</v>
      </c>
      <c r="AQ30" s="234">
        <v>245.3</v>
      </c>
      <c r="AR30" s="234">
        <v>242.8</v>
      </c>
      <c r="AS30" s="234">
        <v>254.7</v>
      </c>
      <c r="AT30" s="234">
        <v>249</v>
      </c>
      <c r="AU30" s="234">
        <v>248.6</v>
      </c>
      <c r="AV30" s="234">
        <v>252.2</v>
      </c>
      <c r="AW30" s="234">
        <v>260.7</v>
      </c>
      <c r="AX30" s="234">
        <v>257.60000000000002</v>
      </c>
      <c r="AY30" s="234">
        <v>256.3</v>
      </c>
      <c r="AZ30" s="234">
        <v>257.2</v>
      </c>
      <c r="BA30" s="234">
        <v>260.10000000000002</v>
      </c>
      <c r="BB30" s="234">
        <v>256.2</v>
      </c>
      <c r="BC30" s="234">
        <v>256.5</v>
      </c>
      <c r="BD30" s="234">
        <v>253.7</v>
      </c>
      <c r="BE30" s="234">
        <v>257.10000000000002</v>
      </c>
      <c r="BF30" s="234">
        <v>260.3</v>
      </c>
      <c r="BG30" s="234">
        <v>264.39999999999998</v>
      </c>
      <c r="BH30" s="234">
        <v>264.8</v>
      </c>
      <c r="BI30" s="234">
        <v>269.8</v>
      </c>
      <c r="BJ30" s="234">
        <v>273.2</v>
      </c>
      <c r="BK30" s="234">
        <v>277.89999999999998</v>
      </c>
      <c r="BL30" s="234">
        <v>276.2</v>
      </c>
      <c r="BM30" s="234">
        <v>278.5</v>
      </c>
      <c r="BN30" s="234">
        <v>280.3</v>
      </c>
      <c r="BO30" s="234">
        <v>282.8</v>
      </c>
      <c r="BP30" s="234">
        <v>288.60000000000002</v>
      </c>
      <c r="BQ30" s="234">
        <v>289.3</v>
      </c>
      <c r="BR30" s="234">
        <v>290.2</v>
      </c>
      <c r="BS30" s="234">
        <v>291.60000000000002</v>
      </c>
      <c r="BT30" s="234">
        <v>292</v>
      </c>
      <c r="BU30" s="234">
        <v>291.7</v>
      </c>
      <c r="BV30" s="234">
        <v>297</v>
      </c>
      <c r="BW30" s="234">
        <v>298.5</v>
      </c>
      <c r="BX30" s="243">
        <v>296.2</v>
      </c>
      <c r="BY30" s="234"/>
      <c r="BZ30" s="246"/>
    </row>
    <row r="31" spans="2:78" ht="15.75" customHeight="1" x14ac:dyDescent="0.3">
      <c r="B31" s="113" t="str">
        <f>'1 Utsläpp (kvartal)'!B31</f>
        <v>M73-M75 advertising and market research, veterinary activities</v>
      </c>
      <c r="C31" s="113" t="str">
        <f>'1 Utsläpp (kvartal)'!C31</f>
        <v>M73-M75 reklam och marknadsundersökning, annan verksamhet inom juridik, ekonomi, vetenskap, teknik; veterinärverksamhet</v>
      </c>
      <c r="D31" s="234">
        <v>63.3</v>
      </c>
      <c r="E31" s="234">
        <v>67.2</v>
      </c>
      <c r="F31" s="234">
        <v>66.400000000000006</v>
      </c>
      <c r="G31" s="234">
        <v>64.7</v>
      </c>
      <c r="H31" s="234">
        <v>61.7</v>
      </c>
      <c r="I31" s="234">
        <v>64.5</v>
      </c>
      <c r="J31" s="234">
        <v>64.3</v>
      </c>
      <c r="K31" s="234">
        <v>61.1</v>
      </c>
      <c r="L31" s="234">
        <v>62.8</v>
      </c>
      <c r="M31" s="234">
        <v>65.7</v>
      </c>
      <c r="N31" s="234">
        <v>65.5</v>
      </c>
      <c r="O31" s="234">
        <v>62.5</v>
      </c>
      <c r="P31" s="234">
        <v>63.5</v>
      </c>
      <c r="Q31" s="234">
        <v>63.8</v>
      </c>
      <c r="R31" s="234">
        <v>63.4</v>
      </c>
      <c r="S31" s="234">
        <v>60.5</v>
      </c>
      <c r="T31" s="234">
        <v>64.2</v>
      </c>
      <c r="U31" s="234">
        <v>62</v>
      </c>
      <c r="V31" s="234">
        <v>65.400000000000006</v>
      </c>
      <c r="W31" s="234">
        <v>61.2</v>
      </c>
      <c r="X31" s="234">
        <v>64.599999999999994</v>
      </c>
      <c r="Y31" s="234">
        <v>64.3</v>
      </c>
      <c r="Z31" s="234">
        <v>62.7</v>
      </c>
      <c r="AA31" s="234">
        <v>63</v>
      </c>
      <c r="AB31" s="234">
        <v>64</v>
      </c>
      <c r="AC31" s="234">
        <v>65</v>
      </c>
      <c r="AD31" s="234">
        <v>65</v>
      </c>
      <c r="AE31" s="234">
        <v>62.6</v>
      </c>
      <c r="AF31" s="234">
        <v>63.7</v>
      </c>
      <c r="AG31" s="234">
        <v>63.7</v>
      </c>
      <c r="AH31" s="234">
        <v>66.8</v>
      </c>
      <c r="AI31" s="234">
        <v>65.7</v>
      </c>
      <c r="AJ31" s="234">
        <v>63.4</v>
      </c>
      <c r="AK31" s="234">
        <v>64</v>
      </c>
      <c r="AL31" s="234">
        <v>66.7</v>
      </c>
      <c r="AM31" s="234">
        <v>65</v>
      </c>
      <c r="AN31" s="234">
        <v>66.3</v>
      </c>
      <c r="AO31" s="234">
        <v>67.599999999999994</v>
      </c>
      <c r="AP31" s="234">
        <v>65.2</v>
      </c>
      <c r="AQ31" s="234">
        <v>65.3</v>
      </c>
      <c r="AR31" s="234">
        <v>65.3</v>
      </c>
      <c r="AS31" s="234">
        <v>68</v>
      </c>
      <c r="AT31" s="234">
        <v>65.7</v>
      </c>
      <c r="AU31" s="234">
        <v>69.400000000000006</v>
      </c>
      <c r="AV31" s="234">
        <v>66.7</v>
      </c>
      <c r="AW31" s="234">
        <v>65.8</v>
      </c>
      <c r="AX31" s="234">
        <v>66.900000000000006</v>
      </c>
      <c r="AY31" s="234">
        <v>67.3</v>
      </c>
      <c r="AZ31" s="234">
        <v>64.8</v>
      </c>
      <c r="BA31" s="234">
        <v>65.2</v>
      </c>
      <c r="BB31" s="234">
        <v>64</v>
      </c>
      <c r="BC31" s="234">
        <v>64.900000000000006</v>
      </c>
      <c r="BD31" s="234">
        <v>63.3</v>
      </c>
      <c r="BE31" s="234">
        <v>65</v>
      </c>
      <c r="BF31" s="234">
        <v>65.3</v>
      </c>
      <c r="BG31" s="234">
        <v>66.5</v>
      </c>
      <c r="BH31" s="234">
        <v>65.599999999999994</v>
      </c>
      <c r="BI31" s="234">
        <v>68</v>
      </c>
      <c r="BJ31" s="234">
        <v>68.5</v>
      </c>
      <c r="BK31" s="234">
        <v>69.599999999999994</v>
      </c>
      <c r="BL31" s="234">
        <v>67.7</v>
      </c>
      <c r="BM31" s="234">
        <v>68.900000000000006</v>
      </c>
      <c r="BN31" s="234">
        <v>68.099999999999994</v>
      </c>
      <c r="BO31" s="234">
        <v>68.2</v>
      </c>
      <c r="BP31" s="234">
        <v>65.900000000000006</v>
      </c>
      <c r="BQ31" s="234">
        <v>66.400000000000006</v>
      </c>
      <c r="BR31" s="234">
        <v>65.8</v>
      </c>
      <c r="BS31" s="234">
        <v>66.7</v>
      </c>
      <c r="BT31" s="234">
        <v>64.099999999999994</v>
      </c>
      <c r="BU31" s="234">
        <v>65.099999999999994</v>
      </c>
      <c r="BV31" s="234">
        <v>64.8</v>
      </c>
      <c r="BW31" s="234">
        <v>65.8</v>
      </c>
      <c r="BX31" s="243">
        <v>63.3</v>
      </c>
      <c r="BY31" s="234"/>
      <c r="BZ31" s="246"/>
    </row>
    <row r="32" spans="2:78" ht="15.75" customHeight="1" x14ac:dyDescent="0.3">
      <c r="B32" s="113" t="str">
        <f>'1 Utsläpp (kvartal)'!B32</f>
        <v>N77-N82 administrative and support service activities</v>
      </c>
      <c r="C32" s="113" t="str">
        <f>'1 Utsläpp (kvartal)'!C32</f>
        <v>N77-N82 uthyrning av fastighetsservice, resetjänster och andra stödtjänster</v>
      </c>
      <c r="D32" s="234">
        <v>202.1</v>
      </c>
      <c r="E32" s="234">
        <v>216.6</v>
      </c>
      <c r="F32" s="234">
        <v>220.2</v>
      </c>
      <c r="G32" s="234">
        <v>210.3</v>
      </c>
      <c r="H32" s="234">
        <v>188.2</v>
      </c>
      <c r="I32" s="234">
        <v>206.6</v>
      </c>
      <c r="J32" s="234">
        <v>212.8</v>
      </c>
      <c r="K32" s="234">
        <v>194.5</v>
      </c>
      <c r="L32" s="234">
        <v>186.3</v>
      </c>
      <c r="M32" s="234">
        <v>212.8</v>
      </c>
      <c r="N32" s="234">
        <v>230.6</v>
      </c>
      <c r="O32" s="234">
        <v>218.4</v>
      </c>
      <c r="P32" s="234">
        <v>205</v>
      </c>
      <c r="Q32" s="234">
        <v>232.5</v>
      </c>
      <c r="R32" s="234">
        <v>247.1</v>
      </c>
      <c r="S32" s="234">
        <v>232.9</v>
      </c>
      <c r="T32" s="234">
        <v>217.3</v>
      </c>
      <c r="U32" s="234">
        <v>236.7</v>
      </c>
      <c r="V32" s="234">
        <v>249.9</v>
      </c>
      <c r="W32" s="234">
        <v>234.7</v>
      </c>
      <c r="X32" s="234">
        <v>221.3</v>
      </c>
      <c r="Y32" s="234">
        <v>238.6</v>
      </c>
      <c r="Z32" s="234">
        <v>254.3</v>
      </c>
      <c r="AA32" s="234">
        <v>236.8</v>
      </c>
      <c r="AB32" s="234">
        <v>225.9</v>
      </c>
      <c r="AC32" s="234">
        <v>242.7</v>
      </c>
      <c r="AD32" s="234">
        <v>258.39999999999998</v>
      </c>
      <c r="AE32" s="234">
        <v>244.2</v>
      </c>
      <c r="AF32" s="234">
        <v>239.2</v>
      </c>
      <c r="AG32" s="234">
        <v>252.7</v>
      </c>
      <c r="AH32" s="234">
        <v>273</v>
      </c>
      <c r="AI32" s="234">
        <v>255.5</v>
      </c>
      <c r="AJ32" s="234">
        <v>253.2</v>
      </c>
      <c r="AK32" s="234">
        <v>258.60000000000002</v>
      </c>
      <c r="AL32" s="234">
        <v>281.3</v>
      </c>
      <c r="AM32" s="234">
        <v>278.5</v>
      </c>
      <c r="AN32" s="234">
        <v>261.60000000000002</v>
      </c>
      <c r="AO32" s="234">
        <v>271.8</v>
      </c>
      <c r="AP32" s="234">
        <v>290.39999999999998</v>
      </c>
      <c r="AQ32" s="234">
        <v>283.39999999999998</v>
      </c>
      <c r="AR32" s="234">
        <v>271</v>
      </c>
      <c r="AS32" s="234">
        <v>281.5</v>
      </c>
      <c r="AT32" s="234">
        <v>299.5</v>
      </c>
      <c r="AU32" s="234">
        <v>285.60000000000002</v>
      </c>
      <c r="AV32" s="234">
        <v>275.89999999999998</v>
      </c>
      <c r="AW32" s="234">
        <v>287</v>
      </c>
      <c r="AX32" s="234">
        <v>294.60000000000002</v>
      </c>
      <c r="AY32" s="234">
        <v>287.10000000000002</v>
      </c>
      <c r="AZ32" s="234">
        <v>271.60000000000002</v>
      </c>
      <c r="BA32" s="234">
        <v>267.7</v>
      </c>
      <c r="BB32" s="234">
        <v>268.39999999999998</v>
      </c>
      <c r="BC32" s="234">
        <v>266</v>
      </c>
      <c r="BD32" s="234">
        <v>261.8</v>
      </c>
      <c r="BE32" s="234">
        <v>272.60000000000002</v>
      </c>
      <c r="BF32" s="234">
        <v>288.60000000000002</v>
      </c>
      <c r="BG32" s="234">
        <v>288.10000000000002</v>
      </c>
      <c r="BH32" s="234">
        <v>286.2</v>
      </c>
      <c r="BI32" s="234">
        <v>296.5</v>
      </c>
      <c r="BJ32" s="234">
        <v>311.8</v>
      </c>
      <c r="BK32" s="234">
        <v>307.10000000000002</v>
      </c>
      <c r="BL32" s="234">
        <v>296.60000000000002</v>
      </c>
      <c r="BM32" s="234">
        <v>301.5</v>
      </c>
      <c r="BN32" s="234">
        <v>311.89999999999998</v>
      </c>
      <c r="BO32" s="234">
        <v>302.2</v>
      </c>
      <c r="BP32" s="234">
        <v>292</v>
      </c>
      <c r="BQ32" s="234">
        <v>295.7</v>
      </c>
      <c r="BR32" s="234">
        <v>303.2</v>
      </c>
      <c r="BS32" s="234">
        <v>291.5</v>
      </c>
      <c r="BT32" s="234">
        <v>282.3</v>
      </c>
      <c r="BU32" s="234">
        <v>289.89999999999998</v>
      </c>
      <c r="BV32" s="234">
        <v>300.8</v>
      </c>
      <c r="BW32" s="234">
        <v>294.7</v>
      </c>
      <c r="BX32" s="243">
        <v>283.39999999999998</v>
      </c>
      <c r="BY32" s="234"/>
      <c r="BZ32" s="246"/>
    </row>
    <row r="33" spans="2:78" ht="15.75" customHeight="1" x14ac:dyDescent="0.3">
      <c r="B33" s="113" t="str">
        <f>'1 Utsläpp (kvartal)'!B33</f>
        <v>P85 education</v>
      </c>
      <c r="C33" s="113" t="str">
        <f>'1 Utsläpp (kvartal)'!C33</f>
        <v>P85 utbildning</v>
      </c>
      <c r="D33" s="234">
        <v>54.9</v>
      </c>
      <c r="E33" s="234">
        <v>54.9</v>
      </c>
      <c r="F33" s="234">
        <v>58</v>
      </c>
      <c r="G33" s="234">
        <v>60.2</v>
      </c>
      <c r="H33" s="234">
        <v>58.6</v>
      </c>
      <c r="I33" s="234">
        <v>59.7</v>
      </c>
      <c r="J33" s="234">
        <v>63</v>
      </c>
      <c r="K33" s="234">
        <v>66.099999999999994</v>
      </c>
      <c r="L33" s="234">
        <v>61.5</v>
      </c>
      <c r="M33" s="234">
        <v>61.6</v>
      </c>
      <c r="N33" s="234">
        <v>65.599999999999994</v>
      </c>
      <c r="O33" s="234">
        <v>69.8</v>
      </c>
      <c r="P33" s="234">
        <v>66.8</v>
      </c>
      <c r="Q33" s="234">
        <v>69.400000000000006</v>
      </c>
      <c r="R33" s="234">
        <v>72.5</v>
      </c>
      <c r="S33" s="234">
        <v>72.5</v>
      </c>
      <c r="T33" s="234">
        <v>69.400000000000006</v>
      </c>
      <c r="U33" s="234">
        <v>73.8</v>
      </c>
      <c r="V33" s="234">
        <v>75.3</v>
      </c>
      <c r="W33" s="234">
        <v>78.400000000000006</v>
      </c>
      <c r="X33" s="234">
        <v>71.5</v>
      </c>
      <c r="Y33" s="234">
        <v>75</v>
      </c>
      <c r="Z33" s="234">
        <v>77.3</v>
      </c>
      <c r="AA33" s="234">
        <v>78.7</v>
      </c>
      <c r="AB33" s="234">
        <v>71.8</v>
      </c>
      <c r="AC33" s="234">
        <v>76.7</v>
      </c>
      <c r="AD33" s="234">
        <v>80.099999999999994</v>
      </c>
      <c r="AE33" s="234">
        <v>83.3</v>
      </c>
      <c r="AF33" s="234">
        <v>78.2</v>
      </c>
      <c r="AG33" s="234">
        <v>81.400000000000006</v>
      </c>
      <c r="AH33" s="234">
        <v>80.7</v>
      </c>
      <c r="AI33" s="234">
        <v>83.4</v>
      </c>
      <c r="AJ33" s="234">
        <v>85.2</v>
      </c>
      <c r="AK33" s="234">
        <v>87.7</v>
      </c>
      <c r="AL33" s="234">
        <v>89.7</v>
      </c>
      <c r="AM33" s="234">
        <v>92.9</v>
      </c>
      <c r="AN33" s="234">
        <v>85.3</v>
      </c>
      <c r="AO33" s="234">
        <v>88</v>
      </c>
      <c r="AP33" s="234">
        <v>88.3</v>
      </c>
      <c r="AQ33" s="234">
        <v>91.2</v>
      </c>
      <c r="AR33" s="234">
        <v>88.6</v>
      </c>
      <c r="AS33" s="234">
        <v>90.6</v>
      </c>
      <c r="AT33" s="234">
        <v>90.6</v>
      </c>
      <c r="AU33" s="234">
        <v>90.6</v>
      </c>
      <c r="AV33" s="234">
        <v>89.2</v>
      </c>
      <c r="AW33" s="234">
        <v>90.9</v>
      </c>
      <c r="AX33" s="234">
        <v>89.3</v>
      </c>
      <c r="AY33" s="234">
        <v>91.3</v>
      </c>
      <c r="AZ33" s="234">
        <v>93</v>
      </c>
      <c r="BA33" s="234">
        <v>92.6</v>
      </c>
      <c r="BB33" s="234">
        <v>90</v>
      </c>
      <c r="BC33" s="234">
        <v>95.1</v>
      </c>
      <c r="BD33" s="234">
        <v>94.6</v>
      </c>
      <c r="BE33" s="234">
        <v>97.2</v>
      </c>
      <c r="BF33" s="234">
        <v>94.1</v>
      </c>
      <c r="BG33" s="234">
        <v>98.1</v>
      </c>
      <c r="BH33" s="234">
        <v>97.9</v>
      </c>
      <c r="BI33" s="234">
        <v>99.5</v>
      </c>
      <c r="BJ33" s="234">
        <v>95.4</v>
      </c>
      <c r="BK33" s="234">
        <v>99.6</v>
      </c>
      <c r="BL33" s="234">
        <v>99.2</v>
      </c>
      <c r="BM33" s="234">
        <v>100.6</v>
      </c>
      <c r="BN33" s="234">
        <v>96.2</v>
      </c>
      <c r="BO33" s="234">
        <v>99.7</v>
      </c>
      <c r="BP33" s="234">
        <v>98.8</v>
      </c>
      <c r="BQ33" s="234">
        <v>100.2</v>
      </c>
      <c r="BR33" s="234">
        <v>95.6</v>
      </c>
      <c r="BS33" s="234">
        <v>99</v>
      </c>
      <c r="BT33" s="234">
        <v>97.9</v>
      </c>
      <c r="BU33" s="234">
        <v>99</v>
      </c>
      <c r="BV33" s="234">
        <v>94.5</v>
      </c>
      <c r="BW33" s="234">
        <v>97.8</v>
      </c>
      <c r="BX33" s="243">
        <v>97.2</v>
      </c>
      <c r="BY33" s="234"/>
      <c r="BZ33" s="246"/>
    </row>
    <row r="34" spans="2:78" ht="15.75" customHeight="1" x14ac:dyDescent="0.3">
      <c r="B34" s="113" t="str">
        <f>'1 Utsläpp (kvartal)'!B34</f>
        <v>Q86 human health activities</v>
      </c>
      <c r="C34" s="113" t="str">
        <f>'1 Utsläpp (kvartal)'!C34</f>
        <v>Q86 hälso- och sjukvård</v>
      </c>
      <c r="D34" s="234">
        <v>63.2</v>
      </c>
      <c r="E34" s="234">
        <v>58.2</v>
      </c>
      <c r="F34" s="234">
        <v>60.4</v>
      </c>
      <c r="G34" s="234">
        <v>58.7</v>
      </c>
      <c r="H34" s="234">
        <v>62.6</v>
      </c>
      <c r="I34" s="234">
        <v>58.8</v>
      </c>
      <c r="J34" s="234">
        <v>60.9</v>
      </c>
      <c r="K34" s="234">
        <v>60.5</v>
      </c>
      <c r="L34" s="234">
        <v>67.3</v>
      </c>
      <c r="M34" s="234">
        <v>60.6</v>
      </c>
      <c r="N34" s="234">
        <v>63.3</v>
      </c>
      <c r="O34" s="234">
        <v>62.5</v>
      </c>
      <c r="P34" s="234">
        <v>70.8</v>
      </c>
      <c r="Q34" s="234">
        <v>64.2</v>
      </c>
      <c r="R34" s="234">
        <v>66</v>
      </c>
      <c r="S34" s="234">
        <v>64.5</v>
      </c>
      <c r="T34" s="234">
        <v>61.1</v>
      </c>
      <c r="U34" s="234">
        <v>56.3</v>
      </c>
      <c r="V34" s="234">
        <v>57.5</v>
      </c>
      <c r="W34" s="234">
        <v>57.5</v>
      </c>
      <c r="X34" s="234">
        <v>62.1</v>
      </c>
      <c r="Y34" s="234">
        <v>59.6</v>
      </c>
      <c r="Z34" s="234">
        <v>58.7</v>
      </c>
      <c r="AA34" s="234">
        <v>58</v>
      </c>
      <c r="AB34" s="234">
        <v>68.599999999999994</v>
      </c>
      <c r="AC34" s="234">
        <v>61.3</v>
      </c>
      <c r="AD34" s="234">
        <v>62.9</v>
      </c>
      <c r="AE34" s="234">
        <v>61.6</v>
      </c>
      <c r="AF34" s="234">
        <v>68.400000000000006</v>
      </c>
      <c r="AG34" s="234">
        <v>63.9</v>
      </c>
      <c r="AH34" s="234">
        <v>66.5</v>
      </c>
      <c r="AI34" s="234">
        <v>62.7</v>
      </c>
      <c r="AJ34" s="234">
        <v>68.3</v>
      </c>
      <c r="AK34" s="234">
        <v>66.7</v>
      </c>
      <c r="AL34" s="234">
        <v>67.8</v>
      </c>
      <c r="AM34" s="234">
        <v>63.6</v>
      </c>
      <c r="AN34" s="234">
        <v>68.5</v>
      </c>
      <c r="AO34" s="234">
        <v>70</v>
      </c>
      <c r="AP34" s="234">
        <v>70</v>
      </c>
      <c r="AQ34" s="234">
        <v>65.900000000000006</v>
      </c>
      <c r="AR34" s="234">
        <v>73.7</v>
      </c>
      <c r="AS34" s="234">
        <v>74.5</v>
      </c>
      <c r="AT34" s="234">
        <v>71.900000000000006</v>
      </c>
      <c r="AU34" s="234">
        <v>67.2</v>
      </c>
      <c r="AV34" s="234">
        <v>72.400000000000006</v>
      </c>
      <c r="AW34" s="234">
        <v>74.2</v>
      </c>
      <c r="AX34" s="234">
        <v>74</v>
      </c>
      <c r="AY34" s="234">
        <v>72.400000000000006</v>
      </c>
      <c r="AZ34" s="234">
        <v>74.8</v>
      </c>
      <c r="BA34" s="234">
        <v>74.599999999999994</v>
      </c>
      <c r="BB34" s="234">
        <v>75.2</v>
      </c>
      <c r="BC34" s="234">
        <v>76.2</v>
      </c>
      <c r="BD34" s="234">
        <v>76.8</v>
      </c>
      <c r="BE34" s="234">
        <v>79.099999999999994</v>
      </c>
      <c r="BF34" s="234">
        <v>81.7</v>
      </c>
      <c r="BG34" s="234">
        <v>81.2</v>
      </c>
      <c r="BH34" s="234">
        <v>81.8</v>
      </c>
      <c r="BI34" s="234">
        <v>81.8</v>
      </c>
      <c r="BJ34" s="234">
        <v>82.1</v>
      </c>
      <c r="BK34" s="234">
        <v>82.3</v>
      </c>
      <c r="BL34" s="234">
        <v>82.3</v>
      </c>
      <c r="BM34" s="234">
        <v>83.2</v>
      </c>
      <c r="BN34" s="234">
        <v>83.9</v>
      </c>
      <c r="BO34" s="234">
        <v>83.9</v>
      </c>
      <c r="BP34" s="234">
        <v>83.7</v>
      </c>
      <c r="BQ34" s="234">
        <v>84</v>
      </c>
      <c r="BR34" s="234">
        <v>84.4</v>
      </c>
      <c r="BS34" s="234">
        <v>83.9</v>
      </c>
      <c r="BT34" s="234">
        <v>83.1</v>
      </c>
      <c r="BU34" s="234">
        <v>83.2</v>
      </c>
      <c r="BV34" s="234">
        <v>83.4</v>
      </c>
      <c r="BW34" s="234">
        <v>83.1</v>
      </c>
      <c r="BX34" s="243">
        <v>82.2</v>
      </c>
      <c r="BY34" s="234"/>
      <c r="BZ34" s="246"/>
    </row>
    <row r="35" spans="2:78" ht="15.75" customHeight="1" x14ac:dyDescent="0.3">
      <c r="B35" s="113" t="str">
        <f>'1 Utsläpp (kvartal)'!B35</f>
        <v>Q87-Q88 residential care activities and social work activities</v>
      </c>
      <c r="C35" s="113" t="str">
        <f>'1 Utsläpp (kvartal)'!C35</f>
        <v>Q87-Q88 vård och omsorg med boende, öppna sociala insatser</v>
      </c>
      <c r="D35" s="234">
        <v>76.900000000000006</v>
      </c>
      <c r="E35" s="234">
        <v>82.1</v>
      </c>
      <c r="F35" s="234">
        <v>89.6</v>
      </c>
      <c r="G35" s="234">
        <v>88.9</v>
      </c>
      <c r="H35" s="234">
        <v>82.4</v>
      </c>
      <c r="I35" s="234">
        <v>87.8</v>
      </c>
      <c r="J35" s="234">
        <v>96</v>
      </c>
      <c r="K35" s="234">
        <v>95.5</v>
      </c>
      <c r="L35" s="234">
        <v>87.9</v>
      </c>
      <c r="M35" s="234">
        <v>93.5</v>
      </c>
      <c r="N35" s="234">
        <v>101.9</v>
      </c>
      <c r="O35" s="234">
        <v>101.9</v>
      </c>
      <c r="P35" s="234">
        <v>95.6</v>
      </c>
      <c r="Q35" s="234">
        <v>104.3</v>
      </c>
      <c r="R35" s="234">
        <v>113.8</v>
      </c>
      <c r="S35" s="234">
        <v>112.5</v>
      </c>
      <c r="T35" s="234">
        <v>100.4</v>
      </c>
      <c r="U35" s="234">
        <v>108.6</v>
      </c>
      <c r="V35" s="234">
        <v>114</v>
      </c>
      <c r="W35" s="234">
        <v>115.7</v>
      </c>
      <c r="X35" s="234">
        <v>107.5</v>
      </c>
      <c r="Y35" s="234">
        <v>115</v>
      </c>
      <c r="Z35" s="234">
        <v>121.1</v>
      </c>
      <c r="AA35" s="234">
        <v>125.3</v>
      </c>
      <c r="AB35" s="234">
        <v>115.3</v>
      </c>
      <c r="AC35" s="234">
        <v>123.5</v>
      </c>
      <c r="AD35" s="234">
        <v>130.80000000000001</v>
      </c>
      <c r="AE35" s="234">
        <v>134.9</v>
      </c>
      <c r="AF35" s="234">
        <v>124.3</v>
      </c>
      <c r="AG35" s="234">
        <v>128.1</v>
      </c>
      <c r="AH35" s="234">
        <v>139.80000000000001</v>
      </c>
      <c r="AI35" s="234">
        <v>137.4</v>
      </c>
      <c r="AJ35" s="234">
        <v>146.1</v>
      </c>
      <c r="AK35" s="234">
        <v>142.4</v>
      </c>
      <c r="AL35" s="234">
        <v>160.4</v>
      </c>
      <c r="AM35" s="234">
        <v>151.5</v>
      </c>
      <c r="AN35" s="234">
        <v>142.5</v>
      </c>
      <c r="AO35" s="234">
        <v>133.4</v>
      </c>
      <c r="AP35" s="234">
        <v>147.69999999999999</v>
      </c>
      <c r="AQ35" s="234">
        <v>140</v>
      </c>
      <c r="AR35" s="234">
        <v>142.6</v>
      </c>
      <c r="AS35" s="234">
        <v>133.4</v>
      </c>
      <c r="AT35" s="234">
        <v>146</v>
      </c>
      <c r="AU35" s="234">
        <v>132.9</v>
      </c>
      <c r="AV35" s="234">
        <v>130.4</v>
      </c>
      <c r="AW35" s="234">
        <v>128.30000000000001</v>
      </c>
      <c r="AX35" s="234">
        <v>137.9</v>
      </c>
      <c r="AY35" s="234">
        <v>129.4</v>
      </c>
      <c r="AZ35" s="234">
        <v>130.9</v>
      </c>
      <c r="BA35" s="234">
        <v>132.5</v>
      </c>
      <c r="BB35" s="234">
        <v>135.4</v>
      </c>
      <c r="BC35" s="234">
        <v>130.80000000000001</v>
      </c>
      <c r="BD35" s="234">
        <v>129.80000000000001</v>
      </c>
      <c r="BE35" s="234">
        <v>131.80000000000001</v>
      </c>
      <c r="BF35" s="234">
        <v>136.30000000000001</v>
      </c>
      <c r="BG35" s="234">
        <v>131.6</v>
      </c>
      <c r="BH35" s="234">
        <v>130.80000000000001</v>
      </c>
      <c r="BI35" s="234">
        <v>131.4</v>
      </c>
      <c r="BJ35" s="234">
        <v>135.4</v>
      </c>
      <c r="BK35" s="234">
        <v>131.6</v>
      </c>
      <c r="BL35" s="234">
        <v>130.30000000000001</v>
      </c>
      <c r="BM35" s="234">
        <v>131.69999999999999</v>
      </c>
      <c r="BN35" s="234">
        <v>135.30000000000001</v>
      </c>
      <c r="BO35" s="234">
        <v>131.9</v>
      </c>
      <c r="BP35" s="234">
        <v>131.30000000000001</v>
      </c>
      <c r="BQ35" s="234">
        <v>133.19999999999999</v>
      </c>
      <c r="BR35" s="234">
        <v>137.1</v>
      </c>
      <c r="BS35" s="234">
        <v>133</v>
      </c>
      <c r="BT35" s="234">
        <v>132.80000000000001</v>
      </c>
      <c r="BU35" s="234">
        <v>134.4</v>
      </c>
      <c r="BV35" s="234">
        <v>137.69999999999999</v>
      </c>
      <c r="BW35" s="234">
        <v>134</v>
      </c>
      <c r="BX35" s="243">
        <v>133.69999999999999</v>
      </c>
      <c r="BY35" s="234"/>
      <c r="BZ35" s="246"/>
    </row>
    <row r="36" spans="2:78" ht="15.75" customHeight="1" x14ac:dyDescent="0.3">
      <c r="B36" s="113" t="str">
        <f>'1 Utsläpp (kvartal)'!B36</f>
        <v>R90-R93 arts, entertainment and recreation</v>
      </c>
      <c r="C36" s="113" t="str">
        <f>'1 Utsläpp (kvartal)'!C36</f>
        <v>R90-R93 kultur, nöje och fritid</v>
      </c>
      <c r="D36" s="234">
        <v>42.9</v>
      </c>
      <c r="E36" s="234">
        <v>45.3</v>
      </c>
      <c r="F36" s="234">
        <v>51.4</v>
      </c>
      <c r="G36" s="234">
        <v>46.4</v>
      </c>
      <c r="H36" s="234">
        <v>42.2</v>
      </c>
      <c r="I36" s="234">
        <v>45.6</v>
      </c>
      <c r="J36" s="234">
        <v>51</v>
      </c>
      <c r="K36" s="234">
        <v>45.8</v>
      </c>
      <c r="L36" s="234">
        <v>43.8</v>
      </c>
      <c r="M36" s="234">
        <v>47.5</v>
      </c>
      <c r="N36" s="234">
        <v>53.3</v>
      </c>
      <c r="O36" s="234">
        <v>47.4</v>
      </c>
      <c r="P36" s="234">
        <v>43.5</v>
      </c>
      <c r="Q36" s="234">
        <v>47.6</v>
      </c>
      <c r="R36" s="234">
        <v>53.9</v>
      </c>
      <c r="S36" s="234">
        <v>46.9</v>
      </c>
      <c r="T36" s="234">
        <v>45.3</v>
      </c>
      <c r="U36" s="234">
        <v>49.2</v>
      </c>
      <c r="V36" s="234">
        <v>55.5</v>
      </c>
      <c r="W36" s="234">
        <v>49.2</v>
      </c>
      <c r="X36" s="234">
        <v>45.4</v>
      </c>
      <c r="Y36" s="234">
        <v>51.6</v>
      </c>
      <c r="Z36" s="234">
        <v>57.1</v>
      </c>
      <c r="AA36" s="234">
        <v>50.7</v>
      </c>
      <c r="AB36" s="234">
        <v>47.2</v>
      </c>
      <c r="AC36" s="234">
        <v>55.4</v>
      </c>
      <c r="AD36" s="234">
        <v>58.7</v>
      </c>
      <c r="AE36" s="234">
        <v>51.7</v>
      </c>
      <c r="AF36" s="234">
        <v>50.8</v>
      </c>
      <c r="AG36" s="234">
        <v>56.2</v>
      </c>
      <c r="AH36" s="234">
        <v>59.1</v>
      </c>
      <c r="AI36" s="234">
        <v>52.8</v>
      </c>
      <c r="AJ36" s="234">
        <v>49.5</v>
      </c>
      <c r="AK36" s="234">
        <v>58.7</v>
      </c>
      <c r="AL36" s="234">
        <v>60.5</v>
      </c>
      <c r="AM36" s="234">
        <v>55.3</v>
      </c>
      <c r="AN36" s="234">
        <v>54.3</v>
      </c>
      <c r="AO36" s="234">
        <v>61.2</v>
      </c>
      <c r="AP36" s="234">
        <v>63.4</v>
      </c>
      <c r="AQ36" s="234">
        <v>58.4</v>
      </c>
      <c r="AR36" s="234">
        <v>55.6</v>
      </c>
      <c r="AS36" s="234">
        <v>61.7</v>
      </c>
      <c r="AT36" s="234">
        <v>64.099999999999994</v>
      </c>
      <c r="AU36" s="234">
        <v>61.1</v>
      </c>
      <c r="AV36" s="234">
        <v>59.2</v>
      </c>
      <c r="AW36" s="234">
        <v>63.7</v>
      </c>
      <c r="AX36" s="234">
        <v>64.5</v>
      </c>
      <c r="AY36" s="234">
        <v>59.5</v>
      </c>
      <c r="AZ36" s="234">
        <v>61.5</v>
      </c>
      <c r="BA36" s="234">
        <v>57.3</v>
      </c>
      <c r="BB36" s="234">
        <v>57.4</v>
      </c>
      <c r="BC36" s="234">
        <v>56.3</v>
      </c>
      <c r="BD36" s="234">
        <v>55.3</v>
      </c>
      <c r="BE36" s="234">
        <v>56.9</v>
      </c>
      <c r="BF36" s="234">
        <v>62.7</v>
      </c>
      <c r="BG36" s="234">
        <v>62.1</v>
      </c>
      <c r="BH36" s="234">
        <v>61.9</v>
      </c>
      <c r="BI36" s="234">
        <v>66.400000000000006</v>
      </c>
      <c r="BJ36" s="234">
        <v>70.599999999999994</v>
      </c>
      <c r="BK36" s="234">
        <v>67.099999999999994</v>
      </c>
      <c r="BL36" s="234">
        <v>65.900000000000006</v>
      </c>
      <c r="BM36" s="234">
        <v>68.900000000000006</v>
      </c>
      <c r="BN36" s="234">
        <v>73.400000000000006</v>
      </c>
      <c r="BO36" s="234">
        <v>68.8</v>
      </c>
      <c r="BP36" s="234">
        <v>65.099999999999994</v>
      </c>
      <c r="BQ36" s="234">
        <v>67.7</v>
      </c>
      <c r="BR36" s="234">
        <v>70.400000000000006</v>
      </c>
      <c r="BS36" s="234">
        <v>67.2</v>
      </c>
      <c r="BT36" s="234">
        <v>64.599999999999994</v>
      </c>
      <c r="BU36" s="234">
        <v>67</v>
      </c>
      <c r="BV36" s="234">
        <v>69.900000000000006</v>
      </c>
      <c r="BW36" s="234">
        <v>66.900000000000006</v>
      </c>
      <c r="BX36" s="243">
        <v>65</v>
      </c>
      <c r="BY36" s="234"/>
      <c r="BZ36" s="246"/>
    </row>
    <row r="37" spans="2:78" ht="15.75" customHeight="1" x14ac:dyDescent="0.3">
      <c r="B37" s="113" t="str">
        <f>'1 Utsläpp (kvartal)'!B37</f>
        <v>S94-T98 other service activities and activities of households as employers</v>
      </c>
      <c r="C37" s="113" t="str">
        <f>'1 Utsläpp (kvartal)'!C37</f>
        <v>S94-T98 annan serviceverksamhet och förvärvsarbete i hushåll m.m.</v>
      </c>
      <c r="D37" s="234">
        <v>63.4</v>
      </c>
      <c r="E37" s="234">
        <v>60.8</v>
      </c>
      <c r="F37" s="234">
        <v>62</v>
      </c>
      <c r="G37" s="234">
        <v>65.3</v>
      </c>
      <c r="H37" s="234">
        <v>64.400000000000006</v>
      </c>
      <c r="I37" s="234">
        <v>60.1</v>
      </c>
      <c r="J37" s="234">
        <v>66.599999999999994</v>
      </c>
      <c r="K37" s="234">
        <v>69</v>
      </c>
      <c r="L37" s="234">
        <v>66.3</v>
      </c>
      <c r="M37" s="234">
        <v>62</v>
      </c>
      <c r="N37" s="234">
        <v>69.8</v>
      </c>
      <c r="O37" s="234">
        <v>70.099999999999994</v>
      </c>
      <c r="P37" s="234">
        <v>64.7</v>
      </c>
      <c r="Q37" s="234">
        <v>60</v>
      </c>
      <c r="R37" s="234">
        <v>67.599999999999994</v>
      </c>
      <c r="S37" s="234">
        <v>67.400000000000006</v>
      </c>
      <c r="T37" s="234">
        <v>67.3</v>
      </c>
      <c r="U37" s="234">
        <v>61.2</v>
      </c>
      <c r="V37" s="234">
        <v>66.599999999999994</v>
      </c>
      <c r="W37" s="234">
        <v>73.400000000000006</v>
      </c>
      <c r="X37" s="234">
        <v>70.5</v>
      </c>
      <c r="Y37" s="234">
        <v>63.7</v>
      </c>
      <c r="Z37" s="234">
        <v>70.099999999999994</v>
      </c>
      <c r="AA37" s="234">
        <v>75</v>
      </c>
      <c r="AB37" s="234">
        <v>75.3</v>
      </c>
      <c r="AC37" s="234">
        <v>68.2</v>
      </c>
      <c r="AD37" s="234">
        <v>73.5</v>
      </c>
      <c r="AE37" s="234">
        <v>72</v>
      </c>
      <c r="AF37" s="234">
        <v>72.900000000000006</v>
      </c>
      <c r="AG37" s="234">
        <v>66.900000000000006</v>
      </c>
      <c r="AH37" s="234">
        <v>70.5</v>
      </c>
      <c r="AI37" s="234">
        <v>72.5</v>
      </c>
      <c r="AJ37" s="234">
        <v>70.3</v>
      </c>
      <c r="AK37" s="234">
        <v>69.3</v>
      </c>
      <c r="AL37" s="234">
        <v>71.400000000000006</v>
      </c>
      <c r="AM37" s="234">
        <v>74.400000000000006</v>
      </c>
      <c r="AN37" s="234">
        <v>68.900000000000006</v>
      </c>
      <c r="AO37" s="234">
        <v>67</v>
      </c>
      <c r="AP37" s="234">
        <v>71.8</v>
      </c>
      <c r="AQ37" s="234">
        <v>76.3</v>
      </c>
      <c r="AR37" s="234">
        <v>66.5</v>
      </c>
      <c r="AS37" s="234">
        <v>67.5</v>
      </c>
      <c r="AT37" s="234">
        <v>73.900000000000006</v>
      </c>
      <c r="AU37" s="234">
        <v>76.900000000000006</v>
      </c>
      <c r="AV37" s="234">
        <v>71</v>
      </c>
      <c r="AW37" s="234">
        <v>71.2</v>
      </c>
      <c r="AX37" s="234">
        <v>71.400000000000006</v>
      </c>
      <c r="AY37" s="234">
        <v>70.099999999999994</v>
      </c>
      <c r="AZ37" s="234">
        <v>70.900000000000006</v>
      </c>
      <c r="BA37" s="234">
        <v>70</v>
      </c>
      <c r="BB37" s="234">
        <v>70.2</v>
      </c>
      <c r="BC37" s="234">
        <v>71.7</v>
      </c>
      <c r="BD37" s="234">
        <v>68.8</v>
      </c>
      <c r="BE37" s="234">
        <v>70.8</v>
      </c>
      <c r="BF37" s="234">
        <v>71.2</v>
      </c>
      <c r="BG37" s="234">
        <v>73.099999999999994</v>
      </c>
      <c r="BH37" s="234">
        <v>72.3</v>
      </c>
      <c r="BI37" s="234">
        <v>73.099999999999994</v>
      </c>
      <c r="BJ37" s="234">
        <v>72.599999999999994</v>
      </c>
      <c r="BK37" s="234">
        <v>73.5</v>
      </c>
      <c r="BL37" s="234">
        <v>72.599999999999994</v>
      </c>
      <c r="BM37" s="234">
        <v>74.099999999999994</v>
      </c>
      <c r="BN37" s="234">
        <v>73.099999999999994</v>
      </c>
      <c r="BO37" s="234">
        <v>74.5</v>
      </c>
      <c r="BP37" s="234">
        <v>68.3</v>
      </c>
      <c r="BQ37" s="234">
        <v>69.3</v>
      </c>
      <c r="BR37" s="234">
        <v>68.3</v>
      </c>
      <c r="BS37" s="234">
        <v>69.5</v>
      </c>
      <c r="BT37" s="234">
        <v>65.900000000000006</v>
      </c>
      <c r="BU37" s="234">
        <v>67.099999999999994</v>
      </c>
      <c r="BV37" s="234">
        <v>66.599999999999994</v>
      </c>
      <c r="BW37" s="234">
        <v>68.099999999999994</v>
      </c>
      <c r="BX37" s="243">
        <v>66.7</v>
      </c>
      <c r="BY37" s="234"/>
      <c r="BZ37" s="246"/>
    </row>
    <row r="38" spans="2:78" ht="15.75" customHeight="1" x14ac:dyDescent="0.3">
      <c r="B38" s="113" t="str">
        <f>'1 Utsläpp (kvartal)'!B38</f>
        <v>Y0115 NPISH</v>
      </c>
      <c r="C38" s="113" t="str">
        <f>'1 Utsläpp (kvartal)'!C38</f>
        <v>Y0115 hushållens icke-vinstdrivande organisationer</v>
      </c>
      <c r="D38" s="234">
        <v>99.3</v>
      </c>
      <c r="E38" s="234">
        <v>100.3</v>
      </c>
      <c r="F38" s="234">
        <v>100.9</v>
      </c>
      <c r="G38" s="234">
        <v>96.7</v>
      </c>
      <c r="H38" s="234">
        <v>99.9</v>
      </c>
      <c r="I38" s="234">
        <v>102.7</v>
      </c>
      <c r="J38" s="234">
        <v>102.5</v>
      </c>
      <c r="K38" s="234">
        <v>95.8</v>
      </c>
      <c r="L38" s="234">
        <v>101.1</v>
      </c>
      <c r="M38" s="234">
        <v>101.5</v>
      </c>
      <c r="N38" s="234">
        <v>103.4</v>
      </c>
      <c r="O38" s="234">
        <v>93.6</v>
      </c>
      <c r="P38" s="234">
        <v>101</v>
      </c>
      <c r="Q38" s="234">
        <v>99.4</v>
      </c>
      <c r="R38" s="234">
        <v>101.7</v>
      </c>
      <c r="S38" s="234">
        <v>92.3</v>
      </c>
      <c r="T38" s="234">
        <v>109.3</v>
      </c>
      <c r="U38" s="234">
        <v>101.8</v>
      </c>
      <c r="V38" s="234">
        <v>105.1</v>
      </c>
      <c r="W38" s="234">
        <v>92.1</v>
      </c>
      <c r="X38" s="234">
        <v>117.5</v>
      </c>
      <c r="Y38" s="234">
        <v>102.9</v>
      </c>
      <c r="Z38" s="234">
        <v>112</v>
      </c>
      <c r="AA38" s="234">
        <v>94</v>
      </c>
      <c r="AB38" s="234">
        <v>119.7</v>
      </c>
      <c r="AC38" s="234">
        <v>106.4</v>
      </c>
      <c r="AD38" s="234">
        <v>116.8</v>
      </c>
      <c r="AE38" s="234">
        <v>96.5</v>
      </c>
      <c r="AF38" s="234">
        <v>120.1</v>
      </c>
      <c r="AG38" s="234">
        <v>107.1</v>
      </c>
      <c r="AH38" s="234">
        <v>120.7</v>
      </c>
      <c r="AI38" s="234">
        <v>102.7</v>
      </c>
      <c r="AJ38" s="234">
        <v>119.5</v>
      </c>
      <c r="AK38" s="234">
        <v>109.8</v>
      </c>
      <c r="AL38" s="234">
        <v>121.8</v>
      </c>
      <c r="AM38" s="234">
        <v>104.7</v>
      </c>
      <c r="AN38" s="234">
        <v>113.3</v>
      </c>
      <c r="AO38" s="234">
        <v>120.4</v>
      </c>
      <c r="AP38" s="234">
        <v>121.9</v>
      </c>
      <c r="AQ38" s="234">
        <v>116.8</v>
      </c>
      <c r="AR38" s="234">
        <v>116</v>
      </c>
      <c r="AS38" s="234">
        <v>118</v>
      </c>
      <c r="AT38" s="234">
        <v>120.1</v>
      </c>
      <c r="AU38" s="234">
        <v>122.7</v>
      </c>
      <c r="AV38" s="234">
        <v>119.4</v>
      </c>
      <c r="AW38" s="234">
        <v>119</v>
      </c>
      <c r="AX38" s="234">
        <v>120.1</v>
      </c>
      <c r="AY38" s="234">
        <v>122.1</v>
      </c>
      <c r="AZ38" s="234">
        <v>115</v>
      </c>
      <c r="BA38" s="234">
        <v>116.6</v>
      </c>
      <c r="BB38" s="234">
        <v>118.2</v>
      </c>
      <c r="BC38" s="234">
        <v>122.3</v>
      </c>
      <c r="BD38" s="234">
        <v>107.5</v>
      </c>
      <c r="BE38" s="234">
        <v>114.8</v>
      </c>
      <c r="BF38" s="234">
        <v>119.9</v>
      </c>
      <c r="BG38" s="234">
        <v>126.8</v>
      </c>
      <c r="BH38" s="234">
        <v>112.1</v>
      </c>
      <c r="BI38" s="234">
        <v>121.6</v>
      </c>
      <c r="BJ38" s="234">
        <v>124.1</v>
      </c>
      <c r="BK38" s="234">
        <v>127.5</v>
      </c>
      <c r="BL38" s="234">
        <v>114.4</v>
      </c>
      <c r="BM38" s="234">
        <v>123</v>
      </c>
      <c r="BN38" s="234">
        <v>124</v>
      </c>
      <c r="BO38" s="234">
        <v>127</v>
      </c>
      <c r="BP38" s="234">
        <v>115.9</v>
      </c>
      <c r="BQ38" s="234">
        <v>123.2</v>
      </c>
      <c r="BR38" s="234">
        <v>123.5</v>
      </c>
      <c r="BS38" s="234">
        <v>127.8</v>
      </c>
      <c r="BT38" s="234">
        <v>115</v>
      </c>
      <c r="BU38" s="234">
        <v>123.5</v>
      </c>
      <c r="BV38" s="234">
        <v>124</v>
      </c>
      <c r="BW38" s="234">
        <v>130.80000000000001</v>
      </c>
      <c r="BX38" s="243">
        <v>114.9</v>
      </c>
      <c r="BY38" s="234"/>
      <c r="BZ38" s="246"/>
    </row>
    <row r="39" spans="2:78" ht="15.75" customHeight="1" x14ac:dyDescent="0.3">
      <c r="B39" s="113" t="str">
        <f>'1 Utsläpp (kvartal)'!B39</f>
        <v>Y0135 Central government and Social security funds</v>
      </c>
      <c r="C39" s="113" t="str">
        <f>'1 Utsläpp (kvartal)'!C39</f>
        <v>Y0135 statliga myndigheter och sociala trygghetsfonder</v>
      </c>
      <c r="D39" s="234">
        <v>234.2</v>
      </c>
      <c r="E39" s="234">
        <v>244</v>
      </c>
      <c r="F39" s="234">
        <v>238.8</v>
      </c>
      <c r="G39" s="234">
        <v>237.7</v>
      </c>
      <c r="H39" s="234">
        <v>231</v>
      </c>
      <c r="I39" s="234">
        <v>238.9</v>
      </c>
      <c r="J39" s="234">
        <v>237.9</v>
      </c>
      <c r="K39" s="234">
        <v>241.4</v>
      </c>
      <c r="L39" s="234">
        <v>235.9</v>
      </c>
      <c r="M39" s="234">
        <v>243.9</v>
      </c>
      <c r="N39" s="234">
        <v>242.9</v>
      </c>
      <c r="O39" s="234">
        <v>246.5</v>
      </c>
      <c r="P39" s="234">
        <v>237.9</v>
      </c>
      <c r="Q39" s="234">
        <v>244.5</v>
      </c>
      <c r="R39" s="234">
        <v>243.1</v>
      </c>
      <c r="S39" s="234">
        <v>246.6</v>
      </c>
      <c r="T39" s="234">
        <v>241.4</v>
      </c>
      <c r="U39" s="234">
        <v>249.1</v>
      </c>
      <c r="V39" s="234">
        <v>248.3</v>
      </c>
      <c r="W39" s="234">
        <v>251.2</v>
      </c>
      <c r="X39" s="234">
        <v>247.2</v>
      </c>
      <c r="Y39" s="234">
        <v>255.5</v>
      </c>
      <c r="Z39" s="234">
        <v>253.7</v>
      </c>
      <c r="AA39" s="234">
        <v>256.39999999999998</v>
      </c>
      <c r="AB39" s="234">
        <v>251</v>
      </c>
      <c r="AC39" s="234">
        <v>258.39999999999998</v>
      </c>
      <c r="AD39" s="234">
        <v>256.2</v>
      </c>
      <c r="AE39" s="234">
        <v>259.60000000000002</v>
      </c>
      <c r="AF39" s="234">
        <v>254.4</v>
      </c>
      <c r="AG39" s="234">
        <v>259.3</v>
      </c>
      <c r="AH39" s="234">
        <v>256.3</v>
      </c>
      <c r="AI39" s="234">
        <v>260</v>
      </c>
      <c r="AJ39" s="234">
        <v>258</v>
      </c>
      <c r="AK39" s="234">
        <v>263.5</v>
      </c>
      <c r="AL39" s="234">
        <v>259.60000000000002</v>
      </c>
      <c r="AM39" s="234">
        <v>262.10000000000002</v>
      </c>
      <c r="AN39" s="234">
        <v>259.89999999999998</v>
      </c>
      <c r="AO39" s="234">
        <v>266</v>
      </c>
      <c r="AP39" s="234">
        <v>263.8</v>
      </c>
      <c r="AQ39" s="234">
        <v>266.3</v>
      </c>
      <c r="AR39" s="234">
        <v>264</v>
      </c>
      <c r="AS39" s="234">
        <v>270.60000000000002</v>
      </c>
      <c r="AT39" s="234">
        <v>266.39999999999998</v>
      </c>
      <c r="AU39" s="234">
        <v>270.7</v>
      </c>
      <c r="AV39" s="234">
        <v>268.5</v>
      </c>
      <c r="AW39" s="234">
        <v>273.39999999999998</v>
      </c>
      <c r="AX39" s="234">
        <v>269.89999999999998</v>
      </c>
      <c r="AY39" s="234">
        <v>272.89999999999998</v>
      </c>
      <c r="AZ39" s="234">
        <v>272</v>
      </c>
      <c r="BA39" s="234">
        <v>274.60000000000002</v>
      </c>
      <c r="BB39" s="234">
        <v>275.60000000000002</v>
      </c>
      <c r="BC39" s="234">
        <v>280.2</v>
      </c>
      <c r="BD39" s="234">
        <v>278.5</v>
      </c>
      <c r="BE39" s="234">
        <v>283.39999999999998</v>
      </c>
      <c r="BF39" s="234">
        <v>283.60000000000002</v>
      </c>
      <c r="BG39" s="234">
        <v>286.10000000000002</v>
      </c>
      <c r="BH39" s="234">
        <v>287.10000000000002</v>
      </c>
      <c r="BI39" s="234">
        <v>292.2</v>
      </c>
      <c r="BJ39" s="234">
        <v>292.5</v>
      </c>
      <c r="BK39" s="234">
        <v>296.60000000000002</v>
      </c>
      <c r="BL39" s="234">
        <v>296</v>
      </c>
      <c r="BM39" s="234">
        <v>301.7</v>
      </c>
      <c r="BN39" s="234">
        <v>301.7</v>
      </c>
      <c r="BO39" s="234">
        <v>304.7</v>
      </c>
      <c r="BP39" s="234">
        <v>304.7</v>
      </c>
      <c r="BQ39" s="234">
        <v>309.5</v>
      </c>
      <c r="BR39" s="234">
        <v>309.60000000000002</v>
      </c>
      <c r="BS39" s="234">
        <v>311.8</v>
      </c>
      <c r="BT39" s="234">
        <v>311</v>
      </c>
      <c r="BU39" s="234">
        <v>316.89999999999998</v>
      </c>
      <c r="BV39" s="234">
        <v>317.60000000000002</v>
      </c>
      <c r="BW39" s="234">
        <v>321</v>
      </c>
      <c r="BX39" s="243">
        <v>321</v>
      </c>
      <c r="BY39" s="234"/>
      <c r="BZ39" s="246"/>
    </row>
    <row r="40" spans="2:78" ht="15.75" customHeight="1" x14ac:dyDescent="0.3">
      <c r="B40" s="113" t="str">
        <f>'1 Utsläpp (kvartal)'!B40</f>
        <v>Y0485 Municipalities and Federations of local government authorities</v>
      </c>
      <c r="C40" s="113" t="str">
        <f>'1 Utsläpp (kvartal)'!C40</f>
        <v>Y0485 primärkommunala myndigheter och kommunalförbund</v>
      </c>
      <c r="D40" s="234">
        <v>843.3</v>
      </c>
      <c r="E40" s="234">
        <v>835.9</v>
      </c>
      <c r="F40" s="234">
        <v>869.4</v>
      </c>
      <c r="G40" s="234">
        <v>836.6</v>
      </c>
      <c r="H40" s="234">
        <v>826.5</v>
      </c>
      <c r="I40" s="234">
        <v>824.8</v>
      </c>
      <c r="J40" s="234">
        <v>847.2</v>
      </c>
      <c r="K40" s="234">
        <v>809.1</v>
      </c>
      <c r="L40" s="234">
        <v>807.4</v>
      </c>
      <c r="M40" s="234">
        <v>815.6</v>
      </c>
      <c r="N40" s="234">
        <v>845.6</v>
      </c>
      <c r="O40" s="234">
        <v>815.4</v>
      </c>
      <c r="P40" s="234">
        <v>810.1</v>
      </c>
      <c r="Q40" s="234">
        <v>820.9</v>
      </c>
      <c r="R40" s="234">
        <v>848</v>
      </c>
      <c r="S40" s="234">
        <v>817.4</v>
      </c>
      <c r="T40" s="234">
        <v>816.2</v>
      </c>
      <c r="U40" s="234">
        <v>826.2</v>
      </c>
      <c r="V40" s="234">
        <v>853.3</v>
      </c>
      <c r="W40" s="234">
        <v>821.9</v>
      </c>
      <c r="X40" s="234">
        <v>819.7</v>
      </c>
      <c r="Y40" s="234">
        <v>833.4</v>
      </c>
      <c r="Z40" s="234">
        <v>859</v>
      </c>
      <c r="AA40" s="234">
        <v>829.1</v>
      </c>
      <c r="AB40" s="234">
        <v>824.9</v>
      </c>
      <c r="AC40" s="234">
        <v>836.3</v>
      </c>
      <c r="AD40" s="234">
        <v>871.5</v>
      </c>
      <c r="AE40" s="234">
        <v>846.1</v>
      </c>
      <c r="AF40" s="234">
        <v>848.2</v>
      </c>
      <c r="AG40" s="234">
        <v>859.1</v>
      </c>
      <c r="AH40" s="234">
        <v>893.4</v>
      </c>
      <c r="AI40" s="234">
        <v>873.3</v>
      </c>
      <c r="AJ40" s="234">
        <v>877</v>
      </c>
      <c r="AK40" s="234">
        <v>891.6</v>
      </c>
      <c r="AL40" s="234">
        <v>929.1</v>
      </c>
      <c r="AM40" s="234">
        <v>907.5</v>
      </c>
      <c r="AN40" s="234">
        <v>899.9</v>
      </c>
      <c r="AO40" s="234">
        <v>910.4</v>
      </c>
      <c r="AP40" s="234">
        <v>940.5</v>
      </c>
      <c r="AQ40" s="234">
        <v>914.8</v>
      </c>
      <c r="AR40" s="234">
        <v>906.9</v>
      </c>
      <c r="AS40" s="234">
        <v>913.3</v>
      </c>
      <c r="AT40" s="234">
        <v>941.4</v>
      </c>
      <c r="AU40" s="234">
        <v>917.5</v>
      </c>
      <c r="AV40" s="234">
        <v>913.4</v>
      </c>
      <c r="AW40" s="234">
        <v>918.4</v>
      </c>
      <c r="AX40" s="234">
        <v>942.9</v>
      </c>
      <c r="AY40" s="234">
        <v>913</v>
      </c>
      <c r="AZ40" s="234">
        <v>905</v>
      </c>
      <c r="BA40" s="234">
        <v>906</v>
      </c>
      <c r="BB40" s="234">
        <v>933.5</v>
      </c>
      <c r="BC40" s="234">
        <v>905.9</v>
      </c>
      <c r="BD40" s="234">
        <v>897.3</v>
      </c>
      <c r="BE40" s="234">
        <v>910.8</v>
      </c>
      <c r="BF40" s="234">
        <v>944.6</v>
      </c>
      <c r="BG40" s="234">
        <v>907.3</v>
      </c>
      <c r="BH40" s="234">
        <v>904.9</v>
      </c>
      <c r="BI40" s="234">
        <v>921.1</v>
      </c>
      <c r="BJ40" s="234">
        <v>951.5</v>
      </c>
      <c r="BK40" s="234">
        <v>919.7</v>
      </c>
      <c r="BL40" s="234">
        <v>914.4</v>
      </c>
      <c r="BM40" s="234">
        <v>930.3</v>
      </c>
      <c r="BN40" s="234">
        <v>955.1</v>
      </c>
      <c r="BO40" s="234">
        <v>921.1</v>
      </c>
      <c r="BP40" s="234">
        <v>917.8</v>
      </c>
      <c r="BQ40" s="234">
        <v>934.3</v>
      </c>
      <c r="BR40" s="234">
        <v>962.3</v>
      </c>
      <c r="BS40" s="234">
        <v>917.5</v>
      </c>
      <c r="BT40" s="234">
        <v>910.8</v>
      </c>
      <c r="BU40" s="234">
        <v>927.1</v>
      </c>
      <c r="BV40" s="234">
        <v>955</v>
      </c>
      <c r="BW40" s="234">
        <v>917</v>
      </c>
      <c r="BX40" s="243">
        <v>915.5</v>
      </c>
      <c r="BY40" s="234"/>
      <c r="BZ40" s="246"/>
    </row>
    <row r="41" spans="2:78" ht="15.75" customHeight="1" x14ac:dyDescent="0.3">
      <c r="B41" s="113" t="str">
        <f>'1 Utsläpp (kvartal)'!B41</f>
        <v>Y0605 county councils</v>
      </c>
      <c r="C41" s="113" t="str">
        <f>'1 Utsläpp (kvartal)'!C41</f>
        <v>Y0605 regionala myndigheter</v>
      </c>
      <c r="D41" s="234">
        <v>265.8</v>
      </c>
      <c r="E41" s="234">
        <v>265.39999999999998</v>
      </c>
      <c r="F41" s="234">
        <v>271.3</v>
      </c>
      <c r="G41" s="234">
        <v>265.2</v>
      </c>
      <c r="H41" s="234">
        <v>261.3</v>
      </c>
      <c r="I41" s="234">
        <v>259.5</v>
      </c>
      <c r="J41" s="234">
        <v>264.8</v>
      </c>
      <c r="K41" s="234">
        <v>257.2</v>
      </c>
      <c r="L41" s="234">
        <v>252.9</v>
      </c>
      <c r="M41" s="234">
        <v>253.6</v>
      </c>
      <c r="N41" s="234">
        <v>260.3</v>
      </c>
      <c r="O41" s="234">
        <v>254.3</v>
      </c>
      <c r="P41" s="234">
        <v>253.9</v>
      </c>
      <c r="Q41" s="234">
        <v>256.10000000000002</v>
      </c>
      <c r="R41" s="234">
        <v>262.39999999999998</v>
      </c>
      <c r="S41" s="234">
        <v>256.10000000000002</v>
      </c>
      <c r="T41" s="234">
        <v>254.3</v>
      </c>
      <c r="U41" s="234">
        <v>256</v>
      </c>
      <c r="V41" s="234">
        <v>262.5</v>
      </c>
      <c r="W41" s="234">
        <v>255.3</v>
      </c>
      <c r="X41" s="234">
        <v>256.39999999999998</v>
      </c>
      <c r="Y41" s="234">
        <v>258.8</v>
      </c>
      <c r="Z41" s="234">
        <v>265.60000000000002</v>
      </c>
      <c r="AA41" s="234">
        <v>259.10000000000002</v>
      </c>
      <c r="AB41" s="234">
        <v>260.7</v>
      </c>
      <c r="AC41" s="234">
        <v>262.89999999999998</v>
      </c>
      <c r="AD41" s="234">
        <v>270.7</v>
      </c>
      <c r="AE41" s="234">
        <v>264.8</v>
      </c>
      <c r="AF41" s="234">
        <v>266.39999999999998</v>
      </c>
      <c r="AG41" s="234">
        <v>269.89999999999998</v>
      </c>
      <c r="AH41" s="234">
        <v>276.2</v>
      </c>
      <c r="AI41" s="234">
        <v>269.8</v>
      </c>
      <c r="AJ41" s="234">
        <v>270.8</v>
      </c>
      <c r="AK41" s="234">
        <v>273.5</v>
      </c>
      <c r="AL41" s="234">
        <v>279.8</v>
      </c>
      <c r="AM41" s="234">
        <v>273.89999999999998</v>
      </c>
      <c r="AN41" s="234">
        <v>277.7</v>
      </c>
      <c r="AO41" s="234">
        <v>280.8</v>
      </c>
      <c r="AP41" s="234">
        <v>287.2</v>
      </c>
      <c r="AQ41" s="234">
        <v>281.2</v>
      </c>
      <c r="AR41" s="234">
        <v>284.60000000000002</v>
      </c>
      <c r="AS41" s="234">
        <v>286.7</v>
      </c>
      <c r="AT41" s="234">
        <v>294.3</v>
      </c>
      <c r="AU41" s="234">
        <v>287.5</v>
      </c>
      <c r="AV41" s="234">
        <v>289.10000000000002</v>
      </c>
      <c r="AW41" s="234">
        <v>291.39999999999998</v>
      </c>
      <c r="AX41" s="234">
        <v>299.39999999999998</v>
      </c>
      <c r="AY41" s="234">
        <v>292.39999999999998</v>
      </c>
      <c r="AZ41" s="234">
        <v>291.3</v>
      </c>
      <c r="BA41" s="234">
        <v>292.89999999999998</v>
      </c>
      <c r="BB41" s="234">
        <v>300.10000000000002</v>
      </c>
      <c r="BC41" s="234">
        <v>294.60000000000002</v>
      </c>
      <c r="BD41" s="234">
        <v>297.10000000000002</v>
      </c>
      <c r="BE41" s="234">
        <v>303</v>
      </c>
      <c r="BF41" s="234">
        <v>310.10000000000002</v>
      </c>
      <c r="BG41" s="234">
        <v>299.39999999999998</v>
      </c>
      <c r="BH41" s="234">
        <v>302.5</v>
      </c>
      <c r="BI41" s="234">
        <v>304.2</v>
      </c>
      <c r="BJ41" s="234">
        <v>309.5</v>
      </c>
      <c r="BK41" s="234">
        <v>301.39999999999998</v>
      </c>
      <c r="BL41" s="234">
        <v>302.39999999999998</v>
      </c>
      <c r="BM41" s="234">
        <v>306.60000000000002</v>
      </c>
      <c r="BN41" s="234">
        <v>313.5</v>
      </c>
      <c r="BO41" s="234">
        <v>306.10000000000002</v>
      </c>
      <c r="BP41" s="234">
        <v>306.3</v>
      </c>
      <c r="BQ41" s="234">
        <v>309.3</v>
      </c>
      <c r="BR41" s="234">
        <v>315.2</v>
      </c>
      <c r="BS41" s="234">
        <v>307.3</v>
      </c>
      <c r="BT41" s="234">
        <v>307.5</v>
      </c>
      <c r="BU41" s="234">
        <v>311.8</v>
      </c>
      <c r="BV41" s="234">
        <v>318.39999999999998</v>
      </c>
      <c r="BW41" s="234">
        <v>310</v>
      </c>
      <c r="BX41" s="243">
        <v>311.5</v>
      </c>
      <c r="BY41" s="234"/>
      <c r="BZ41" s="246"/>
    </row>
    <row r="42" spans="2:78" ht="15.75" customHeight="1" x14ac:dyDescent="0.3">
      <c r="B42" s="113" t="str">
        <f>'1 Utsläpp (kvartal)'!B42</f>
        <v>PK private Consumption</v>
      </c>
      <c r="C42" s="113" t="str">
        <f>'1 Utsläpp (kvartal)'!C42</f>
        <v>Privat konsumtion</v>
      </c>
      <c r="D42" s="234" t="s">
        <v>318</v>
      </c>
      <c r="E42" s="234" t="s">
        <v>318</v>
      </c>
      <c r="F42" s="234" t="s">
        <v>318</v>
      </c>
      <c r="G42" s="234" t="s">
        <v>318</v>
      </c>
      <c r="H42" s="234" t="s">
        <v>318</v>
      </c>
      <c r="I42" s="234" t="s">
        <v>318</v>
      </c>
      <c r="J42" s="234" t="s">
        <v>318</v>
      </c>
      <c r="K42" s="234" t="s">
        <v>318</v>
      </c>
      <c r="L42" s="234" t="s">
        <v>318</v>
      </c>
      <c r="M42" s="234" t="s">
        <v>318</v>
      </c>
      <c r="N42" s="234" t="s">
        <v>318</v>
      </c>
      <c r="O42" s="234" t="s">
        <v>318</v>
      </c>
      <c r="P42" s="234" t="s">
        <v>318</v>
      </c>
      <c r="Q42" s="234"/>
      <c r="R42" s="234" t="s">
        <v>318</v>
      </c>
      <c r="S42" s="234" t="s">
        <v>318</v>
      </c>
      <c r="T42" s="234" t="s">
        <v>318</v>
      </c>
      <c r="U42" s="234" t="s">
        <v>318</v>
      </c>
      <c r="V42" s="234" t="s">
        <v>318</v>
      </c>
      <c r="W42" s="234" t="s">
        <v>318</v>
      </c>
      <c r="X42" s="234" t="s">
        <v>318</v>
      </c>
      <c r="Y42" s="234" t="s">
        <v>318</v>
      </c>
      <c r="Z42" s="234" t="s">
        <v>318</v>
      </c>
      <c r="AA42" s="234" t="s">
        <v>318</v>
      </c>
      <c r="AB42" s="234" t="s">
        <v>318</v>
      </c>
      <c r="AC42" s="234" t="s">
        <v>318</v>
      </c>
      <c r="AD42" s="234" t="s">
        <v>318</v>
      </c>
      <c r="AE42" s="234" t="s">
        <v>318</v>
      </c>
      <c r="AF42" s="234" t="s">
        <v>318</v>
      </c>
      <c r="AG42" s="234" t="s">
        <v>318</v>
      </c>
      <c r="AH42" s="234" t="s">
        <v>318</v>
      </c>
      <c r="AI42" s="234" t="s">
        <v>318</v>
      </c>
      <c r="AJ42" s="234" t="s">
        <v>318</v>
      </c>
      <c r="AK42" s="234" t="s">
        <v>318</v>
      </c>
      <c r="AL42" s="234" t="s">
        <v>318</v>
      </c>
      <c r="AM42" s="234" t="s">
        <v>318</v>
      </c>
      <c r="AN42" s="234" t="s">
        <v>318</v>
      </c>
      <c r="AO42" s="234" t="s">
        <v>318</v>
      </c>
      <c r="AP42" s="234" t="s">
        <v>318</v>
      </c>
      <c r="AQ42" s="234" t="s">
        <v>318</v>
      </c>
      <c r="AR42" s="234" t="s">
        <v>318</v>
      </c>
      <c r="AS42" s="234" t="s">
        <v>318</v>
      </c>
      <c r="AT42" s="234" t="s">
        <v>318</v>
      </c>
      <c r="AU42" s="234" t="s">
        <v>318</v>
      </c>
      <c r="AV42" s="234" t="s">
        <v>318</v>
      </c>
      <c r="AW42" s="234" t="s">
        <v>318</v>
      </c>
      <c r="AX42" s="234" t="s">
        <v>318</v>
      </c>
      <c r="AY42" s="234" t="s">
        <v>318</v>
      </c>
      <c r="AZ42" s="234" t="s">
        <v>318</v>
      </c>
      <c r="BA42" s="234" t="s">
        <v>318</v>
      </c>
      <c r="BB42" s="234" t="s">
        <v>318</v>
      </c>
      <c r="BC42" s="234" t="s">
        <v>318</v>
      </c>
      <c r="BD42" s="234" t="s">
        <v>318</v>
      </c>
      <c r="BE42" s="234" t="s">
        <v>318</v>
      </c>
      <c r="BF42" s="234" t="s">
        <v>318</v>
      </c>
      <c r="BG42" s="234" t="s">
        <v>318</v>
      </c>
      <c r="BH42" s="234" t="s">
        <v>318</v>
      </c>
      <c r="BI42" s="234" t="s">
        <v>318</v>
      </c>
      <c r="BJ42" s="234" t="s">
        <v>318</v>
      </c>
      <c r="BK42" s="234"/>
      <c r="BL42" s="234" t="s">
        <v>318</v>
      </c>
      <c r="BM42" s="234" t="s">
        <v>318</v>
      </c>
      <c r="BN42" s="234" t="s">
        <v>318</v>
      </c>
      <c r="BO42" s="234" t="s">
        <v>318</v>
      </c>
      <c r="BP42" s="234" t="s">
        <v>318</v>
      </c>
      <c r="BQ42" s="234" t="s">
        <v>318</v>
      </c>
      <c r="BR42" s="234" t="s">
        <v>318</v>
      </c>
      <c r="BS42" s="234" t="s">
        <v>318</v>
      </c>
      <c r="BT42" s="234" t="s">
        <v>318</v>
      </c>
      <c r="BU42" s="234"/>
      <c r="BV42" s="234" t="s">
        <v>318</v>
      </c>
      <c r="BW42" s="234" t="s">
        <v>318</v>
      </c>
      <c r="BX42" s="234" t="s">
        <v>318</v>
      </c>
      <c r="BY42" s="234"/>
      <c r="BZ42" s="246"/>
    </row>
    <row r="43" spans="2:78" ht="15.75" customHeight="1" x14ac:dyDescent="0.3">
      <c r="B43" s="114" t="str">
        <f>'1 Utsläpp (kvartal)'!B43</f>
        <v>Total</v>
      </c>
      <c r="C43" s="115" t="str">
        <f>'1 Utsläpp (kvartal)'!C43</f>
        <v>Totalsumma*</v>
      </c>
      <c r="D43" s="244">
        <v>4532.8</v>
      </c>
      <c r="E43" s="244">
        <v>4634.1000000000004</v>
      </c>
      <c r="F43" s="244">
        <v>4716.3999999999996</v>
      </c>
      <c r="G43" s="244">
        <v>4561.3999999999996</v>
      </c>
      <c r="H43" s="244">
        <v>4475.3999999999996</v>
      </c>
      <c r="I43" s="244">
        <v>4534.2</v>
      </c>
      <c r="J43" s="244">
        <v>4595.1000000000004</v>
      </c>
      <c r="K43" s="244">
        <v>4465.8</v>
      </c>
      <c r="L43" s="244">
        <v>4431.1000000000004</v>
      </c>
      <c r="M43" s="244">
        <v>4542.2</v>
      </c>
      <c r="N43" s="244">
        <v>4668.2</v>
      </c>
      <c r="O43" s="244">
        <v>4549.8999999999996</v>
      </c>
      <c r="P43" s="244">
        <v>4556.8</v>
      </c>
      <c r="Q43" s="244">
        <v>4653.8999999999996</v>
      </c>
      <c r="R43" s="244">
        <v>4767.2</v>
      </c>
      <c r="S43" s="244">
        <v>4630.7</v>
      </c>
      <c r="T43" s="244">
        <v>4608.8999999999996</v>
      </c>
      <c r="U43" s="244">
        <v>4689.2</v>
      </c>
      <c r="V43" s="244">
        <v>4796.8</v>
      </c>
      <c r="W43" s="244">
        <v>4657.6000000000004</v>
      </c>
      <c r="X43" s="244">
        <v>4644.2</v>
      </c>
      <c r="Y43" s="244">
        <v>4734.6000000000004</v>
      </c>
      <c r="Z43" s="244">
        <v>4845.8</v>
      </c>
      <c r="AA43" s="244">
        <v>4719.7</v>
      </c>
      <c r="AB43" s="244">
        <v>4692.2</v>
      </c>
      <c r="AC43" s="244">
        <v>4797</v>
      </c>
      <c r="AD43" s="244">
        <v>4941.8999999999996</v>
      </c>
      <c r="AE43" s="244">
        <v>4790.5</v>
      </c>
      <c r="AF43" s="244">
        <v>4787</v>
      </c>
      <c r="AG43" s="244">
        <v>4855.3999999999996</v>
      </c>
      <c r="AH43" s="244">
        <v>4995.2</v>
      </c>
      <c r="AI43" s="244">
        <v>4872.8999999999996</v>
      </c>
      <c r="AJ43" s="244">
        <v>4877.8</v>
      </c>
      <c r="AK43" s="244">
        <v>4981.3</v>
      </c>
      <c r="AL43" s="244">
        <v>5071.5</v>
      </c>
      <c r="AM43" s="244">
        <v>4968.6000000000004</v>
      </c>
      <c r="AN43" s="244">
        <v>4993.3999999999996</v>
      </c>
      <c r="AO43" s="244">
        <v>5101.2</v>
      </c>
      <c r="AP43" s="244">
        <v>5213.6000000000004</v>
      </c>
      <c r="AQ43" s="244">
        <v>5093</v>
      </c>
      <c r="AR43" s="244">
        <v>5096.8999999999996</v>
      </c>
      <c r="AS43" s="244">
        <v>5192.3999999999996</v>
      </c>
      <c r="AT43" s="244">
        <v>5283.9</v>
      </c>
      <c r="AU43" s="244">
        <v>5171.8</v>
      </c>
      <c r="AV43" s="244">
        <v>5140.1000000000004</v>
      </c>
      <c r="AW43" s="244">
        <v>5222.1000000000004</v>
      </c>
      <c r="AX43" s="244">
        <v>5316.9</v>
      </c>
      <c r="AY43" s="244">
        <v>5199.3</v>
      </c>
      <c r="AZ43" s="244">
        <v>5130.2</v>
      </c>
      <c r="BA43" s="244">
        <v>5125.5</v>
      </c>
      <c r="BB43" s="244">
        <v>5222.3</v>
      </c>
      <c r="BC43" s="244">
        <v>5133.6000000000004</v>
      </c>
      <c r="BD43" s="244">
        <v>5044.7</v>
      </c>
      <c r="BE43" s="244">
        <v>5168.5</v>
      </c>
      <c r="BF43" s="244">
        <v>5374</v>
      </c>
      <c r="BG43" s="244">
        <v>5284.5</v>
      </c>
      <c r="BH43" s="244">
        <v>5242.3</v>
      </c>
      <c r="BI43" s="244">
        <v>5377.5</v>
      </c>
      <c r="BJ43" s="244">
        <v>5551</v>
      </c>
      <c r="BK43" s="244">
        <v>5430.4</v>
      </c>
      <c r="BL43" s="244">
        <v>5355.6</v>
      </c>
      <c r="BM43" s="244">
        <v>5455.2</v>
      </c>
      <c r="BN43" s="244">
        <v>5599.3</v>
      </c>
      <c r="BO43" s="244">
        <v>5448.8</v>
      </c>
      <c r="BP43" s="244">
        <v>5347.2</v>
      </c>
      <c r="BQ43" s="244">
        <v>5434.8</v>
      </c>
      <c r="BR43" s="244">
        <v>5568</v>
      </c>
      <c r="BS43" s="244">
        <v>5410</v>
      </c>
      <c r="BT43" s="244">
        <v>5320.8</v>
      </c>
      <c r="BU43" s="244">
        <v>5425.7</v>
      </c>
      <c r="BV43" s="244">
        <v>5564.5</v>
      </c>
      <c r="BW43" s="244">
        <v>5425.1</v>
      </c>
      <c r="BX43" s="245">
        <v>5340.3</v>
      </c>
      <c r="BY43" s="234"/>
      <c r="BZ43" s="246"/>
    </row>
    <row r="44" spans="2:78" ht="15.75" customHeight="1" x14ac:dyDescent="0.3">
      <c r="B44" s="116" t="s">
        <v>50</v>
      </c>
      <c r="C44" s="116" t="s">
        <v>50</v>
      </c>
      <c r="D44" s="234"/>
      <c r="E44" s="234"/>
      <c r="F44" s="234"/>
      <c r="G44" s="234"/>
      <c r="H44" s="234"/>
      <c r="I44" s="234"/>
      <c r="J44" s="234"/>
      <c r="K44" s="234"/>
      <c r="L44" s="234"/>
      <c r="M44" s="234"/>
      <c r="N44" s="234"/>
      <c r="O44" s="234"/>
      <c r="P44" s="234"/>
      <c r="Q44" s="234"/>
      <c r="R44" s="234"/>
      <c r="S44" s="234"/>
      <c r="T44" s="234"/>
      <c r="U44" s="234"/>
      <c r="V44" s="234"/>
      <c r="W44" s="234"/>
      <c r="X44" s="234"/>
      <c r="Y44" s="234"/>
      <c r="Z44" s="234"/>
      <c r="AA44" s="234"/>
      <c r="AB44" s="234"/>
      <c r="AC44" s="234"/>
      <c r="AD44" s="234"/>
      <c r="AE44" s="234"/>
      <c r="AF44" s="234"/>
      <c r="AG44" s="234"/>
      <c r="AH44" s="234"/>
      <c r="AI44" s="234"/>
      <c r="AJ44" s="234"/>
      <c r="AK44" s="234"/>
      <c r="AL44" s="234"/>
      <c r="AM44" s="234"/>
      <c r="AN44" s="234"/>
      <c r="AO44" s="234"/>
      <c r="AP44" s="234"/>
      <c r="AQ44" s="234"/>
      <c r="AR44" s="234"/>
      <c r="AS44" s="234"/>
      <c r="AT44" s="234"/>
      <c r="AU44" s="234"/>
      <c r="AV44" s="234"/>
      <c r="AW44" s="234"/>
      <c r="AX44" s="234"/>
      <c r="AY44" s="234"/>
      <c r="AZ44" s="234"/>
      <c r="BA44" s="234"/>
      <c r="BB44" s="234"/>
      <c r="BC44" s="234"/>
      <c r="BD44" s="234"/>
      <c r="BE44" s="234"/>
      <c r="BF44" s="234"/>
      <c r="BG44" s="234"/>
      <c r="BH44" s="234"/>
      <c r="BI44" s="234"/>
      <c r="BJ44" s="234"/>
      <c r="BK44" s="234"/>
      <c r="BL44" s="234"/>
      <c r="BM44" s="234"/>
      <c r="BN44" s="234"/>
      <c r="BO44" s="234"/>
      <c r="BP44" s="246"/>
      <c r="BQ44" s="216"/>
      <c r="BR44" s="246"/>
      <c r="BS44" s="246"/>
      <c r="BT44" s="246"/>
      <c r="BU44" s="246"/>
      <c r="BV44" s="246"/>
      <c r="BW44" s="246"/>
      <c r="BX44" s="246"/>
      <c r="BY44" s="246"/>
      <c r="BZ44" s="246"/>
    </row>
    <row r="45" spans="2:78" ht="15.75" customHeight="1" x14ac:dyDescent="0.3">
      <c r="B45" s="116" t="s">
        <v>50</v>
      </c>
      <c r="C45" s="116" t="s">
        <v>50</v>
      </c>
      <c r="E45" s="236"/>
      <c r="F45" s="236"/>
      <c r="G45" s="236"/>
      <c r="H45" s="236"/>
      <c r="I45" s="236"/>
      <c r="J45" s="236"/>
      <c r="K45" s="236"/>
      <c r="L45" s="236"/>
      <c r="M45" s="236"/>
      <c r="N45" s="236"/>
      <c r="O45" s="236"/>
      <c r="P45" s="236"/>
      <c r="Q45" s="236"/>
      <c r="R45" s="236"/>
      <c r="S45" s="236"/>
      <c r="T45" s="236"/>
      <c r="U45" s="236"/>
      <c r="V45" s="236"/>
      <c r="W45" s="236"/>
      <c r="X45" s="236"/>
      <c r="Y45" s="236"/>
      <c r="Z45" s="236"/>
      <c r="AA45" s="236"/>
      <c r="AB45" s="236"/>
      <c r="AC45" s="236"/>
      <c r="AD45" s="236"/>
      <c r="AE45" s="236"/>
      <c r="AF45" s="236"/>
      <c r="AG45" s="236"/>
      <c r="AH45" s="236"/>
      <c r="AI45" s="236"/>
      <c r="AJ45" s="236"/>
      <c r="AK45" s="247"/>
      <c r="AL45" s="247"/>
      <c r="AM45" s="247"/>
      <c r="AN45" s="246"/>
      <c r="AO45" s="246"/>
      <c r="AP45" s="247"/>
      <c r="AQ45" s="246"/>
      <c r="AR45" s="246"/>
      <c r="AS45" s="246"/>
      <c r="AT45" s="246"/>
      <c r="AU45" s="246"/>
      <c r="AV45" s="246"/>
      <c r="AW45" s="246"/>
      <c r="AX45" s="246"/>
      <c r="AY45" s="246"/>
      <c r="AZ45" s="246"/>
      <c r="BA45" s="248"/>
      <c r="BB45" s="248"/>
      <c r="BC45" s="248"/>
      <c r="BD45" s="248"/>
      <c r="BE45" s="248"/>
      <c r="BF45" s="248"/>
      <c r="BG45" s="248"/>
      <c r="BH45" s="248"/>
      <c r="BI45" s="246"/>
      <c r="BJ45" s="246"/>
      <c r="BK45" s="246"/>
      <c r="BL45" s="246"/>
      <c r="BM45" s="246"/>
      <c r="BN45" s="246"/>
      <c r="BO45" s="246"/>
      <c r="BP45" s="246"/>
      <c r="BQ45" s="216"/>
      <c r="BR45" s="246"/>
      <c r="BS45" s="246"/>
      <c r="BT45" s="246"/>
      <c r="BU45" s="246"/>
      <c r="BV45" s="246"/>
      <c r="BW45" s="246"/>
      <c r="BX45" s="246"/>
      <c r="BY45" s="246"/>
      <c r="BZ45" s="246"/>
    </row>
    <row r="46" spans="2:78" ht="15.75" customHeight="1" x14ac:dyDescent="0.3">
      <c r="B46" s="124"/>
      <c r="C46" s="124"/>
      <c r="D46" s="326" t="str">
        <f>D3</f>
        <v>Labour input (ESA2010) by industrial classification NACE Rev.2. Average number of persons employed, thousands and quarter</v>
      </c>
      <c r="E46" s="236"/>
      <c r="F46" s="236"/>
      <c r="G46" s="236"/>
      <c r="H46" s="236"/>
      <c r="I46" s="236"/>
      <c r="J46" s="236"/>
      <c r="K46" s="236"/>
      <c r="L46" s="236"/>
      <c r="M46" s="236"/>
      <c r="N46" s="236"/>
      <c r="O46" s="236"/>
      <c r="P46" s="236"/>
      <c r="Q46" s="236"/>
      <c r="R46" s="236"/>
      <c r="S46" s="236"/>
      <c r="T46" s="236"/>
      <c r="U46" s="236"/>
      <c r="V46" s="236"/>
      <c r="W46" s="236"/>
      <c r="X46" s="236"/>
      <c r="Y46" s="236"/>
      <c r="Z46" s="236"/>
      <c r="AA46" s="236"/>
      <c r="AB46" s="236"/>
      <c r="AC46" s="236"/>
      <c r="AD46" s="236"/>
      <c r="AE46" s="236"/>
      <c r="AF46" s="236"/>
      <c r="AG46" s="236"/>
      <c r="AH46" s="236"/>
      <c r="AI46" s="236"/>
      <c r="AJ46" s="236"/>
      <c r="AK46" s="246"/>
      <c r="AL46" s="246"/>
      <c r="AM46" s="246"/>
      <c r="AN46" s="246"/>
      <c r="AO46" s="246"/>
      <c r="AP46" s="246"/>
      <c r="AQ46" s="246"/>
      <c r="AR46" s="246"/>
      <c r="AS46" s="246"/>
      <c r="AT46" s="246"/>
      <c r="AU46" s="246"/>
      <c r="AV46" s="246"/>
      <c r="AW46" s="246"/>
      <c r="AX46" s="246"/>
      <c r="AY46" s="246"/>
      <c r="AZ46" s="246"/>
      <c r="BA46" s="248"/>
      <c r="BB46" s="248"/>
      <c r="BC46" s="248"/>
      <c r="BD46" s="248"/>
      <c r="BE46" s="248"/>
      <c r="BF46" s="248"/>
      <c r="BG46" s="248"/>
      <c r="BH46" s="248"/>
      <c r="BI46" s="246"/>
      <c r="BJ46" s="246"/>
      <c r="BK46" s="246"/>
      <c r="BL46" s="246"/>
      <c r="BM46" s="246"/>
      <c r="BN46" s="246"/>
      <c r="BO46" s="246"/>
      <c r="BP46" s="246"/>
      <c r="BQ46" s="246"/>
      <c r="BR46" s="246"/>
      <c r="BS46" s="246"/>
      <c r="BT46" s="246"/>
      <c r="BU46" s="246"/>
      <c r="BV46" s="246"/>
      <c r="BW46" s="246"/>
      <c r="BX46" s="246"/>
      <c r="BY46" s="246"/>
      <c r="BZ46" s="246"/>
    </row>
    <row r="47" spans="2:78" ht="15.75" customHeight="1" x14ac:dyDescent="0.3">
      <c r="B47" s="124"/>
      <c r="C47" s="124"/>
      <c r="D47" s="326" t="str">
        <f>D4</f>
        <v>Arbetskraftsinsats (ENS2010) efter näringsgren SNI 2007. Medelantal sysselsatta, personer i 1000-tal efter näringsgren SNI 2007 och kvartal</v>
      </c>
      <c r="E47" s="236"/>
      <c r="F47" s="236"/>
      <c r="G47" s="236"/>
      <c r="H47" s="236"/>
      <c r="I47" s="236"/>
      <c r="J47" s="236"/>
      <c r="K47" s="236"/>
      <c r="L47" s="236"/>
      <c r="M47" s="236"/>
      <c r="N47" s="236"/>
      <c r="O47" s="236"/>
      <c r="P47" s="236"/>
      <c r="Q47" s="236"/>
      <c r="R47" s="236"/>
      <c r="S47" s="236"/>
      <c r="T47" s="236"/>
      <c r="U47" s="236"/>
      <c r="V47" s="236"/>
      <c r="W47" s="236"/>
      <c r="X47" s="236"/>
      <c r="Y47" s="236"/>
      <c r="Z47" s="236"/>
      <c r="AA47" s="236"/>
      <c r="AB47" s="236"/>
      <c r="AC47" s="236"/>
      <c r="AD47" s="236"/>
      <c r="AE47" s="236"/>
      <c r="AF47" s="236"/>
      <c r="AG47" s="236"/>
      <c r="AH47" s="236"/>
      <c r="AI47" s="236"/>
      <c r="AJ47" s="236"/>
      <c r="AK47" s="246"/>
      <c r="AL47" s="246"/>
      <c r="AM47" s="246"/>
      <c r="AN47" s="246"/>
      <c r="AO47" s="246"/>
      <c r="AP47" s="246"/>
      <c r="AQ47" s="246"/>
      <c r="AR47" s="246"/>
      <c r="AS47" s="246"/>
      <c r="AT47" s="246"/>
      <c r="AU47" s="246"/>
      <c r="AV47" s="246"/>
      <c r="AW47" s="246"/>
      <c r="AX47" s="246"/>
      <c r="AY47" s="246"/>
      <c r="AZ47" s="246"/>
      <c r="BA47" s="248"/>
      <c r="BB47" s="248"/>
      <c r="BC47" s="248"/>
      <c r="BD47" s="248"/>
      <c r="BE47" s="248"/>
      <c r="BF47" s="248"/>
      <c r="BG47" s="248"/>
      <c r="BH47" s="248"/>
      <c r="BI47" s="246"/>
      <c r="BJ47" s="246"/>
      <c r="BK47" s="246"/>
      <c r="BL47" s="246"/>
      <c r="BM47" s="246"/>
      <c r="BN47" s="246"/>
      <c r="BO47" s="246"/>
      <c r="BP47" s="246"/>
      <c r="BQ47" s="246"/>
      <c r="BR47" s="174"/>
      <c r="BS47" s="174"/>
      <c r="BT47" s="174"/>
      <c r="BU47" s="174"/>
      <c r="BV47" s="246"/>
      <c r="BW47" s="246"/>
      <c r="BX47" s="246"/>
      <c r="BY47" s="246"/>
      <c r="BZ47" s="246"/>
    </row>
    <row r="48" spans="2:78" ht="15.75" customHeight="1" x14ac:dyDescent="0.3">
      <c r="B48" s="117" t="str">
        <f>'1 Utsläpp (kvartal)'!B48</f>
        <v>Sector</v>
      </c>
      <c r="C48" s="118" t="str">
        <f>'1 Utsläpp (kvartal)'!C48</f>
        <v>Aggregerad bransch</v>
      </c>
      <c r="D48" s="249" t="str">
        <f t="shared" ref="D48:U48" si="0">D5</f>
        <v>2008K1</v>
      </c>
      <c r="E48" s="249" t="str">
        <f t="shared" si="0"/>
        <v>2008K2</v>
      </c>
      <c r="F48" s="249" t="str">
        <f t="shared" si="0"/>
        <v>2008K3</v>
      </c>
      <c r="G48" s="249" t="str">
        <f t="shared" si="0"/>
        <v>2008K4</v>
      </c>
      <c r="H48" s="249" t="str">
        <f t="shared" ref="H48" si="1">H5</f>
        <v>2009K1</v>
      </c>
      <c r="I48" s="249" t="str">
        <f t="shared" si="0"/>
        <v>2009K2</v>
      </c>
      <c r="J48" s="249" t="str">
        <f t="shared" si="0"/>
        <v>2009K3</v>
      </c>
      <c r="K48" s="249" t="str">
        <f t="shared" si="0"/>
        <v>2009K4</v>
      </c>
      <c r="L48" s="249" t="str">
        <f t="shared" si="0"/>
        <v>2010K1</v>
      </c>
      <c r="M48" s="249" t="str">
        <f t="shared" si="0"/>
        <v>2010K2</v>
      </c>
      <c r="N48" s="249" t="str">
        <f t="shared" si="0"/>
        <v>2010K3</v>
      </c>
      <c r="O48" s="249" t="str">
        <f t="shared" si="0"/>
        <v>2010K4</v>
      </c>
      <c r="P48" s="249" t="str">
        <f t="shared" si="0"/>
        <v>2011K1</v>
      </c>
      <c r="Q48" s="249" t="str">
        <f t="shared" si="0"/>
        <v>2011K2</v>
      </c>
      <c r="R48" s="249" t="str">
        <f t="shared" si="0"/>
        <v>2011K3</v>
      </c>
      <c r="S48" s="249" t="str">
        <f t="shared" si="0"/>
        <v>2011K4</v>
      </c>
      <c r="T48" s="249" t="str">
        <f t="shared" si="0"/>
        <v>2012K1</v>
      </c>
      <c r="U48" s="249" t="str">
        <f t="shared" si="0"/>
        <v>2012K2</v>
      </c>
      <c r="V48" s="249" t="str">
        <f t="shared" ref="V48:BX48" si="2">V5</f>
        <v>2012K3</v>
      </c>
      <c r="W48" s="249" t="str">
        <f t="shared" si="2"/>
        <v>2012K4</v>
      </c>
      <c r="X48" s="249" t="str">
        <f t="shared" si="2"/>
        <v>2013K1</v>
      </c>
      <c r="Y48" s="249" t="str">
        <f t="shared" si="2"/>
        <v>2013K2</v>
      </c>
      <c r="Z48" s="249" t="str">
        <f t="shared" si="2"/>
        <v>2013K3</v>
      </c>
      <c r="AA48" s="249" t="str">
        <f t="shared" si="2"/>
        <v>2013K4</v>
      </c>
      <c r="AB48" s="249" t="str">
        <f t="shared" si="2"/>
        <v>2014K1</v>
      </c>
      <c r="AC48" s="249" t="str">
        <f t="shared" si="2"/>
        <v>2014K2</v>
      </c>
      <c r="AD48" s="249" t="str">
        <f t="shared" si="2"/>
        <v>2014K3</v>
      </c>
      <c r="AE48" s="249" t="str">
        <f t="shared" si="2"/>
        <v>2014K4</v>
      </c>
      <c r="AF48" s="249" t="str">
        <f t="shared" si="2"/>
        <v>2015K1</v>
      </c>
      <c r="AG48" s="249" t="str">
        <f t="shared" si="2"/>
        <v>2015K2</v>
      </c>
      <c r="AH48" s="249" t="str">
        <f t="shared" si="2"/>
        <v>2015K3</v>
      </c>
      <c r="AI48" s="249" t="str">
        <f t="shared" si="2"/>
        <v>2015K4</v>
      </c>
      <c r="AJ48" s="249" t="str">
        <f t="shared" si="2"/>
        <v>2016K1</v>
      </c>
      <c r="AK48" s="249" t="str">
        <f t="shared" si="2"/>
        <v>2016K2</v>
      </c>
      <c r="AL48" s="249" t="str">
        <f t="shared" si="2"/>
        <v>2016K3</v>
      </c>
      <c r="AM48" s="249" t="str">
        <f t="shared" si="2"/>
        <v>2016K4</v>
      </c>
      <c r="AN48" s="249" t="str">
        <f t="shared" si="2"/>
        <v>2017K1</v>
      </c>
      <c r="AO48" s="249" t="str">
        <f t="shared" si="2"/>
        <v>2017K2</v>
      </c>
      <c r="AP48" s="249" t="str">
        <f t="shared" si="2"/>
        <v>2017K3</v>
      </c>
      <c r="AQ48" s="249" t="str">
        <f t="shared" si="2"/>
        <v>2017K4</v>
      </c>
      <c r="AR48" s="249" t="str">
        <f t="shared" si="2"/>
        <v>2018K1</v>
      </c>
      <c r="AS48" s="249" t="str">
        <f t="shared" si="2"/>
        <v>2018K2</v>
      </c>
      <c r="AT48" s="249" t="str">
        <f t="shared" si="2"/>
        <v>2018K3</v>
      </c>
      <c r="AU48" s="249" t="str">
        <f t="shared" si="2"/>
        <v>2018K4</v>
      </c>
      <c r="AV48" s="249" t="str">
        <f t="shared" si="2"/>
        <v>2019K1</v>
      </c>
      <c r="AW48" s="249" t="str">
        <f t="shared" si="2"/>
        <v>2019K2</v>
      </c>
      <c r="AX48" s="249" t="str">
        <f t="shared" si="2"/>
        <v>2019K3</v>
      </c>
      <c r="AY48" s="249" t="str">
        <f t="shared" si="2"/>
        <v>2019K4</v>
      </c>
      <c r="AZ48" s="249" t="str">
        <f t="shared" si="2"/>
        <v>2020K1</v>
      </c>
      <c r="BA48" s="249" t="str">
        <f t="shared" si="2"/>
        <v>2020K2</v>
      </c>
      <c r="BB48" s="249" t="str">
        <f t="shared" si="2"/>
        <v>2020K3</v>
      </c>
      <c r="BC48" s="249" t="str">
        <f t="shared" si="2"/>
        <v>2020K4</v>
      </c>
      <c r="BD48" s="249" t="str">
        <f t="shared" si="2"/>
        <v>2021K1</v>
      </c>
      <c r="BE48" s="249" t="str">
        <f t="shared" si="2"/>
        <v>2021K2</v>
      </c>
      <c r="BF48" s="249" t="str">
        <f t="shared" si="2"/>
        <v>2021K3</v>
      </c>
      <c r="BG48" s="249" t="str">
        <f t="shared" si="2"/>
        <v>2021K4</v>
      </c>
      <c r="BH48" s="249" t="str">
        <f t="shared" si="2"/>
        <v>2022K1</v>
      </c>
      <c r="BI48" s="249" t="str">
        <f t="shared" si="2"/>
        <v>2022K2</v>
      </c>
      <c r="BJ48" s="249" t="str">
        <f t="shared" si="2"/>
        <v>2022K3</v>
      </c>
      <c r="BK48" s="249" t="str">
        <f t="shared" si="2"/>
        <v>2022K4</v>
      </c>
      <c r="BL48" s="249" t="str">
        <f t="shared" si="2"/>
        <v>2023K1</v>
      </c>
      <c r="BM48" s="249" t="str">
        <f t="shared" si="2"/>
        <v>2023K2</v>
      </c>
      <c r="BN48" s="249" t="str">
        <f t="shared" si="2"/>
        <v>2023K3</v>
      </c>
      <c r="BO48" s="249" t="str">
        <f t="shared" si="2"/>
        <v>2023K4</v>
      </c>
      <c r="BP48" s="249" t="str">
        <f t="shared" si="2"/>
        <v>2024K1</v>
      </c>
      <c r="BQ48" s="249" t="str">
        <f t="shared" si="2"/>
        <v>2024K2</v>
      </c>
      <c r="BR48" s="249" t="str">
        <f t="shared" si="2"/>
        <v>2024K3</v>
      </c>
      <c r="BS48" s="249" t="str">
        <f t="shared" si="2"/>
        <v>2024K4</v>
      </c>
      <c r="BT48" s="249" t="str">
        <f t="shared" si="2"/>
        <v>2025K1</v>
      </c>
      <c r="BU48" s="249" t="str">
        <f t="shared" si="2"/>
        <v>2025K2</v>
      </c>
      <c r="BV48" s="249" t="str">
        <f t="shared" si="2"/>
        <v>2025K3</v>
      </c>
      <c r="BW48" s="249" t="str">
        <f t="shared" si="2"/>
        <v>2025K4</v>
      </c>
      <c r="BX48" s="242" t="str">
        <f t="shared" si="2"/>
        <v>2026K1</v>
      </c>
      <c r="BY48" s="246"/>
      <c r="BZ48" s="246"/>
    </row>
    <row r="49" spans="2:78" ht="15.75" customHeight="1" x14ac:dyDescent="0.3">
      <c r="B49" s="107" t="str">
        <f>'1 Utsläpp (kvartal)'!B49</f>
        <v>Agriculture, forestry and fishery</v>
      </c>
      <c r="C49" s="108" t="str">
        <f>'1 Utsläpp (kvartal)'!C49</f>
        <v>Jordbruk, skogsbruk och fiske</v>
      </c>
      <c r="D49" s="149">
        <v>103.8</v>
      </c>
      <c r="E49" s="149">
        <v>109.5</v>
      </c>
      <c r="F49" s="149">
        <v>111.4</v>
      </c>
      <c r="G49" s="149">
        <v>124.5</v>
      </c>
      <c r="H49" s="149">
        <v>103.1</v>
      </c>
      <c r="I49" s="149">
        <v>111.8</v>
      </c>
      <c r="J49" s="149">
        <v>113.7</v>
      </c>
      <c r="K49" s="149">
        <v>121.3</v>
      </c>
      <c r="L49" s="149">
        <v>106.4</v>
      </c>
      <c r="M49" s="149">
        <v>116.7</v>
      </c>
      <c r="N49" s="149">
        <v>118.5</v>
      </c>
      <c r="O49" s="149">
        <v>125.3</v>
      </c>
      <c r="P49" s="149">
        <v>118.5</v>
      </c>
      <c r="Q49" s="149">
        <v>125.8</v>
      </c>
      <c r="R49" s="149">
        <v>129.6</v>
      </c>
      <c r="S49" s="149">
        <v>137.19999999999999</v>
      </c>
      <c r="T49" s="149">
        <v>126.2</v>
      </c>
      <c r="U49" s="149">
        <v>128.1</v>
      </c>
      <c r="V49" s="149">
        <v>130.80000000000001</v>
      </c>
      <c r="W49" s="149">
        <v>141.69999999999999</v>
      </c>
      <c r="X49" s="149">
        <v>125.9</v>
      </c>
      <c r="Y49" s="149">
        <v>134.19999999999999</v>
      </c>
      <c r="Z49" s="149">
        <v>129.69999999999999</v>
      </c>
      <c r="AA49" s="149">
        <v>140.80000000000001</v>
      </c>
      <c r="AB49" s="149">
        <v>122.8</v>
      </c>
      <c r="AC49" s="149">
        <v>133.4</v>
      </c>
      <c r="AD49" s="149">
        <v>140.1</v>
      </c>
      <c r="AE49" s="149">
        <v>137.30000000000001</v>
      </c>
      <c r="AF49" s="149">
        <v>132.80000000000001</v>
      </c>
      <c r="AG49" s="149">
        <v>135.69999999999999</v>
      </c>
      <c r="AH49" s="149">
        <v>135.6</v>
      </c>
      <c r="AI49" s="149">
        <v>125.4</v>
      </c>
      <c r="AJ49" s="149">
        <v>124.2</v>
      </c>
      <c r="AK49" s="149">
        <v>132.9</v>
      </c>
      <c r="AL49" s="149">
        <v>128.1</v>
      </c>
      <c r="AM49" s="149">
        <v>129.6</v>
      </c>
      <c r="AN49" s="149">
        <v>125.6</v>
      </c>
      <c r="AO49" s="149">
        <v>133.6</v>
      </c>
      <c r="AP49" s="149">
        <v>135</v>
      </c>
      <c r="AQ49" s="149">
        <v>131.5</v>
      </c>
      <c r="AR49" s="149">
        <v>128.80000000000001</v>
      </c>
      <c r="AS49" s="149">
        <v>125.9</v>
      </c>
      <c r="AT49" s="149">
        <v>134.19999999999999</v>
      </c>
      <c r="AU49" s="149">
        <v>134.19999999999999</v>
      </c>
      <c r="AV49" s="149">
        <v>128.9</v>
      </c>
      <c r="AW49" s="149">
        <v>132.19999999999999</v>
      </c>
      <c r="AX49" s="149">
        <v>134.5</v>
      </c>
      <c r="AY49" s="149">
        <v>141.69999999999999</v>
      </c>
      <c r="AZ49" s="149">
        <v>129</v>
      </c>
      <c r="BA49" s="149">
        <v>137</v>
      </c>
      <c r="BB49" s="149">
        <v>144.4</v>
      </c>
      <c r="BC49" s="149">
        <v>139.69999999999999</v>
      </c>
      <c r="BD49" s="149">
        <v>131.6</v>
      </c>
      <c r="BE49" s="149">
        <v>137.30000000000001</v>
      </c>
      <c r="BF49" s="149">
        <v>144.5</v>
      </c>
      <c r="BG49" s="149">
        <v>139</v>
      </c>
      <c r="BH49" s="149">
        <v>132.30000000000001</v>
      </c>
      <c r="BI49" s="149">
        <v>137.5</v>
      </c>
      <c r="BJ49" s="149">
        <v>144.30000000000001</v>
      </c>
      <c r="BK49" s="149">
        <v>139.4</v>
      </c>
      <c r="BL49" s="149">
        <v>132.9</v>
      </c>
      <c r="BM49" s="149">
        <v>137.80000000000001</v>
      </c>
      <c r="BN49" s="149">
        <v>144.30000000000001</v>
      </c>
      <c r="BO49" s="149">
        <v>139.19999999999999</v>
      </c>
      <c r="BP49" s="149">
        <v>123.1</v>
      </c>
      <c r="BQ49" s="149">
        <v>127.7</v>
      </c>
      <c r="BR49" s="149">
        <v>134.5</v>
      </c>
      <c r="BS49" s="149">
        <v>129.9</v>
      </c>
      <c r="BT49" s="149">
        <v>125.1</v>
      </c>
      <c r="BU49" s="149">
        <v>130.5</v>
      </c>
      <c r="BV49" s="149">
        <v>137</v>
      </c>
      <c r="BW49" s="149">
        <v>131.6</v>
      </c>
      <c r="BX49" s="150">
        <v>121.5</v>
      </c>
      <c r="BY49" s="246"/>
      <c r="BZ49" s="246"/>
    </row>
    <row r="50" spans="2:78" ht="15.75" customHeight="1" x14ac:dyDescent="0.3">
      <c r="B50" s="107" t="str">
        <f>'1 Utsläpp (kvartal)'!B50</f>
        <v>Mining and quarrying</v>
      </c>
      <c r="C50" s="108" t="str">
        <f>'1 Utsläpp (kvartal)'!C50</f>
        <v>Utvinning av mineral</v>
      </c>
      <c r="D50" s="149">
        <v>9.1</v>
      </c>
      <c r="E50" s="149">
        <v>8.1999999999999993</v>
      </c>
      <c r="F50" s="149">
        <v>9.8000000000000007</v>
      </c>
      <c r="G50" s="149">
        <v>9.6999999999999993</v>
      </c>
      <c r="H50" s="149">
        <v>9.1</v>
      </c>
      <c r="I50" s="149">
        <v>7.1</v>
      </c>
      <c r="J50" s="149">
        <v>8.5</v>
      </c>
      <c r="K50" s="149">
        <v>8.9</v>
      </c>
      <c r="L50" s="149">
        <v>9.1</v>
      </c>
      <c r="M50" s="149">
        <v>8</v>
      </c>
      <c r="N50" s="149">
        <v>9</v>
      </c>
      <c r="O50" s="149">
        <v>9.1</v>
      </c>
      <c r="P50" s="149">
        <v>9.5</v>
      </c>
      <c r="Q50" s="149">
        <v>9</v>
      </c>
      <c r="R50" s="149">
        <v>9.6999999999999993</v>
      </c>
      <c r="S50" s="149">
        <v>9.1</v>
      </c>
      <c r="T50" s="149">
        <v>9.1999999999999993</v>
      </c>
      <c r="U50" s="149">
        <v>9.6</v>
      </c>
      <c r="V50" s="149">
        <v>10.3</v>
      </c>
      <c r="W50" s="149">
        <v>9.4</v>
      </c>
      <c r="X50" s="149">
        <v>9.9</v>
      </c>
      <c r="Y50" s="149">
        <v>9.4</v>
      </c>
      <c r="Z50" s="149">
        <v>10.6</v>
      </c>
      <c r="AA50" s="149">
        <v>9.6</v>
      </c>
      <c r="AB50" s="149">
        <v>10.3</v>
      </c>
      <c r="AC50" s="149">
        <v>9.6999999999999993</v>
      </c>
      <c r="AD50" s="149">
        <v>10.7</v>
      </c>
      <c r="AE50" s="149">
        <v>9.4</v>
      </c>
      <c r="AF50" s="149">
        <v>9.8000000000000007</v>
      </c>
      <c r="AG50" s="149">
        <v>8.8000000000000007</v>
      </c>
      <c r="AH50" s="149">
        <v>9.6999999999999993</v>
      </c>
      <c r="AI50" s="149">
        <v>8.8000000000000007</v>
      </c>
      <c r="AJ50" s="149">
        <v>9.3000000000000007</v>
      </c>
      <c r="AK50" s="149">
        <v>9</v>
      </c>
      <c r="AL50" s="149">
        <v>9.6</v>
      </c>
      <c r="AM50" s="149">
        <v>8.9</v>
      </c>
      <c r="AN50" s="149">
        <v>9.1</v>
      </c>
      <c r="AO50" s="149">
        <v>9</v>
      </c>
      <c r="AP50" s="149">
        <v>9.6999999999999993</v>
      </c>
      <c r="AQ50" s="149">
        <v>9.1</v>
      </c>
      <c r="AR50" s="149">
        <v>9.5</v>
      </c>
      <c r="AS50" s="149">
        <v>9.6999999999999993</v>
      </c>
      <c r="AT50" s="149">
        <v>10.199999999999999</v>
      </c>
      <c r="AU50" s="149">
        <v>9.1</v>
      </c>
      <c r="AV50" s="149">
        <v>9.1999999999999993</v>
      </c>
      <c r="AW50" s="149">
        <v>9.6999999999999993</v>
      </c>
      <c r="AX50" s="149">
        <v>10.3</v>
      </c>
      <c r="AY50" s="149">
        <v>9.6</v>
      </c>
      <c r="AZ50" s="149">
        <v>9.5</v>
      </c>
      <c r="BA50" s="149">
        <v>9.9</v>
      </c>
      <c r="BB50" s="149">
        <v>10.6</v>
      </c>
      <c r="BC50" s="149">
        <v>9.9</v>
      </c>
      <c r="BD50" s="149">
        <v>10</v>
      </c>
      <c r="BE50" s="149">
        <v>10.4</v>
      </c>
      <c r="BF50" s="149">
        <v>11.2</v>
      </c>
      <c r="BG50" s="149">
        <v>10.4</v>
      </c>
      <c r="BH50" s="149">
        <v>10.199999999999999</v>
      </c>
      <c r="BI50" s="149">
        <v>10.7</v>
      </c>
      <c r="BJ50" s="149">
        <v>11.4</v>
      </c>
      <c r="BK50" s="149">
        <v>10.5</v>
      </c>
      <c r="BL50" s="149">
        <v>10.3</v>
      </c>
      <c r="BM50" s="149">
        <v>10.7</v>
      </c>
      <c r="BN50" s="149">
        <v>11.3</v>
      </c>
      <c r="BO50" s="149">
        <v>10.5</v>
      </c>
      <c r="BP50" s="149">
        <v>10.5</v>
      </c>
      <c r="BQ50" s="149">
        <v>11</v>
      </c>
      <c r="BR50" s="149">
        <v>11.7</v>
      </c>
      <c r="BS50" s="149">
        <v>10.8</v>
      </c>
      <c r="BT50" s="149">
        <v>10.7</v>
      </c>
      <c r="BU50" s="149">
        <v>11.2</v>
      </c>
      <c r="BV50" s="149">
        <v>11.9</v>
      </c>
      <c r="BW50" s="149">
        <v>11</v>
      </c>
      <c r="BX50" s="150">
        <v>10.8</v>
      </c>
      <c r="BY50" s="246"/>
      <c r="BZ50" s="246"/>
    </row>
    <row r="51" spans="2:78" ht="15.75" customHeight="1" x14ac:dyDescent="0.3">
      <c r="B51" s="107" t="str">
        <f>'1 Utsläpp (kvartal)'!B51</f>
        <v>Manufacturing</v>
      </c>
      <c r="C51" s="108" t="str">
        <f>'1 Utsläpp (kvartal)'!C51</f>
        <v>Tillverkningsindustri</v>
      </c>
      <c r="D51" s="149">
        <v>642.4</v>
      </c>
      <c r="E51" s="149">
        <v>649.1</v>
      </c>
      <c r="F51" s="149">
        <v>667</v>
      </c>
      <c r="G51" s="149">
        <v>629.70000000000005</v>
      </c>
      <c r="H51" s="149">
        <v>600.20000000000005</v>
      </c>
      <c r="I51" s="149">
        <v>582.50000000000011</v>
      </c>
      <c r="J51" s="149">
        <v>586.6</v>
      </c>
      <c r="K51" s="149">
        <v>573.4</v>
      </c>
      <c r="L51" s="149">
        <v>560.5</v>
      </c>
      <c r="M51" s="149">
        <v>564.70000000000005</v>
      </c>
      <c r="N51" s="149">
        <v>590.9</v>
      </c>
      <c r="O51" s="149">
        <v>581.4</v>
      </c>
      <c r="P51" s="149">
        <v>575.19999999999993</v>
      </c>
      <c r="Q51" s="149">
        <v>577.99999999999989</v>
      </c>
      <c r="R51" s="149">
        <v>600.79999999999995</v>
      </c>
      <c r="S51" s="149">
        <v>576</v>
      </c>
      <c r="T51" s="149">
        <v>568.20000000000005</v>
      </c>
      <c r="U51" s="149">
        <v>566.10000000000014</v>
      </c>
      <c r="V51" s="149">
        <v>587.79999999999995</v>
      </c>
      <c r="W51" s="149">
        <v>562.40000000000009</v>
      </c>
      <c r="X51" s="149">
        <v>558.90000000000009</v>
      </c>
      <c r="Y51" s="149">
        <v>550.09999999999991</v>
      </c>
      <c r="Z51" s="149">
        <v>572</v>
      </c>
      <c r="AA51" s="149">
        <v>553.79999999999995</v>
      </c>
      <c r="AB51" s="149">
        <v>546.59999999999991</v>
      </c>
      <c r="AC51" s="149">
        <v>545.20000000000005</v>
      </c>
      <c r="AD51" s="149">
        <v>567.4</v>
      </c>
      <c r="AE51" s="149">
        <v>548.59999999999991</v>
      </c>
      <c r="AF51" s="149">
        <v>541.6</v>
      </c>
      <c r="AG51" s="149">
        <v>538.4</v>
      </c>
      <c r="AH51" s="149">
        <v>549.30000000000007</v>
      </c>
      <c r="AI51" s="149">
        <v>539.1</v>
      </c>
      <c r="AJ51" s="149">
        <v>530.5</v>
      </c>
      <c r="AK51" s="149">
        <v>533.6</v>
      </c>
      <c r="AL51" s="149">
        <v>537.4</v>
      </c>
      <c r="AM51" s="149">
        <v>530.29999999999995</v>
      </c>
      <c r="AN51" s="149">
        <v>540</v>
      </c>
      <c r="AO51" s="149">
        <v>543</v>
      </c>
      <c r="AP51" s="149">
        <v>557.4</v>
      </c>
      <c r="AQ51" s="149">
        <v>542.6</v>
      </c>
      <c r="AR51" s="149">
        <v>554.5</v>
      </c>
      <c r="AS51" s="149">
        <v>562</v>
      </c>
      <c r="AT51" s="149">
        <v>570.1</v>
      </c>
      <c r="AU51" s="149">
        <v>548.70000000000005</v>
      </c>
      <c r="AV51" s="149">
        <v>551.9</v>
      </c>
      <c r="AW51" s="149">
        <v>554.9</v>
      </c>
      <c r="AX51" s="149">
        <v>571.19999999999993</v>
      </c>
      <c r="AY51" s="149">
        <v>547.80000000000007</v>
      </c>
      <c r="AZ51" s="149">
        <v>545.5</v>
      </c>
      <c r="BA51" s="149">
        <v>546.09999999999991</v>
      </c>
      <c r="BB51" s="149">
        <v>554.19999999999993</v>
      </c>
      <c r="BC51" s="149">
        <v>539.6</v>
      </c>
      <c r="BD51" s="149">
        <v>538.70000000000005</v>
      </c>
      <c r="BE51" s="149">
        <v>548.20000000000005</v>
      </c>
      <c r="BF51" s="149">
        <v>566.70000000000005</v>
      </c>
      <c r="BG51" s="149">
        <v>552</v>
      </c>
      <c r="BH51" s="149">
        <v>554.70000000000005</v>
      </c>
      <c r="BI51" s="149">
        <v>565.79999999999995</v>
      </c>
      <c r="BJ51" s="149">
        <v>584.29999999999995</v>
      </c>
      <c r="BK51" s="149">
        <v>566.90000000000009</v>
      </c>
      <c r="BL51" s="149">
        <v>565.6</v>
      </c>
      <c r="BM51" s="149">
        <v>572.5</v>
      </c>
      <c r="BN51" s="149">
        <v>589</v>
      </c>
      <c r="BO51" s="149">
        <v>569.5</v>
      </c>
      <c r="BP51" s="149">
        <v>565.6</v>
      </c>
      <c r="BQ51" s="149">
        <v>572.5</v>
      </c>
      <c r="BR51" s="149">
        <v>587.29999999999995</v>
      </c>
      <c r="BS51" s="149">
        <v>568.1</v>
      </c>
      <c r="BT51" s="149">
        <v>562</v>
      </c>
      <c r="BU51" s="149">
        <v>569.80000000000007</v>
      </c>
      <c r="BV51" s="149">
        <v>579.20000000000005</v>
      </c>
      <c r="BW51" s="149">
        <v>559.69999999999993</v>
      </c>
      <c r="BX51" s="150">
        <v>555.4</v>
      </c>
      <c r="BY51" s="246"/>
      <c r="BZ51" s="246"/>
    </row>
    <row r="52" spans="2:78" ht="15.75" customHeight="1" x14ac:dyDescent="0.3">
      <c r="B52" s="107" t="str">
        <f>'1 Utsläpp (kvartal)'!B52</f>
        <v>Electricity, gas and hot water supply, water distribution, 
waste water and waste management</v>
      </c>
      <c r="C52" s="108" t="str">
        <f>'1 Utsläpp (kvartal)'!C52</f>
        <v>El, gas och värmeverk samt vatten, avlopp och avfall</v>
      </c>
      <c r="D52" s="149">
        <v>49</v>
      </c>
      <c r="E52" s="149">
        <v>51.1</v>
      </c>
      <c r="F52" s="149">
        <v>49.1</v>
      </c>
      <c r="G52" s="149">
        <v>47.2</v>
      </c>
      <c r="H52" s="149">
        <v>50.2</v>
      </c>
      <c r="I52" s="149">
        <v>53.5</v>
      </c>
      <c r="J52" s="149">
        <v>50.1</v>
      </c>
      <c r="K52" s="149">
        <v>47.1</v>
      </c>
      <c r="L52" s="149">
        <v>50.4</v>
      </c>
      <c r="M52" s="149">
        <v>52.4</v>
      </c>
      <c r="N52" s="149">
        <v>49.5</v>
      </c>
      <c r="O52" s="149">
        <v>47.1</v>
      </c>
      <c r="P52" s="149">
        <v>51.8</v>
      </c>
      <c r="Q52" s="149">
        <v>52.8</v>
      </c>
      <c r="R52" s="149">
        <v>50.4</v>
      </c>
      <c r="S52" s="149">
        <v>47.7</v>
      </c>
      <c r="T52" s="149">
        <v>52.4</v>
      </c>
      <c r="U52" s="149">
        <v>52.7</v>
      </c>
      <c r="V52" s="149">
        <v>51.7</v>
      </c>
      <c r="W52" s="149">
        <v>48.8</v>
      </c>
      <c r="X52" s="149">
        <v>53.6</v>
      </c>
      <c r="Y52" s="149">
        <v>54.4</v>
      </c>
      <c r="Z52" s="149">
        <v>53.1</v>
      </c>
      <c r="AA52" s="149">
        <v>49.7</v>
      </c>
      <c r="AB52" s="149">
        <v>54.2</v>
      </c>
      <c r="AC52" s="149">
        <v>54.5</v>
      </c>
      <c r="AD52" s="149">
        <v>53.8</v>
      </c>
      <c r="AE52" s="149">
        <v>51.1</v>
      </c>
      <c r="AF52" s="149">
        <v>54.1</v>
      </c>
      <c r="AG52" s="149">
        <v>53.7</v>
      </c>
      <c r="AH52" s="149">
        <v>54.7</v>
      </c>
      <c r="AI52" s="149">
        <v>52.4</v>
      </c>
      <c r="AJ52" s="149">
        <v>53.4</v>
      </c>
      <c r="AK52" s="149">
        <v>54.2</v>
      </c>
      <c r="AL52" s="149">
        <v>54.2</v>
      </c>
      <c r="AM52" s="149">
        <v>53.8</v>
      </c>
      <c r="AN52" s="149">
        <v>55.4</v>
      </c>
      <c r="AO52" s="149">
        <v>54.4</v>
      </c>
      <c r="AP52" s="149">
        <v>55.6</v>
      </c>
      <c r="AQ52" s="149">
        <v>54.7</v>
      </c>
      <c r="AR52" s="149">
        <v>56.3</v>
      </c>
      <c r="AS52" s="149">
        <v>55.7</v>
      </c>
      <c r="AT52" s="149">
        <v>56.5</v>
      </c>
      <c r="AU52" s="149">
        <v>55.1</v>
      </c>
      <c r="AV52" s="149">
        <v>56.4</v>
      </c>
      <c r="AW52" s="149">
        <v>56.2</v>
      </c>
      <c r="AX52" s="149">
        <v>57.8</v>
      </c>
      <c r="AY52" s="149">
        <v>57.1</v>
      </c>
      <c r="AZ52" s="149">
        <v>57.7</v>
      </c>
      <c r="BA52" s="149">
        <v>58.3</v>
      </c>
      <c r="BB52" s="149">
        <v>60.2</v>
      </c>
      <c r="BC52" s="149">
        <v>58.6</v>
      </c>
      <c r="BD52" s="149">
        <v>58.5</v>
      </c>
      <c r="BE52" s="149">
        <v>59.4</v>
      </c>
      <c r="BF52" s="149">
        <v>61.4</v>
      </c>
      <c r="BG52" s="149">
        <v>59.8</v>
      </c>
      <c r="BH52" s="149">
        <v>59.4</v>
      </c>
      <c r="BI52" s="149">
        <v>59.8</v>
      </c>
      <c r="BJ52" s="149">
        <v>61.5</v>
      </c>
      <c r="BK52" s="149">
        <v>60.3</v>
      </c>
      <c r="BL52" s="149">
        <v>60.8</v>
      </c>
      <c r="BM52" s="149">
        <v>62</v>
      </c>
      <c r="BN52" s="149">
        <v>64.5</v>
      </c>
      <c r="BO52" s="149">
        <v>63.6</v>
      </c>
      <c r="BP52" s="149">
        <v>64.099999999999994</v>
      </c>
      <c r="BQ52" s="149">
        <v>65.2</v>
      </c>
      <c r="BR52" s="149">
        <v>67.400000000000006</v>
      </c>
      <c r="BS52" s="149">
        <v>66.400000000000006</v>
      </c>
      <c r="BT52" s="149">
        <v>66</v>
      </c>
      <c r="BU52" s="149">
        <v>67.2</v>
      </c>
      <c r="BV52" s="149">
        <v>69.3</v>
      </c>
      <c r="BW52" s="149">
        <v>67.8</v>
      </c>
      <c r="BX52" s="150">
        <v>66.599999999999994</v>
      </c>
      <c r="BY52" s="246"/>
      <c r="BZ52" s="246"/>
    </row>
    <row r="53" spans="2:78" ht="15.75" customHeight="1" x14ac:dyDescent="0.3">
      <c r="B53" s="107" t="str">
        <f>'1 Utsläpp (kvartal)'!B53</f>
        <v>Construction</v>
      </c>
      <c r="C53" s="108" t="str">
        <f>'1 Utsläpp (kvartal)'!C53</f>
        <v>Byggverksamhet</v>
      </c>
      <c r="D53" s="149">
        <v>301.3</v>
      </c>
      <c r="E53" s="149">
        <v>296.10000000000002</v>
      </c>
      <c r="F53" s="149">
        <v>291.2</v>
      </c>
      <c r="G53" s="149">
        <v>283</v>
      </c>
      <c r="H53" s="149">
        <v>304</v>
      </c>
      <c r="I53" s="149">
        <v>297.39999999999998</v>
      </c>
      <c r="J53" s="149">
        <v>288.60000000000002</v>
      </c>
      <c r="K53" s="149">
        <v>282.39999999999998</v>
      </c>
      <c r="L53" s="149">
        <v>308.60000000000002</v>
      </c>
      <c r="M53" s="149">
        <v>299</v>
      </c>
      <c r="N53" s="149">
        <v>294.7</v>
      </c>
      <c r="O53" s="149">
        <v>289.39999999999998</v>
      </c>
      <c r="P53" s="149">
        <v>327.5</v>
      </c>
      <c r="Q53" s="149">
        <v>307.3</v>
      </c>
      <c r="R53" s="149">
        <v>305.5</v>
      </c>
      <c r="S53" s="149">
        <v>307.7</v>
      </c>
      <c r="T53" s="149">
        <v>327.3</v>
      </c>
      <c r="U53" s="149">
        <v>321.7</v>
      </c>
      <c r="V53" s="149">
        <v>315.8</v>
      </c>
      <c r="W53" s="149">
        <v>302.39999999999998</v>
      </c>
      <c r="X53" s="149">
        <v>310.8</v>
      </c>
      <c r="Y53" s="149">
        <v>323.8</v>
      </c>
      <c r="Z53" s="149">
        <v>322.3</v>
      </c>
      <c r="AA53" s="149">
        <v>318</v>
      </c>
      <c r="AB53" s="149">
        <v>317.60000000000002</v>
      </c>
      <c r="AC53" s="149">
        <v>329.2</v>
      </c>
      <c r="AD53" s="149">
        <v>326.5</v>
      </c>
      <c r="AE53" s="149">
        <v>325.10000000000002</v>
      </c>
      <c r="AF53" s="149">
        <v>326.7</v>
      </c>
      <c r="AG53" s="149">
        <v>333.9</v>
      </c>
      <c r="AH53" s="149">
        <v>332.8</v>
      </c>
      <c r="AI53" s="149">
        <v>337.8</v>
      </c>
      <c r="AJ53" s="149">
        <v>327.39999999999998</v>
      </c>
      <c r="AK53" s="149">
        <v>340.4</v>
      </c>
      <c r="AL53" s="149">
        <v>341.6</v>
      </c>
      <c r="AM53" s="149">
        <v>343.3</v>
      </c>
      <c r="AN53" s="149">
        <v>353.7</v>
      </c>
      <c r="AO53" s="149">
        <v>362.1</v>
      </c>
      <c r="AP53" s="149">
        <v>371</v>
      </c>
      <c r="AQ53" s="149">
        <v>364.8</v>
      </c>
      <c r="AR53" s="149">
        <v>363.6</v>
      </c>
      <c r="AS53" s="149">
        <v>378.3</v>
      </c>
      <c r="AT53" s="149">
        <v>380.5</v>
      </c>
      <c r="AU53" s="149">
        <v>378.7</v>
      </c>
      <c r="AV53" s="149">
        <v>366.9</v>
      </c>
      <c r="AW53" s="149">
        <v>378.3</v>
      </c>
      <c r="AX53" s="149">
        <v>380.2</v>
      </c>
      <c r="AY53" s="149">
        <v>378.3</v>
      </c>
      <c r="AZ53" s="149">
        <v>365.8</v>
      </c>
      <c r="BA53" s="149">
        <v>373.5</v>
      </c>
      <c r="BB53" s="149">
        <v>379</v>
      </c>
      <c r="BC53" s="149">
        <v>376.4</v>
      </c>
      <c r="BD53" s="149">
        <v>367.9</v>
      </c>
      <c r="BE53" s="149">
        <v>377.4</v>
      </c>
      <c r="BF53" s="149">
        <v>389.1</v>
      </c>
      <c r="BG53" s="149">
        <v>389.9</v>
      </c>
      <c r="BH53" s="149">
        <v>382.6</v>
      </c>
      <c r="BI53" s="149">
        <v>391.5</v>
      </c>
      <c r="BJ53" s="149">
        <v>402</v>
      </c>
      <c r="BK53" s="149">
        <v>402</v>
      </c>
      <c r="BL53" s="149">
        <v>393.1</v>
      </c>
      <c r="BM53" s="149">
        <v>395</v>
      </c>
      <c r="BN53" s="149">
        <v>399.4</v>
      </c>
      <c r="BO53" s="149">
        <v>392.3</v>
      </c>
      <c r="BP53" s="149">
        <v>376.8</v>
      </c>
      <c r="BQ53" s="149">
        <v>376.7</v>
      </c>
      <c r="BR53" s="149">
        <v>381.2</v>
      </c>
      <c r="BS53" s="149">
        <v>376.7</v>
      </c>
      <c r="BT53" s="149">
        <v>365.8</v>
      </c>
      <c r="BU53" s="149">
        <v>369.2</v>
      </c>
      <c r="BV53" s="149">
        <v>376.2</v>
      </c>
      <c r="BW53" s="149">
        <v>375.5</v>
      </c>
      <c r="BX53" s="150">
        <v>367.6</v>
      </c>
      <c r="BY53" s="246"/>
      <c r="BZ53" s="246"/>
    </row>
    <row r="54" spans="2:78" ht="15.75" customHeight="1" x14ac:dyDescent="0.3">
      <c r="B54" s="107" t="str">
        <f>'1 Utsläpp (kvartal)'!B54</f>
        <v>Transport</v>
      </c>
      <c r="C54" s="108" t="str">
        <f>'1 Utsläpp (kvartal)'!C54</f>
        <v>Transportindustri</v>
      </c>
      <c r="D54" s="149">
        <v>224.4</v>
      </c>
      <c r="E54" s="149">
        <v>240.9</v>
      </c>
      <c r="F54" s="149">
        <v>255.8</v>
      </c>
      <c r="G54" s="149">
        <v>238.7</v>
      </c>
      <c r="H54" s="149">
        <v>218.4</v>
      </c>
      <c r="I54" s="149">
        <v>232.3</v>
      </c>
      <c r="J54" s="149">
        <v>244.8</v>
      </c>
      <c r="K54" s="149">
        <v>229.8</v>
      </c>
      <c r="L54" s="149">
        <v>218.1</v>
      </c>
      <c r="M54" s="149">
        <v>234.4</v>
      </c>
      <c r="N54" s="149">
        <v>244.6</v>
      </c>
      <c r="O54" s="149">
        <v>232.6</v>
      </c>
      <c r="P54" s="149">
        <v>223.6</v>
      </c>
      <c r="Q54" s="149">
        <v>238.3</v>
      </c>
      <c r="R54" s="149">
        <v>246.3</v>
      </c>
      <c r="S54" s="149">
        <v>235.9</v>
      </c>
      <c r="T54" s="149">
        <v>222.2</v>
      </c>
      <c r="U54" s="149">
        <v>234.2</v>
      </c>
      <c r="V54" s="149">
        <v>240.4</v>
      </c>
      <c r="W54" s="149">
        <v>231.4</v>
      </c>
      <c r="X54" s="149">
        <v>223</v>
      </c>
      <c r="Y54" s="149">
        <v>231.2</v>
      </c>
      <c r="Z54" s="149">
        <v>241.3</v>
      </c>
      <c r="AA54" s="149">
        <v>231.5</v>
      </c>
      <c r="AB54" s="149">
        <v>221.7</v>
      </c>
      <c r="AC54" s="149">
        <v>227.2</v>
      </c>
      <c r="AD54" s="149">
        <v>240.8</v>
      </c>
      <c r="AE54" s="149">
        <v>224.1</v>
      </c>
      <c r="AF54" s="149">
        <v>219.5</v>
      </c>
      <c r="AG54" s="149">
        <v>225.9</v>
      </c>
      <c r="AH54" s="149">
        <v>233.3</v>
      </c>
      <c r="AI54" s="149">
        <v>222.2</v>
      </c>
      <c r="AJ54" s="149">
        <v>225.3</v>
      </c>
      <c r="AK54" s="149">
        <v>232.4</v>
      </c>
      <c r="AL54" s="149">
        <v>229.7</v>
      </c>
      <c r="AM54" s="149">
        <v>229.4</v>
      </c>
      <c r="AN54" s="149">
        <v>231.1</v>
      </c>
      <c r="AO54" s="149">
        <v>236.6</v>
      </c>
      <c r="AP54" s="149">
        <v>236.2</v>
      </c>
      <c r="AQ54" s="149">
        <v>232.8</v>
      </c>
      <c r="AR54" s="149">
        <v>234.1</v>
      </c>
      <c r="AS54" s="149">
        <v>245.5</v>
      </c>
      <c r="AT54" s="149">
        <v>243.1</v>
      </c>
      <c r="AU54" s="149">
        <v>238.2</v>
      </c>
      <c r="AV54" s="149">
        <v>238.3</v>
      </c>
      <c r="AW54" s="149">
        <v>248.1</v>
      </c>
      <c r="AX54" s="149">
        <v>247.4</v>
      </c>
      <c r="AY54" s="149">
        <v>241.2</v>
      </c>
      <c r="AZ54" s="149">
        <v>238.1</v>
      </c>
      <c r="BA54" s="149">
        <v>232.9</v>
      </c>
      <c r="BB54" s="149">
        <v>234.7</v>
      </c>
      <c r="BC54" s="149">
        <v>230.1</v>
      </c>
      <c r="BD54" s="149">
        <v>228.8</v>
      </c>
      <c r="BE54" s="149">
        <v>231.2</v>
      </c>
      <c r="BF54" s="149">
        <v>239.3</v>
      </c>
      <c r="BG54" s="149">
        <v>237.2</v>
      </c>
      <c r="BH54" s="149">
        <v>236.8</v>
      </c>
      <c r="BI54" s="149">
        <v>238.2</v>
      </c>
      <c r="BJ54" s="149">
        <v>244.7</v>
      </c>
      <c r="BK54" s="149">
        <v>238.9</v>
      </c>
      <c r="BL54" s="149">
        <v>237.2</v>
      </c>
      <c r="BM54" s="149">
        <v>239</v>
      </c>
      <c r="BN54" s="149">
        <v>245</v>
      </c>
      <c r="BO54" s="149">
        <v>238.2</v>
      </c>
      <c r="BP54" s="149">
        <v>235.3</v>
      </c>
      <c r="BQ54" s="149">
        <v>237.4</v>
      </c>
      <c r="BR54" s="149">
        <v>243.5</v>
      </c>
      <c r="BS54" s="149">
        <v>238</v>
      </c>
      <c r="BT54" s="149">
        <v>237</v>
      </c>
      <c r="BU54" s="149">
        <v>239.4</v>
      </c>
      <c r="BV54" s="149">
        <v>245.4</v>
      </c>
      <c r="BW54" s="149">
        <v>239.6</v>
      </c>
      <c r="BX54" s="150">
        <v>238.5</v>
      </c>
      <c r="BY54" s="246"/>
      <c r="BZ54" s="246"/>
    </row>
    <row r="55" spans="2:78" ht="15.75" customHeight="1" x14ac:dyDescent="0.3">
      <c r="B55" s="107" t="str">
        <f>'1 Utsläpp (kvartal)'!B55</f>
        <v>Other services</v>
      </c>
      <c r="C55" s="108" t="str">
        <f>'1 Utsläpp (kvartal)'!C55</f>
        <v>Övriga tjänster</v>
      </c>
      <c r="D55" s="149">
        <v>1760.2000000000003</v>
      </c>
      <c r="E55" s="149">
        <v>1833.5999999999997</v>
      </c>
      <c r="F55" s="149">
        <v>1851.7</v>
      </c>
      <c r="G55" s="149">
        <v>1792.4000000000003</v>
      </c>
      <c r="H55" s="149">
        <v>1771.7</v>
      </c>
      <c r="I55" s="149">
        <v>1823.6999999999996</v>
      </c>
      <c r="J55" s="149">
        <v>1850.3999999999999</v>
      </c>
      <c r="K55" s="149">
        <v>1799.3999999999996</v>
      </c>
      <c r="L55" s="149">
        <v>1780.6999999999998</v>
      </c>
      <c r="M55" s="149">
        <v>1852.3999999999999</v>
      </c>
      <c r="N55" s="149">
        <v>1908.7999999999997</v>
      </c>
      <c r="O55" s="149">
        <v>1855.2</v>
      </c>
      <c r="P55" s="149">
        <v>1847.7999999999997</v>
      </c>
      <c r="Q55" s="149">
        <v>1921.8</v>
      </c>
      <c r="R55" s="149">
        <v>1969.6999999999998</v>
      </c>
      <c r="S55" s="149">
        <v>1904.7000000000005</v>
      </c>
      <c r="T55" s="149">
        <v>1882.2</v>
      </c>
      <c r="U55" s="149">
        <v>1943.6999999999998</v>
      </c>
      <c r="V55" s="149">
        <v>1990.8</v>
      </c>
      <c r="W55" s="149">
        <v>1941.0000000000002</v>
      </c>
      <c r="X55" s="149">
        <v>1921.3</v>
      </c>
      <c r="Y55" s="149">
        <v>1980.8999999999999</v>
      </c>
      <c r="Z55" s="149">
        <v>2026.4999999999998</v>
      </c>
      <c r="AA55" s="149">
        <v>1977.7</v>
      </c>
      <c r="AB55" s="149">
        <v>1962.7</v>
      </c>
      <c r="AC55" s="149">
        <v>2033.8000000000002</v>
      </c>
      <c r="AD55" s="149">
        <v>2087.4</v>
      </c>
      <c r="AE55" s="149">
        <v>2027.8999999999999</v>
      </c>
      <c r="AF55" s="149">
        <v>2013.4000000000003</v>
      </c>
      <c r="AG55" s="149">
        <v>2063.6000000000004</v>
      </c>
      <c r="AH55" s="149">
        <v>2133.2000000000003</v>
      </c>
      <c r="AI55" s="149">
        <v>2081.4000000000005</v>
      </c>
      <c r="AJ55" s="149">
        <v>2082.4</v>
      </c>
      <c r="AK55" s="149">
        <v>2140.4000000000005</v>
      </c>
      <c r="AL55" s="149">
        <v>2180.6</v>
      </c>
      <c r="AM55" s="149">
        <v>2125.1000000000004</v>
      </c>
      <c r="AN55" s="149">
        <v>2127.6999999999998</v>
      </c>
      <c r="AO55" s="149">
        <v>2184.8999999999996</v>
      </c>
      <c r="AP55" s="149">
        <v>2235.3000000000006</v>
      </c>
      <c r="AQ55" s="149">
        <v>2178.4</v>
      </c>
      <c r="AR55" s="149">
        <v>2178.6</v>
      </c>
      <c r="AS55" s="149">
        <v>2226.6999999999998</v>
      </c>
      <c r="AT55" s="149">
        <v>2267.1</v>
      </c>
      <c r="AU55" s="149">
        <v>2209.4</v>
      </c>
      <c r="AV55" s="149">
        <v>2198.0999999999995</v>
      </c>
      <c r="AW55" s="149">
        <v>2240.5</v>
      </c>
      <c r="AX55" s="149">
        <v>2283.2000000000003</v>
      </c>
      <c r="AY55" s="149">
        <v>2223.1999999999998</v>
      </c>
      <c r="AZ55" s="149">
        <v>2201.3000000000002</v>
      </c>
      <c r="BA55" s="149">
        <v>2177.7000000000003</v>
      </c>
      <c r="BB55" s="149">
        <v>2211.7999999999997</v>
      </c>
      <c r="BC55" s="149">
        <v>2176.3000000000002</v>
      </c>
      <c r="BD55" s="149">
        <v>2128.8000000000002</v>
      </c>
      <c r="BE55" s="149">
        <v>2192.6</v>
      </c>
      <c r="BF55" s="149">
        <v>2303.5999999999995</v>
      </c>
      <c r="BG55" s="149">
        <v>2276.6</v>
      </c>
      <c r="BH55" s="149">
        <v>2259.7000000000003</v>
      </c>
      <c r="BI55" s="149">
        <v>2334.9000000000005</v>
      </c>
      <c r="BJ55" s="149">
        <v>2425.1999999999998</v>
      </c>
      <c r="BK55" s="149">
        <v>2367.1999999999998</v>
      </c>
      <c r="BL55" s="149">
        <v>2328.5000000000005</v>
      </c>
      <c r="BM55" s="149">
        <v>2376.6</v>
      </c>
      <c r="BN55" s="149">
        <v>2451.5</v>
      </c>
      <c r="BO55" s="149">
        <v>2376.6000000000004</v>
      </c>
      <c r="BP55" s="149">
        <v>2327.1000000000004</v>
      </c>
      <c r="BQ55" s="149">
        <v>2368</v>
      </c>
      <c r="BR55" s="149">
        <v>2431.8000000000002</v>
      </c>
      <c r="BS55" s="149">
        <v>2355.6999999999998</v>
      </c>
      <c r="BT55" s="149">
        <v>2309.8999999999996</v>
      </c>
      <c r="BU55" s="149">
        <v>2359.1</v>
      </c>
      <c r="BV55" s="149">
        <v>2430.4999999999995</v>
      </c>
      <c r="BW55" s="149">
        <v>2361.1</v>
      </c>
      <c r="BX55" s="150">
        <v>2316.9999999999995</v>
      </c>
      <c r="BY55" s="246"/>
      <c r="BZ55" s="246"/>
    </row>
    <row r="56" spans="2:78" ht="15.75" customHeight="1" x14ac:dyDescent="0.3">
      <c r="B56" s="107" t="str">
        <f>'1 Utsläpp (kvartal)'!B56</f>
        <v>Public sector</v>
      </c>
      <c r="C56" s="108" t="str">
        <f>'1 Utsläpp (kvartal)'!C56</f>
        <v>Offentlig sektor</v>
      </c>
      <c r="D56" s="149">
        <v>1343.3</v>
      </c>
      <c r="E56" s="149">
        <v>1345.3000000000002</v>
      </c>
      <c r="F56" s="149">
        <v>1379.5</v>
      </c>
      <c r="G56" s="149">
        <v>1339.5</v>
      </c>
      <c r="H56" s="149">
        <v>1318.8</v>
      </c>
      <c r="I56" s="149">
        <v>1323.2</v>
      </c>
      <c r="J56" s="149">
        <v>1349.9</v>
      </c>
      <c r="K56" s="149">
        <v>1307.7</v>
      </c>
      <c r="L56" s="149">
        <v>1296.2</v>
      </c>
      <c r="M56" s="149">
        <v>1313.1</v>
      </c>
      <c r="N56" s="149">
        <v>1348.8</v>
      </c>
      <c r="O56" s="149">
        <v>1316.2</v>
      </c>
      <c r="P56" s="149">
        <v>1301.9000000000001</v>
      </c>
      <c r="Q56" s="149">
        <v>1321.5</v>
      </c>
      <c r="R56" s="149">
        <v>1353.5</v>
      </c>
      <c r="S56" s="149">
        <v>1320.1</v>
      </c>
      <c r="T56" s="149">
        <v>1311.9</v>
      </c>
      <c r="U56" s="149">
        <v>1331.3</v>
      </c>
      <c r="V56" s="149">
        <v>1364.1</v>
      </c>
      <c r="W56" s="149">
        <v>1328.3999999999999</v>
      </c>
      <c r="X56" s="149">
        <v>1323.3000000000002</v>
      </c>
      <c r="Y56" s="149">
        <v>1347.7</v>
      </c>
      <c r="Z56" s="149">
        <v>1378.3000000000002</v>
      </c>
      <c r="AA56" s="149">
        <v>1344.6</v>
      </c>
      <c r="AB56" s="149">
        <v>1336.6000000000001</v>
      </c>
      <c r="AC56" s="149">
        <v>1357.6</v>
      </c>
      <c r="AD56" s="149">
        <v>1398.4</v>
      </c>
      <c r="AE56" s="149">
        <v>1370.5</v>
      </c>
      <c r="AF56" s="149">
        <v>1369</v>
      </c>
      <c r="AG56" s="149">
        <v>1388.3000000000002</v>
      </c>
      <c r="AH56" s="149">
        <v>1425.9</v>
      </c>
      <c r="AI56" s="149">
        <v>1403.1</v>
      </c>
      <c r="AJ56" s="149">
        <v>1405.8</v>
      </c>
      <c r="AK56" s="149">
        <v>1428.6</v>
      </c>
      <c r="AL56" s="149">
        <v>1468.5</v>
      </c>
      <c r="AM56" s="149">
        <v>1443.5</v>
      </c>
      <c r="AN56" s="149">
        <v>1437.5</v>
      </c>
      <c r="AO56" s="149">
        <v>1457.2</v>
      </c>
      <c r="AP56" s="149">
        <v>1491.5</v>
      </c>
      <c r="AQ56" s="149">
        <v>1462.3</v>
      </c>
      <c r="AR56" s="149">
        <v>1455.5</v>
      </c>
      <c r="AS56" s="149">
        <v>1470.6000000000001</v>
      </c>
      <c r="AT56" s="149">
        <v>1502.1</v>
      </c>
      <c r="AU56" s="149">
        <v>1475.7</v>
      </c>
      <c r="AV56" s="149">
        <v>1471</v>
      </c>
      <c r="AW56" s="149">
        <v>1483.1999999999998</v>
      </c>
      <c r="AX56" s="149">
        <v>1512.1999999999998</v>
      </c>
      <c r="AY56" s="149">
        <v>1478.3000000000002</v>
      </c>
      <c r="AZ56" s="149">
        <v>1468.3</v>
      </c>
      <c r="BA56" s="149">
        <v>1473.5</v>
      </c>
      <c r="BB56" s="149">
        <v>1509.1999999999998</v>
      </c>
      <c r="BC56" s="149">
        <v>1480.6999999999998</v>
      </c>
      <c r="BD56" s="149">
        <v>1472.9</v>
      </c>
      <c r="BE56" s="149">
        <v>1497.1999999999998</v>
      </c>
      <c r="BF56" s="149">
        <v>1538.3000000000002</v>
      </c>
      <c r="BG56" s="149">
        <v>1492.8000000000002</v>
      </c>
      <c r="BH56" s="149">
        <v>1494.5</v>
      </c>
      <c r="BI56" s="149">
        <v>1517.5</v>
      </c>
      <c r="BJ56" s="149">
        <v>1553.5</v>
      </c>
      <c r="BK56" s="149">
        <v>1517.7000000000003</v>
      </c>
      <c r="BL56" s="149">
        <v>1512.8000000000002</v>
      </c>
      <c r="BM56" s="149">
        <v>1538.6</v>
      </c>
      <c r="BN56" s="149">
        <v>1570.3</v>
      </c>
      <c r="BO56" s="149">
        <v>1531.9</v>
      </c>
      <c r="BP56" s="149">
        <v>1528.8</v>
      </c>
      <c r="BQ56" s="149">
        <v>1553.1</v>
      </c>
      <c r="BR56" s="149">
        <v>1587.1000000000001</v>
      </c>
      <c r="BS56" s="149">
        <v>1536.6</v>
      </c>
      <c r="BT56" s="149">
        <v>1529.3</v>
      </c>
      <c r="BU56" s="149">
        <v>1555.8</v>
      </c>
      <c r="BV56" s="149">
        <v>1591</v>
      </c>
      <c r="BW56" s="149">
        <v>1548</v>
      </c>
      <c r="BX56" s="150">
        <v>1548</v>
      </c>
      <c r="BY56" s="246"/>
      <c r="BZ56" s="246"/>
    </row>
    <row r="57" spans="2:78" ht="15.75" customHeight="1" x14ac:dyDescent="0.3">
      <c r="B57" s="107" t="str">
        <f>'1 Utsläpp (kvartal)'!B57</f>
        <v>Households and non profit institutions</v>
      </c>
      <c r="C57" s="116" t="str">
        <f>'1 Utsläpp (kvartal)'!C57</f>
        <v>Hushåll och icke-vinstdrivande organisationer</v>
      </c>
      <c r="D57" s="149">
        <v>99.3</v>
      </c>
      <c r="E57" s="149">
        <v>100.3</v>
      </c>
      <c r="F57" s="149">
        <v>100.9</v>
      </c>
      <c r="G57" s="149">
        <v>96.7</v>
      </c>
      <c r="H57" s="149">
        <v>99.9</v>
      </c>
      <c r="I57" s="149">
        <v>102.7</v>
      </c>
      <c r="J57" s="149">
        <v>102.5</v>
      </c>
      <c r="K57" s="149">
        <v>95.8</v>
      </c>
      <c r="L57" s="149">
        <v>101.1</v>
      </c>
      <c r="M57" s="149">
        <v>101.5</v>
      </c>
      <c r="N57" s="149">
        <v>103.4</v>
      </c>
      <c r="O57" s="149">
        <v>93.6</v>
      </c>
      <c r="P57" s="149">
        <v>101</v>
      </c>
      <c r="Q57" s="149">
        <v>99.4</v>
      </c>
      <c r="R57" s="149">
        <v>101.7</v>
      </c>
      <c r="S57" s="149">
        <v>92.3</v>
      </c>
      <c r="T57" s="149">
        <v>109.3</v>
      </c>
      <c r="U57" s="149">
        <v>101.8</v>
      </c>
      <c r="V57" s="149">
        <v>105.1</v>
      </c>
      <c r="W57" s="149">
        <v>92.1</v>
      </c>
      <c r="X57" s="149">
        <v>117.5</v>
      </c>
      <c r="Y57" s="149">
        <v>102.9</v>
      </c>
      <c r="Z57" s="149">
        <v>112</v>
      </c>
      <c r="AA57" s="149">
        <v>94</v>
      </c>
      <c r="AB57" s="149">
        <v>119.7</v>
      </c>
      <c r="AC57" s="149">
        <v>106.4</v>
      </c>
      <c r="AD57" s="149">
        <v>116.8</v>
      </c>
      <c r="AE57" s="149">
        <v>96.5</v>
      </c>
      <c r="AF57" s="149">
        <v>120.1</v>
      </c>
      <c r="AG57" s="149">
        <v>107.1</v>
      </c>
      <c r="AH57" s="149">
        <v>120.7</v>
      </c>
      <c r="AI57" s="149">
        <v>102.7</v>
      </c>
      <c r="AJ57" s="149">
        <v>119.5</v>
      </c>
      <c r="AK57" s="149">
        <v>109.8</v>
      </c>
      <c r="AL57" s="149">
        <v>121.8</v>
      </c>
      <c r="AM57" s="149">
        <v>104.7</v>
      </c>
      <c r="AN57" s="149">
        <v>113.3</v>
      </c>
      <c r="AO57" s="149">
        <v>120.4</v>
      </c>
      <c r="AP57" s="149">
        <v>121.9</v>
      </c>
      <c r="AQ57" s="149">
        <v>116.8</v>
      </c>
      <c r="AR57" s="149">
        <v>116</v>
      </c>
      <c r="AS57" s="149">
        <v>118</v>
      </c>
      <c r="AT57" s="149">
        <v>120.1</v>
      </c>
      <c r="AU57" s="149">
        <v>122.7</v>
      </c>
      <c r="AV57" s="149">
        <v>119.4</v>
      </c>
      <c r="AW57" s="149">
        <v>119</v>
      </c>
      <c r="AX57" s="149">
        <v>120.1</v>
      </c>
      <c r="AY57" s="149">
        <v>122.1</v>
      </c>
      <c r="AZ57" s="149">
        <v>115</v>
      </c>
      <c r="BA57" s="149">
        <v>116.6</v>
      </c>
      <c r="BB57" s="149">
        <v>118.2</v>
      </c>
      <c r="BC57" s="149">
        <v>122.3</v>
      </c>
      <c r="BD57" s="149">
        <v>107.5</v>
      </c>
      <c r="BE57" s="149">
        <v>114.8</v>
      </c>
      <c r="BF57" s="149">
        <v>119.9</v>
      </c>
      <c r="BG57" s="149">
        <v>126.8</v>
      </c>
      <c r="BH57" s="149">
        <v>112.1</v>
      </c>
      <c r="BI57" s="149">
        <v>121.6</v>
      </c>
      <c r="BJ57" s="149">
        <v>124.1</v>
      </c>
      <c r="BK57" s="149">
        <v>127.5</v>
      </c>
      <c r="BL57" s="149">
        <v>114.4</v>
      </c>
      <c r="BM57" s="149">
        <v>123</v>
      </c>
      <c r="BN57" s="149">
        <v>124</v>
      </c>
      <c r="BO57" s="149">
        <v>127</v>
      </c>
      <c r="BP57" s="149">
        <v>115.9</v>
      </c>
      <c r="BQ57" s="149">
        <v>123.2</v>
      </c>
      <c r="BR57" s="149">
        <v>123.5</v>
      </c>
      <c r="BS57" s="149">
        <v>127.8</v>
      </c>
      <c r="BT57" s="149">
        <v>115</v>
      </c>
      <c r="BU57" s="149">
        <v>123.5</v>
      </c>
      <c r="BV57" s="149">
        <v>124</v>
      </c>
      <c r="BW57" s="149">
        <v>130.80000000000001</v>
      </c>
      <c r="BX57" s="150">
        <v>114.9</v>
      </c>
      <c r="BY57" s="246"/>
      <c r="BZ57" s="246"/>
    </row>
    <row r="58" spans="2:78" ht="15.75" customHeight="1" x14ac:dyDescent="0.3">
      <c r="B58" s="114" t="str">
        <f>'1 Utsläpp (kvartal)'!B58</f>
        <v>Total</v>
      </c>
      <c r="C58" s="115" t="str">
        <f>'1 Utsläpp (kvartal)'!C58</f>
        <v>Totalsumma*</v>
      </c>
      <c r="D58" s="244">
        <v>4532.8</v>
      </c>
      <c r="E58" s="244">
        <v>4634.1000000000004</v>
      </c>
      <c r="F58" s="244">
        <v>4716.3999999999996</v>
      </c>
      <c r="G58" s="244">
        <v>4561.3999999999996</v>
      </c>
      <c r="H58" s="244">
        <v>4475.3999999999996</v>
      </c>
      <c r="I58" s="244">
        <v>4534.2</v>
      </c>
      <c r="J58" s="244">
        <v>4595.1000000000004</v>
      </c>
      <c r="K58" s="244">
        <v>4465.8</v>
      </c>
      <c r="L58" s="244">
        <v>4431.1000000000004</v>
      </c>
      <c r="M58" s="244">
        <v>4542.2</v>
      </c>
      <c r="N58" s="244">
        <v>4668.2</v>
      </c>
      <c r="O58" s="244">
        <v>4549.8999999999996</v>
      </c>
      <c r="P58" s="244">
        <v>4556.8</v>
      </c>
      <c r="Q58" s="244">
        <v>4653.8999999999996</v>
      </c>
      <c r="R58" s="244">
        <v>4767.2</v>
      </c>
      <c r="S58" s="244">
        <v>4630.7</v>
      </c>
      <c r="T58" s="244">
        <v>4608.8999999999996</v>
      </c>
      <c r="U58" s="244">
        <v>4689.2</v>
      </c>
      <c r="V58" s="244">
        <v>4796.8</v>
      </c>
      <c r="W58" s="244">
        <v>4657.6000000000004</v>
      </c>
      <c r="X58" s="244">
        <v>4644.2</v>
      </c>
      <c r="Y58" s="244">
        <v>4734.6000000000004</v>
      </c>
      <c r="Z58" s="244">
        <v>4845.8</v>
      </c>
      <c r="AA58" s="244">
        <v>4719.7</v>
      </c>
      <c r="AB58" s="244">
        <v>4692.2</v>
      </c>
      <c r="AC58" s="244">
        <v>4797</v>
      </c>
      <c r="AD58" s="244">
        <v>4941.8999999999996</v>
      </c>
      <c r="AE58" s="244">
        <v>4790.5</v>
      </c>
      <c r="AF58" s="244">
        <v>4787</v>
      </c>
      <c r="AG58" s="244">
        <v>4855.3999999999996</v>
      </c>
      <c r="AH58" s="244">
        <v>4995.2</v>
      </c>
      <c r="AI58" s="244">
        <v>4872.8999999999996</v>
      </c>
      <c r="AJ58" s="244">
        <v>4877.8</v>
      </c>
      <c r="AK58" s="244">
        <v>4981.3</v>
      </c>
      <c r="AL58" s="244">
        <v>5071.5</v>
      </c>
      <c r="AM58" s="244">
        <v>4968.6000000000004</v>
      </c>
      <c r="AN58" s="244">
        <v>4993.3999999999996</v>
      </c>
      <c r="AO58" s="244">
        <v>5101.2</v>
      </c>
      <c r="AP58" s="244">
        <v>5213.6000000000004</v>
      </c>
      <c r="AQ58" s="244">
        <v>5093</v>
      </c>
      <c r="AR58" s="244">
        <v>5096.8999999999996</v>
      </c>
      <c r="AS58" s="244">
        <v>5192.3999999999996</v>
      </c>
      <c r="AT58" s="244">
        <v>5283.9</v>
      </c>
      <c r="AU58" s="244">
        <v>5171.8</v>
      </c>
      <c r="AV58" s="244">
        <v>5140.1000000000004</v>
      </c>
      <c r="AW58" s="244">
        <v>5222.1000000000004</v>
      </c>
      <c r="AX58" s="244">
        <v>5316.9</v>
      </c>
      <c r="AY58" s="244">
        <v>5199.3</v>
      </c>
      <c r="AZ58" s="244">
        <v>5130.2</v>
      </c>
      <c r="BA58" s="244">
        <v>5125.5</v>
      </c>
      <c r="BB58" s="244">
        <v>5222.3</v>
      </c>
      <c r="BC58" s="244">
        <v>5133.6000000000004</v>
      </c>
      <c r="BD58" s="244">
        <v>5044.7</v>
      </c>
      <c r="BE58" s="244">
        <v>5168.5</v>
      </c>
      <c r="BF58" s="244">
        <v>5374</v>
      </c>
      <c r="BG58" s="244">
        <v>5284.5</v>
      </c>
      <c r="BH58" s="244">
        <v>5242.3</v>
      </c>
      <c r="BI58" s="244">
        <v>5377.5</v>
      </c>
      <c r="BJ58" s="244">
        <v>5551</v>
      </c>
      <c r="BK58" s="244">
        <v>5430.4</v>
      </c>
      <c r="BL58" s="244">
        <v>5355.6</v>
      </c>
      <c r="BM58" s="244">
        <v>5455.2</v>
      </c>
      <c r="BN58" s="244">
        <v>5599.3</v>
      </c>
      <c r="BO58" s="244">
        <v>5448.8</v>
      </c>
      <c r="BP58" s="244">
        <v>5347.2</v>
      </c>
      <c r="BQ58" s="244">
        <v>5434.8</v>
      </c>
      <c r="BR58" s="244">
        <v>5568</v>
      </c>
      <c r="BS58" s="244">
        <v>5410</v>
      </c>
      <c r="BT58" s="244">
        <v>5320.8</v>
      </c>
      <c r="BU58" s="244">
        <v>5425.7</v>
      </c>
      <c r="BV58" s="244">
        <v>5564.5</v>
      </c>
      <c r="BW58" s="244">
        <v>5425.1</v>
      </c>
      <c r="BX58" s="245">
        <v>5340.3</v>
      </c>
      <c r="BY58" s="246"/>
      <c r="BZ58" s="246"/>
    </row>
    <row r="59" spans="2:78" ht="15.75" customHeight="1" x14ac:dyDescent="0.3">
      <c r="AK59" s="11"/>
      <c r="AL59" s="11"/>
      <c r="AM59" s="11"/>
      <c r="AN59" s="11"/>
      <c r="AO59" s="11"/>
      <c r="AP59" s="11"/>
      <c r="AQ59" s="11"/>
      <c r="AR59" s="11"/>
      <c r="AS59" s="11"/>
      <c r="AT59" s="11"/>
      <c r="AU59" s="11"/>
      <c r="AV59" s="11"/>
      <c r="AW59" s="11"/>
      <c r="AX59" s="11"/>
      <c r="AY59" s="11"/>
      <c r="AZ59" s="11"/>
      <c r="BA59" s="11"/>
      <c r="BB59" s="11"/>
      <c r="BC59" s="11"/>
      <c r="BD59" s="11"/>
      <c r="BE59" s="11"/>
      <c r="BF59" s="11"/>
      <c r="BG59" s="11"/>
      <c r="BH59" s="11"/>
      <c r="BI59" s="11"/>
      <c r="BJ59" s="11"/>
      <c r="BK59" s="11"/>
      <c r="BL59" s="11"/>
      <c r="BM59" s="11"/>
      <c r="BN59" s="11"/>
      <c r="BO59" s="11"/>
      <c r="BP59" s="11"/>
      <c r="BQ59" s="11"/>
      <c r="BR59" s="11"/>
      <c r="BS59" s="11"/>
      <c r="BT59" s="11"/>
      <c r="BU59" s="11"/>
      <c r="BW59" s="64"/>
    </row>
    <row r="60" spans="2:78" ht="15.75" customHeight="1" x14ac:dyDescent="0.35">
      <c r="AK60" s="12"/>
      <c r="AL60" s="12"/>
      <c r="AM60" s="12"/>
      <c r="AP60" s="12"/>
      <c r="BA60" s="61"/>
      <c r="BB60" s="61"/>
      <c r="BC60" s="61"/>
      <c r="BD60" s="61"/>
      <c r="BE60" s="61"/>
      <c r="BF60" s="61"/>
      <c r="BG60" s="61"/>
      <c r="BH60" s="61"/>
      <c r="BI60" s="11"/>
    </row>
    <row r="61" spans="2:78" ht="15.75" customHeight="1" x14ac:dyDescent="0.35">
      <c r="AK61" s="12"/>
      <c r="AL61" s="12"/>
      <c r="AM61" s="12"/>
      <c r="AP61" s="12"/>
      <c r="BA61" s="61"/>
      <c r="BB61" s="61"/>
      <c r="BC61" s="61"/>
      <c r="BD61" s="61"/>
      <c r="BE61" s="61"/>
      <c r="BF61" s="61"/>
      <c r="BG61" s="61"/>
      <c r="BH61" s="61"/>
    </row>
    <row r="62" spans="2:78" ht="15.75" customHeight="1" x14ac:dyDescent="0.35">
      <c r="BA62" s="61"/>
      <c r="BB62" s="61"/>
      <c r="BC62" s="61"/>
      <c r="BD62" s="61"/>
      <c r="BE62" s="61"/>
      <c r="BF62" s="61"/>
      <c r="BG62" s="61"/>
      <c r="BH62" s="61"/>
    </row>
    <row r="63" spans="2:78" ht="15.75" customHeight="1" x14ac:dyDescent="0.35">
      <c r="B63" s="13" t="s">
        <v>85</v>
      </c>
      <c r="C63" s="13" t="s">
        <v>87</v>
      </c>
      <c r="BA63" s="61"/>
      <c r="BB63" s="61"/>
      <c r="BC63" s="61"/>
      <c r="BD63" s="61"/>
      <c r="BE63" s="61"/>
      <c r="BF63" s="61"/>
      <c r="BG63" s="61"/>
      <c r="BH63" s="61"/>
    </row>
    <row r="64" spans="2:78" ht="15.75" customHeight="1" x14ac:dyDescent="0.35">
      <c r="B64" s="23">
        <f>'6 FV (kvartal)'!B66</f>
        <v>46171</v>
      </c>
      <c r="C64" s="23">
        <f>'6 FV (kvartal)'!C66</f>
        <v>46171</v>
      </c>
      <c r="BA64" s="61"/>
      <c r="BB64" s="61"/>
      <c r="BC64" s="61"/>
      <c r="BD64" s="61"/>
      <c r="BE64" s="61"/>
      <c r="BF64" s="61"/>
      <c r="BG64" s="61"/>
      <c r="BH64" s="61"/>
    </row>
    <row r="65" spans="2:60" ht="15.75" customHeight="1" x14ac:dyDescent="0.35">
      <c r="B65" s="14"/>
      <c r="C65" s="14"/>
      <c r="BA65" s="61"/>
      <c r="BB65" s="61"/>
      <c r="BC65" s="61"/>
      <c r="BD65" s="61"/>
      <c r="BE65" s="61"/>
      <c r="BF65" s="61"/>
      <c r="BG65" s="61"/>
      <c r="BH65" s="61"/>
    </row>
    <row r="66" spans="2:60" ht="15.75" customHeight="1" x14ac:dyDescent="0.35">
      <c r="B66" s="13" t="s">
        <v>86</v>
      </c>
      <c r="C66" s="13" t="s">
        <v>88</v>
      </c>
      <c r="BA66" s="61"/>
      <c r="BB66" s="61"/>
      <c r="BC66" s="61"/>
      <c r="BD66" s="61"/>
      <c r="BE66" s="61"/>
      <c r="BF66" s="61"/>
      <c r="BG66" s="61"/>
      <c r="BH66" s="61"/>
    </row>
    <row r="67" spans="2:60" ht="15.75" customHeight="1" x14ac:dyDescent="0.3">
      <c r="B67" s="14" t="s">
        <v>147</v>
      </c>
      <c r="C67" s="14" t="s">
        <v>194</v>
      </c>
    </row>
    <row r="68" spans="2:60" ht="15.75" customHeight="1" x14ac:dyDescent="0.3">
      <c r="C68"/>
    </row>
    <row r="69" spans="2:60" ht="15.75" customHeight="1" x14ac:dyDescent="0.3">
      <c r="B69" s="13" t="s">
        <v>33</v>
      </c>
      <c r="C69" s="13" t="s">
        <v>32</v>
      </c>
    </row>
    <row r="70" spans="2:60" ht="15.75" customHeight="1" x14ac:dyDescent="0.3">
      <c r="B70" s="14" t="s">
        <v>169</v>
      </c>
      <c r="C70" s="14" t="s">
        <v>169</v>
      </c>
    </row>
    <row r="71" spans="2:60" ht="15.75" customHeight="1" x14ac:dyDescent="0.3">
      <c r="B71" s="14" t="s">
        <v>191</v>
      </c>
      <c r="C71" s="14" t="s">
        <v>170</v>
      </c>
    </row>
    <row r="72" spans="2:60" ht="15.75" customHeight="1" x14ac:dyDescent="0.3">
      <c r="B72" s="14" t="s">
        <v>192</v>
      </c>
      <c r="C72" s="14" t="s">
        <v>171</v>
      </c>
    </row>
    <row r="73" spans="2:60" ht="15.75" customHeight="1" x14ac:dyDescent="0.3">
      <c r="B73" s="14" t="s">
        <v>172</v>
      </c>
      <c r="C73" s="14" t="s">
        <v>172</v>
      </c>
    </row>
    <row r="74" spans="2:60" ht="15.75" customHeight="1" x14ac:dyDescent="0.3">
      <c r="B74" s="14" t="s">
        <v>191</v>
      </c>
      <c r="C74" s="14" t="s">
        <v>170</v>
      </c>
    </row>
    <row r="75" spans="2:60" ht="15.75" customHeight="1" x14ac:dyDescent="0.3">
      <c r="B75" s="14" t="s">
        <v>193</v>
      </c>
      <c r="C75" s="14" t="s">
        <v>173</v>
      </c>
    </row>
    <row r="76" spans="2:60" ht="15.75" customHeight="1" x14ac:dyDescent="0.3">
      <c r="B76" s="14"/>
      <c r="C76" s="14"/>
    </row>
    <row r="77" spans="2:60" ht="15.75" customHeight="1" x14ac:dyDescent="0.3">
      <c r="B77" s="14"/>
      <c r="C77" s="14"/>
    </row>
    <row r="78" spans="2:60" ht="15.75" customHeight="1" x14ac:dyDescent="0.3">
      <c r="B78" s="13"/>
      <c r="C78" s="13"/>
    </row>
    <row r="79" spans="2:60" ht="15.75" customHeight="1" x14ac:dyDescent="0.3">
      <c r="B79" s="14"/>
      <c r="C79" s="14"/>
    </row>
    <row r="80" spans="2:60" ht="15.75" customHeight="1" x14ac:dyDescent="0.3">
      <c r="B80" s="14"/>
      <c r="C80" s="14"/>
    </row>
    <row r="81" spans="2:3" x14ac:dyDescent="0.3">
      <c r="B81" s="13"/>
      <c r="C81" s="13"/>
    </row>
    <row r="82" spans="2:3" x14ac:dyDescent="0.3">
      <c r="B82" s="14"/>
      <c r="C82" s="14"/>
    </row>
    <row r="83" spans="2:3" x14ac:dyDescent="0.3">
      <c r="B83" s="14"/>
      <c r="C83" s="14"/>
    </row>
    <row r="84" spans="2:3" x14ac:dyDescent="0.3">
      <c r="B84" s="14"/>
      <c r="C84" s="14"/>
    </row>
    <row r="85" spans="2:3" x14ac:dyDescent="0.3">
      <c r="B85" s="14"/>
      <c r="C85" s="14"/>
    </row>
    <row r="86" spans="2:3" x14ac:dyDescent="0.3">
      <c r="B86" s="14"/>
      <c r="C86" s="14"/>
    </row>
    <row r="87" spans="2:3" x14ac:dyDescent="0.3">
      <c r="B87" s="14"/>
      <c r="C87" s="14"/>
    </row>
    <row r="88" spans="2:3" x14ac:dyDescent="0.3">
      <c r="B88" s="14"/>
      <c r="C88" s="14"/>
    </row>
    <row r="89" spans="2:3" x14ac:dyDescent="0.3">
      <c r="B89" s="14"/>
      <c r="C89" s="14"/>
    </row>
    <row r="90" spans="2:3" x14ac:dyDescent="0.3">
      <c r="B90" s="13"/>
      <c r="C90" s="13"/>
    </row>
    <row r="91" spans="2:3" x14ac:dyDescent="0.3">
      <c r="B91" s="14"/>
      <c r="C91" s="14"/>
    </row>
    <row r="92" spans="2:3" x14ac:dyDescent="0.3">
      <c r="B92" s="14"/>
      <c r="C92" s="14"/>
    </row>
    <row r="93" spans="2:3" x14ac:dyDescent="0.3">
      <c r="B93" s="14"/>
      <c r="C93" s="14"/>
    </row>
    <row r="94" spans="2:3" x14ac:dyDescent="0.3">
      <c r="B94" s="14"/>
      <c r="C94" s="14"/>
    </row>
  </sheetData>
  <phoneticPr fontId="45" type="noConversion"/>
  <hyperlinks>
    <hyperlink ref="B1" location="'Innehåll - Contents'!A1" display="Tillbaka till innehåll - Back to content" xr:uid="{00000000-0004-0000-0800-000000000000}"/>
  </hyperlink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11</vt:i4>
      </vt:variant>
      <vt:variant>
        <vt:lpstr>Namngivna områden</vt:lpstr>
      </vt:variant>
      <vt:variant>
        <vt:i4>1</vt:i4>
      </vt:variant>
    </vt:vector>
  </HeadingPairs>
  <TitlesOfParts>
    <vt:vector size="12" baseType="lpstr">
      <vt:lpstr>Innehåll - Contents</vt:lpstr>
      <vt:lpstr>1 Utsläpp (kvartal)</vt:lpstr>
      <vt:lpstr>1b Mobila utsläpp (kvartal)</vt:lpstr>
      <vt:lpstr>2 Diagram</vt:lpstr>
      <vt:lpstr>3 Prel. årssiffor</vt:lpstr>
      <vt:lpstr>4 Utsläpp per FV (kvartal)</vt:lpstr>
      <vt:lpstr>5 Utsläpp per syss. (kvartal)</vt:lpstr>
      <vt:lpstr>6 FV (kvartal)</vt:lpstr>
      <vt:lpstr>7 Sysselsatta (kvartal)</vt:lpstr>
      <vt:lpstr>intern pivot</vt:lpstr>
      <vt:lpstr>intern</vt:lpstr>
      <vt:lpstr>Utsläpp_av_växthusgaser_2008K1_2017K4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Steinbach Nancy RM/MN-S</dc:creator>
  <cp:lastModifiedBy>Bergström Jonas ESA/MS/MEM-S</cp:lastModifiedBy>
  <cp:lastPrinted>2021-10-26T11:50:55Z</cp:lastPrinted>
  <dcterms:created xsi:type="dcterms:W3CDTF">2012-09-11T12:09:58Z</dcterms:created>
  <dcterms:modified xsi:type="dcterms:W3CDTF">2026-08-26T09:14:52Z</dcterms:modified>
</cp:coreProperties>
</file>