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5.xml" ContentType="application/vnd.openxmlformats-officedocument.themeOverrid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6.xml" ContentType="application/vnd.openxmlformats-officedocument.themeOverrid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7.xml" ContentType="application/vnd.openxmlformats-officedocument.themeOverrid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8.xml" ContentType="application/vnd.openxmlformats-officedocument.themeOverrid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9.xml" ContentType="application/vnd.openxmlformats-officedocument.themeOverrid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0.xml" ContentType="application/vnd.openxmlformats-officedocument.themeOverride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1.xml" ContentType="application/vnd.openxmlformats-officedocument.themeOverride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2.xml" ContentType="application/vnd.openxmlformats-officedocument.themeOverride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Prod\RM\MIR\EEIO\2023\5. Publicering\Tabeller och figurer\"/>
    </mc:Choice>
  </mc:AlternateContent>
  <xr:revisionPtr revIDLastSave="0" documentId="13_ncr:1_{3F62DAF9-3B05-4460-89ED-31C91D512511}" xr6:coauthVersionLast="47" xr6:coauthVersionMax="47" xr10:uidLastSave="{00000000-0000-0000-0000-000000000000}"/>
  <bookViews>
    <workbookView xWindow="14805" yWindow="-16320" windowWidth="29040" windowHeight="15720" xr2:uid="{00000000-000D-0000-FFFF-FFFF00000000}"/>
  </bookViews>
  <sheets>
    <sheet name="Innehåll-Content" sheetId="10" r:id="rId1"/>
    <sheet name="1" sheetId="6" r:id="rId2"/>
    <sheet name="2" sheetId="5" r:id="rId3"/>
    <sheet name="3" sheetId="8" r:id="rId4"/>
    <sheet name="4" sheetId="7" r:id="rId5"/>
    <sheet name="5" sheetId="9" r:id="rId6"/>
  </sheets>
  <definedNames>
    <definedName name="CO22008_2009">#REF!</definedName>
    <definedName name="TILLPUBLDETALJ">#REF!</definedName>
    <definedName name="TILLPUBLICERING_20180322">#REF!</definedName>
    <definedName name="_xlnm.Print_Area" localSheetId="0">'Innehåll-Content'!$A$2:$I$52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9" l="1"/>
  <c r="D23" i="9"/>
  <c r="F23" i="9"/>
  <c r="G23" i="9"/>
  <c r="H23" i="9"/>
  <c r="I23" i="9"/>
  <c r="N23" i="9"/>
  <c r="O23" i="9"/>
  <c r="Q23" i="9"/>
  <c r="R23" i="9"/>
  <c r="S23" i="9"/>
  <c r="T23" i="9"/>
  <c r="V23" i="9"/>
  <c r="W23" i="9"/>
  <c r="C24" i="9"/>
  <c r="D24" i="9"/>
  <c r="F24" i="9"/>
  <c r="G24" i="9"/>
  <c r="H24" i="9"/>
  <c r="I24" i="9"/>
  <c r="N24" i="9"/>
  <c r="O24" i="9"/>
  <c r="Q24" i="9"/>
  <c r="R24" i="9"/>
  <c r="S24" i="9"/>
  <c r="T24" i="9"/>
  <c r="V24" i="9"/>
  <c r="W24" i="9"/>
  <c r="D23" i="7"/>
  <c r="F23" i="7"/>
  <c r="G23" i="7"/>
  <c r="H23" i="7"/>
  <c r="I23" i="7"/>
  <c r="D24" i="7"/>
  <c r="F24" i="7"/>
  <c r="G24" i="7"/>
  <c r="H24" i="7"/>
  <c r="I24" i="7"/>
  <c r="C23" i="7"/>
  <c r="C24" i="7"/>
  <c r="C24" i="8"/>
  <c r="D24" i="8"/>
  <c r="F24" i="8"/>
  <c r="G24" i="8"/>
  <c r="H24" i="8"/>
  <c r="I24" i="8"/>
  <c r="K24" i="8"/>
  <c r="L24" i="8"/>
  <c r="C23" i="8"/>
  <c r="D23" i="8"/>
  <c r="F23" i="8"/>
  <c r="G23" i="8"/>
  <c r="H23" i="8"/>
  <c r="I23" i="8"/>
  <c r="K23" i="8"/>
  <c r="L23" i="8"/>
  <c r="K23" i="6" l="1"/>
  <c r="K24" i="6"/>
  <c r="K24" i="7" l="1"/>
  <c r="K23" i="7"/>
  <c r="L24" i="6"/>
  <c r="L23" i="6"/>
  <c r="K10" i="6"/>
  <c r="L10" i="6" s="1"/>
  <c r="K11" i="6"/>
  <c r="L11" i="6" s="1"/>
  <c r="K12" i="6"/>
  <c r="L12" i="6" s="1"/>
  <c r="K13" i="6"/>
  <c r="L13" i="6" s="1"/>
  <c r="K14" i="6"/>
  <c r="L14" i="6" s="1"/>
  <c r="K15" i="6"/>
  <c r="L15" i="6" s="1"/>
  <c r="K16" i="6"/>
  <c r="L16" i="6" s="1"/>
  <c r="K17" i="6"/>
  <c r="L17" i="6" s="1"/>
  <c r="K18" i="6"/>
  <c r="L18" i="6" s="1"/>
  <c r="K19" i="6"/>
  <c r="L19" i="6" s="1"/>
  <c r="K20" i="6"/>
  <c r="L20" i="6" s="1"/>
  <c r="K21" i="6"/>
  <c r="L21" i="6" s="1"/>
  <c r="K22" i="6"/>
  <c r="L22" i="6" s="1"/>
  <c r="L23" i="7" l="1"/>
  <c r="L24" i="7"/>
  <c r="N21" i="9"/>
  <c r="O21" i="9"/>
  <c r="Q21" i="9"/>
  <c r="R21" i="9"/>
  <c r="S21" i="9"/>
  <c r="T21" i="9"/>
  <c r="V21" i="9"/>
  <c r="W21" i="9"/>
  <c r="N22" i="9"/>
  <c r="O22" i="9"/>
  <c r="Q22" i="9"/>
  <c r="R22" i="9"/>
  <c r="S22" i="9"/>
  <c r="T22" i="9"/>
  <c r="V22" i="9"/>
  <c r="W22" i="9"/>
  <c r="C21" i="9"/>
  <c r="D21" i="9"/>
  <c r="F21" i="9"/>
  <c r="G21" i="9"/>
  <c r="H21" i="9"/>
  <c r="I21" i="9"/>
  <c r="C22" i="9"/>
  <c r="D22" i="9"/>
  <c r="F22" i="9"/>
  <c r="G22" i="9"/>
  <c r="H22" i="9"/>
  <c r="I22" i="9"/>
  <c r="C22" i="7"/>
  <c r="D22" i="7"/>
  <c r="F22" i="7"/>
  <c r="G22" i="7"/>
  <c r="H22" i="7"/>
  <c r="I22" i="7"/>
  <c r="C21" i="7"/>
  <c r="D21" i="7"/>
  <c r="F21" i="7"/>
  <c r="G21" i="7"/>
  <c r="H21" i="7"/>
  <c r="I21" i="7"/>
  <c r="C21" i="8"/>
  <c r="D21" i="8"/>
  <c r="F21" i="8"/>
  <c r="G21" i="8"/>
  <c r="H21" i="8"/>
  <c r="I21" i="8"/>
  <c r="K21" i="8"/>
  <c r="L21" i="8"/>
  <c r="C22" i="8"/>
  <c r="D22" i="8"/>
  <c r="F22" i="8"/>
  <c r="G22" i="8"/>
  <c r="H22" i="8"/>
  <c r="I22" i="8"/>
  <c r="K22" i="8"/>
  <c r="L22" i="8"/>
  <c r="K9" i="6"/>
  <c r="L20" i="8"/>
  <c r="K20" i="8"/>
  <c r="I20" i="8"/>
  <c r="H20" i="8"/>
  <c r="G20" i="8"/>
  <c r="F20" i="8"/>
  <c r="D20" i="8"/>
  <c r="C20" i="8"/>
  <c r="C19" i="8"/>
  <c r="R17" i="9"/>
  <c r="V15" i="9"/>
  <c r="T12" i="9"/>
  <c r="C11" i="8"/>
  <c r="S20" i="9"/>
  <c r="R20" i="9"/>
  <c r="Q20" i="9"/>
  <c r="H20" i="7"/>
  <c r="G20" i="7"/>
  <c r="F20" i="7"/>
  <c r="D20" i="7"/>
  <c r="C20" i="7"/>
  <c r="I19" i="7"/>
  <c r="H19" i="7"/>
  <c r="G19" i="7"/>
  <c r="F19" i="7"/>
  <c r="D19" i="7"/>
  <c r="I18" i="7"/>
  <c r="H18" i="7"/>
  <c r="G18" i="7"/>
  <c r="F18" i="7"/>
  <c r="D18" i="7"/>
  <c r="C18" i="7"/>
  <c r="W20" i="9"/>
  <c r="V20" i="9"/>
  <c r="O20" i="9"/>
  <c r="N20" i="9"/>
  <c r="W19" i="9"/>
  <c r="V19" i="9"/>
  <c r="T19" i="9"/>
  <c r="O19" i="9"/>
  <c r="W18" i="9"/>
  <c r="V18" i="9"/>
  <c r="T18" i="9"/>
  <c r="S18" i="9"/>
  <c r="O18" i="9"/>
  <c r="N18" i="9"/>
  <c r="W17" i="9"/>
  <c r="V17" i="9"/>
  <c r="T17" i="9"/>
  <c r="S17" i="9"/>
  <c r="Q17" i="9"/>
  <c r="O17" i="9"/>
  <c r="N17" i="9"/>
  <c r="W16" i="9"/>
  <c r="V16" i="9"/>
  <c r="T16" i="9"/>
  <c r="S16" i="9"/>
  <c r="Q16" i="9"/>
  <c r="O16" i="9"/>
  <c r="N16" i="9"/>
  <c r="W15" i="9"/>
  <c r="T15" i="9"/>
  <c r="S15" i="9"/>
  <c r="Q15" i="9"/>
  <c r="O15" i="9"/>
  <c r="N15" i="9"/>
  <c r="W14" i="9"/>
  <c r="V14" i="9"/>
  <c r="T14" i="9"/>
  <c r="S14" i="9"/>
  <c r="Q14" i="9"/>
  <c r="O14" i="9"/>
  <c r="N14" i="9"/>
  <c r="W13" i="9"/>
  <c r="V13" i="9"/>
  <c r="T13" i="9"/>
  <c r="S13" i="9"/>
  <c r="Q13" i="9"/>
  <c r="O13" i="9"/>
  <c r="N13" i="9"/>
  <c r="W12" i="9"/>
  <c r="V12" i="9"/>
  <c r="S12" i="9"/>
  <c r="Q12" i="9"/>
  <c r="O12" i="9"/>
  <c r="N12" i="9"/>
  <c r="W11" i="9"/>
  <c r="V11" i="9"/>
  <c r="T11" i="9"/>
  <c r="S11" i="9"/>
  <c r="Q11" i="9"/>
  <c r="O11" i="9"/>
  <c r="I20" i="9"/>
  <c r="H20" i="9"/>
  <c r="G20" i="9"/>
  <c r="F20" i="9"/>
  <c r="D20" i="9"/>
  <c r="C20" i="9"/>
  <c r="I19" i="9"/>
  <c r="H19" i="9"/>
  <c r="G19" i="9"/>
  <c r="F19" i="9"/>
  <c r="D19" i="9"/>
  <c r="C19" i="9"/>
  <c r="I18" i="9"/>
  <c r="H18" i="9"/>
  <c r="G18" i="9"/>
  <c r="F18" i="9"/>
  <c r="D18" i="9"/>
  <c r="C18" i="9"/>
  <c r="I17" i="9"/>
  <c r="H17" i="9"/>
  <c r="G17" i="9"/>
  <c r="F17" i="9"/>
  <c r="D17" i="9"/>
  <c r="C17" i="9"/>
  <c r="I16" i="9"/>
  <c r="H16" i="9"/>
  <c r="G16" i="9"/>
  <c r="F16" i="9"/>
  <c r="D16" i="9"/>
  <c r="C16" i="9"/>
  <c r="I15" i="9"/>
  <c r="H15" i="9"/>
  <c r="G15" i="9"/>
  <c r="F15" i="9"/>
  <c r="D15" i="9"/>
  <c r="C15" i="9"/>
  <c r="I14" i="9"/>
  <c r="H14" i="9"/>
  <c r="G14" i="9"/>
  <c r="F14" i="9"/>
  <c r="D14" i="9"/>
  <c r="C14" i="9"/>
  <c r="I13" i="9"/>
  <c r="H13" i="9"/>
  <c r="G13" i="9"/>
  <c r="F13" i="9"/>
  <c r="D13" i="9"/>
  <c r="C13" i="9"/>
  <c r="I12" i="9"/>
  <c r="H12" i="9"/>
  <c r="G12" i="9"/>
  <c r="F12" i="9"/>
  <c r="D12" i="9"/>
  <c r="C12" i="9"/>
  <c r="I11" i="9"/>
  <c r="H11" i="9"/>
  <c r="G11" i="9"/>
  <c r="F11" i="9"/>
  <c r="D11" i="9"/>
  <c r="C11" i="9"/>
  <c r="L19" i="8"/>
  <c r="K19" i="8"/>
  <c r="I19" i="8"/>
  <c r="H19" i="8"/>
  <c r="G19" i="8"/>
  <c r="F19" i="8"/>
  <c r="D19" i="8"/>
  <c r="L18" i="8"/>
  <c r="K18" i="8"/>
  <c r="I18" i="8"/>
  <c r="H18" i="8"/>
  <c r="G18" i="8"/>
  <c r="F18" i="8"/>
  <c r="D18" i="8"/>
  <c r="L17" i="8"/>
  <c r="K17" i="8"/>
  <c r="I17" i="8"/>
  <c r="H17" i="8"/>
  <c r="F17" i="8"/>
  <c r="D17" i="8"/>
  <c r="L16" i="8"/>
  <c r="K16" i="8"/>
  <c r="I16" i="8"/>
  <c r="H16" i="8"/>
  <c r="G16" i="8"/>
  <c r="F16" i="8"/>
  <c r="D16" i="8"/>
  <c r="L15" i="8"/>
  <c r="I15" i="8"/>
  <c r="H15" i="8"/>
  <c r="G15" i="8"/>
  <c r="F15" i="8"/>
  <c r="D15" i="8"/>
  <c r="L14" i="8"/>
  <c r="K14" i="8"/>
  <c r="I14" i="8"/>
  <c r="H14" i="8"/>
  <c r="G14" i="8"/>
  <c r="F14" i="8"/>
  <c r="D14" i="8"/>
  <c r="L13" i="8"/>
  <c r="K13" i="8"/>
  <c r="I13" i="8"/>
  <c r="H13" i="8"/>
  <c r="G13" i="8"/>
  <c r="F13" i="8"/>
  <c r="D13" i="8"/>
  <c r="L12" i="8"/>
  <c r="K12" i="8"/>
  <c r="I12" i="8"/>
  <c r="H12" i="8"/>
  <c r="G12" i="8"/>
  <c r="F12" i="8"/>
  <c r="D12" i="8"/>
  <c r="L11" i="8"/>
  <c r="K11" i="8"/>
  <c r="I11" i="8"/>
  <c r="H11" i="8"/>
  <c r="G11" i="8"/>
  <c r="F11" i="8"/>
  <c r="D11" i="8"/>
  <c r="L10" i="8"/>
  <c r="K10" i="8"/>
  <c r="I10" i="8"/>
  <c r="H10" i="8"/>
  <c r="G10" i="8"/>
  <c r="F10" i="8"/>
  <c r="D10" i="8"/>
  <c r="C18" i="8"/>
  <c r="C17" i="8"/>
  <c r="C16" i="8"/>
  <c r="C15" i="8"/>
  <c r="C14" i="8"/>
  <c r="C13" i="8"/>
  <c r="C12" i="8"/>
  <c r="C10" i="8"/>
  <c r="C9" i="8"/>
  <c r="L9" i="6" l="1"/>
  <c r="K24" i="9"/>
  <c r="K23" i="9"/>
  <c r="K22" i="9"/>
  <c r="L22" i="7"/>
  <c r="L21" i="9"/>
  <c r="L21" i="7"/>
  <c r="K21" i="7"/>
  <c r="K21" i="9"/>
  <c r="K22" i="7"/>
  <c r="L14" i="9"/>
  <c r="K14" i="9"/>
  <c r="T20" i="9"/>
  <c r="G17" i="8"/>
  <c r="N11" i="9"/>
  <c r="N19" i="9"/>
  <c r="I20" i="7"/>
  <c r="Q19" i="9"/>
  <c r="R11" i="9"/>
  <c r="R13" i="9"/>
  <c r="R15" i="9"/>
  <c r="R19" i="9"/>
  <c r="S19" i="9"/>
  <c r="K15" i="8"/>
  <c r="C19" i="7"/>
  <c r="Q18" i="9"/>
  <c r="R12" i="9"/>
  <c r="R14" i="9"/>
  <c r="R16" i="9"/>
  <c r="R18" i="9"/>
  <c r="K20" i="9"/>
  <c r="K19" i="9"/>
  <c r="K18" i="9"/>
  <c r="L23" i="9" l="1"/>
  <c r="L24" i="9"/>
  <c r="L22" i="9"/>
  <c r="L16" i="9"/>
  <c r="K16" i="9"/>
  <c r="L15" i="9"/>
  <c r="K15" i="9"/>
  <c r="L12" i="9"/>
  <c r="K12" i="9"/>
  <c r="L10" i="9"/>
  <c r="K10" i="9"/>
  <c r="L13" i="9"/>
  <c r="K13" i="9"/>
  <c r="L17" i="9"/>
  <c r="K17" i="9"/>
  <c r="L11" i="9"/>
  <c r="K11" i="9"/>
  <c r="L18" i="9"/>
  <c r="K18" i="7"/>
  <c r="L19" i="9"/>
  <c r="K19" i="7"/>
  <c r="L20" i="9"/>
  <c r="K20" i="7"/>
  <c r="C9" i="10"/>
  <c r="C8" i="10"/>
  <c r="L20" i="7" l="1"/>
  <c r="L19" i="7"/>
  <c r="L18" i="7"/>
  <c r="D10" i="9"/>
  <c r="F10" i="9"/>
  <c r="G10" i="9"/>
  <c r="H10" i="9"/>
  <c r="I10" i="9"/>
  <c r="N10" i="9"/>
  <c r="C10" i="9"/>
  <c r="T10" i="9"/>
  <c r="S10" i="9"/>
  <c r="R10" i="9"/>
  <c r="Q10" i="9"/>
  <c r="O10" i="9"/>
  <c r="I9" i="8"/>
  <c r="H9" i="8"/>
  <c r="G9" i="8"/>
  <c r="F9" i="8"/>
  <c r="D9" i="8"/>
  <c r="I17" i="7"/>
  <c r="H17" i="7"/>
  <c r="G17" i="7"/>
  <c r="I16" i="7"/>
  <c r="H16" i="7"/>
  <c r="G16" i="7"/>
  <c r="I15" i="7"/>
  <c r="H15" i="7"/>
  <c r="G15" i="7"/>
  <c r="I14" i="7"/>
  <c r="H14" i="7"/>
  <c r="G14" i="7"/>
  <c r="I13" i="7"/>
  <c r="H13" i="7"/>
  <c r="G13" i="7"/>
  <c r="I12" i="7"/>
  <c r="H12" i="7"/>
  <c r="G12" i="7"/>
  <c r="I11" i="7"/>
  <c r="H11" i="7"/>
  <c r="G11" i="7"/>
  <c r="I10" i="7"/>
  <c r="H10" i="7"/>
  <c r="G10" i="7"/>
  <c r="I9" i="7"/>
  <c r="H9" i="7"/>
  <c r="G9" i="7"/>
  <c r="F17" i="7"/>
  <c r="F16" i="7"/>
  <c r="F15" i="7"/>
  <c r="F14" i="7"/>
  <c r="F13" i="7"/>
  <c r="F12" i="7"/>
  <c r="F11" i="7"/>
  <c r="F10" i="7"/>
  <c r="F9" i="7"/>
  <c r="D17" i="7"/>
  <c r="D16" i="7"/>
  <c r="D15" i="7"/>
  <c r="D14" i="7"/>
  <c r="D13" i="7"/>
  <c r="D12" i="7"/>
  <c r="D11" i="7"/>
  <c r="D10" i="7"/>
  <c r="D9" i="7"/>
  <c r="C17" i="7"/>
  <c r="C16" i="7"/>
  <c r="C15" i="7"/>
  <c r="C14" i="7"/>
  <c r="C13" i="7"/>
  <c r="C12" i="7"/>
  <c r="C11" i="7"/>
  <c r="C10" i="7"/>
  <c r="C9" i="7"/>
  <c r="AB23" i="9" l="1"/>
  <c r="AB24" i="9"/>
  <c r="AD23" i="9"/>
  <c r="AD24" i="9"/>
  <c r="AC24" i="9"/>
  <c r="AC23" i="9"/>
  <c r="AE24" i="9"/>
  <c r="AE23" i="9"/>
  <c r="Z24" i="9"/>
  <c r="Z23" i="9"/>
  <c r="Y24" i="9"/>
  <c r="Y23" i="9"/>
  <c r="AC21" i="9"/>
  <c r="AC22" i="9"/>
  <c r="Y22" i="9"/>
  <c r="Y21" i="9"/>
  <c r="AB22" i="9"/>
  <c r="AB21" i="9"/>
  <c r="AE22" i="9"/>
  <c r="AE21" i="9"/>
  <c r="AD21" i="9"/>
  <c r="AD22" i="9"/>
  <c r="Z22" i="9"/>
  <c r="Z21" i="9"/>
  <c r="AC11" i="9"/>
  <c r="AB12" i="9"/>
  <c r="AB16" i="9"/>
  <c r="AC12" i="9"/>
  <c r="AE19" i="9"/>
  <c r="AE20" i="9"/>
  <c r="AE18" i="9"/>
  <c r="AB19" i="9"/>
  <c r="AB18" i="9"/>
  <c r="AB20" i="9"/>
  <c r="Y12" i="9"/>
  <c r="Y16" i="9"/>
  <c r="Z11" i="9"/>
  <c r="Z15" i="9"/>
  <c r="AC19" i="9"/>
  <c r="AC18" i="9"/>
  <c r="AC20" i="9"/>
  <c r="Z19" i="9"/>
  <c r="Z20" i="9"/>
  <c r="Z18" i="9"/>
  <c r="Z14" i="9"/>
  <c r="Y18" i="9"/>
  <c r="Y19" i="9"/>
  <c r="Y20" i="9"/>
  <c r="Y13" i="9"/>
  <c r="Z12" i="9"/>
  <c r="Z16" i="9"/>
  <c r="AD18" i="9"/>
  <c r="AD19" i="9"/>
  <c r="AD20" i="9"/>
  <c r="AE14" i="9"/>
  <c r="AC16" i="9"/>
  <c r="Y17" i="9"/>
  <c r="AB13" i="9"/>
  <c r="AB17" i="9"/>
  <c r="AD12" i="9"/>
  <c r="AE13" i="9"/>
  <c r="AC15" i="9"/>
  <c r="AD16" i="9"/>
  <c r="AE17" i="9"/>
  <c r="AD17" i="9"/>
  <c r="Y14" i="9"/>
  <c r="AB14" i="9"/>
  <c r="AD11" i="9"/>
  <c r="AE12" i="9"/>
  <c r="AC14" i="9"/>
  <c r="AD15" i="9"/>
  <c r="AE16" i="9"/>
  <c r="AD13" i="9"/>
  <c r="Y11" i="9"/>
  <c r="Y15" i="9"/>
  <c r="Z13" i="9"/>
  <c r="Z17" i="9"/>
  <c r="AB11" i="9"/>
  <c r="AB15" i="9"/>
  <c r="AE11" i="9"/>
  <c r="AC13" i="9"/>
  <c r="AD14" i="9"/>
  <c r="AE15" i="9"/>
  <c r="AC17" i="9"/>
  <c r="AD10" i="9"/>
  <c r="AC10" i="9"/>
  <c r="AB10" i="9"/>
  <c r="AE10" i="9"/>
  <c r="Y10" i="9"/>
  <c r="Z10" i="9"/>
  <c r="L11" i="7" l="1"/>
  <c r="L17" i="7"/>
  <c r="K14" i="7"/>
  <c r="L13" i="7"/>
  <c r="K10" i="7"/>
  <c r="V10" i="9"/>
  <c r="L10" i="7"/>
  <c r="W10" i="9"/>
  <c r="L14" i="7"/>
  <c r="L9" i="8"/>
  <c r="L9" i="7"/>
  <c r="L15" i="7"/>
  <c r="K12" i="7"/>
  <c r="K16" i="7"/>
  <c r="L12" i="7"/>
  <c r="L16" i="7"/>
  <c r="K9" i="8"/>
  <c r="K9" i="7"/>
  <c r="K11" i="7"/>
  <c r="K13" i="7"/>
  <c r="K15" i="7"/>
  <c r="K17" i="7"/>
  <c r="AH23" i="9" l="1"/>
  <c r="AH24" i="9"/>
  <c r="AG24" i="9"/>
  <c r="AG23" i="9"/>
  <c r="AH22" i="9"/>
  <c r="AH21" i="9"/>
  <c r="AG22" i="9"/>
  <c r="AG21" i="9"/>
  <c r="AH12" i="9"/>
  <c r="AH16" i="9"/>
  <c r="AH15" i="9"/>
  <c r="AG17" i="9"/>
  <c r="AH19" i="9"/>
  <c r="AH18" i="9"/>
  <c r="AH20" i="9"/>
  <c r="AG19" i="9"/>
  <c r="AG18" i="9"/>
  <c r="AG20" i="9"/>
  <c r="AH17" i="9"/>
  <c r="AH14" i="9"/>
  <c r="AG15" i="9"/>
  <c r="AG12" i="9"/>
  <c r="AG13" i="9"/>
  <c r="AG16" i="9"/>
  <c r="AG14" i="9"/>
  <c r="AG11" i="9"/>
  <c r="AH13" i="9"/>
  <c r="AH11" i="9"/>
  <c r="AH10" i="9"/>
  <c r="AG10" i="9"/>
</calcChain>
</file>

<file path=xl/sharedStrings.xml><?xml version="1.0" encoding="utf-8"?>
<sst xmlns="http://schemas.openxmlformats.org/spreadsheetml/2006/main" count="326" uniqueCount="100">
  <si>
    <t>slutlig inhemsk användning (exkl. export)</t>
  </si>
  <si>
    <t>Slutlig användning (inkl. export)</t>
  </si>
  <si>
    <t>Medelfolk-mängd 1000 personer</t>
  </si>
  <si>
    <t>BNP</t>
  </si>
  <si>
    <t>Offentlig konsumtion</t>
  </si>
  <si>
    <t>Export</t>
  </si>
  <si>
    <t>Import av varor och tjänster</t>
  </si>
  <si>
    <t>Imports of goods and services</t>
  </si>
  <si>
    <t>Hushållens konsumtion inkl. HIO*</t>
  </si>
  <si>
    <t>Household consumption incl. NPISH**</t>
  </si>
  <si>
    <t>Final domestic expenditure (excl. export)</t>
  </si>
  <si>
    <t>Final expenditure (incl. export)</t>
  </si>
  <si>
    <t>General government consumption</t>
  </si>
  <si>
    <t>Average population, 1000 people</t>
  </si>
  <si>
    <t xml:space="preserve">*HIO - </t>
  </si>
  <si>
    <t xml:space="preserve">** NPISH - </t>
  </si>
  <si>
    <t>År</t>
  </si>
  <si>
    <t>Year</t>
  </si>
  <si>
    <t>Tillförsel</t>
  </si>
  <si>
    <t>Användning</t>
  </si>
  <si>
    <t>Supply</t>
  </si>
  <si>
    <t>Use</t>
  </si>
  <si>
    <r>
      <t>Greenhouse gas emissions from consumption, kiloton carbon dioxide equivalents (kton 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-equ.)</t>
    </r>
  </si>
  <si>
    <t>Inhemsk produktion och direkta utsläpp</t>
  </si>
  <si>
    <t>Domestic production and direct emissions</t>
  </si>
  <si>
    <t>GDP</t>
  </si>
  <si>
    <r>
      <t>Domestic production</t>
    </r>
    <r>
      <rPr>
        <vertAlign val="superscript"/>
        <sz val="10"/>
        <color theme="1"/>
        <rFont val="Calibri"/>
        <family val="2"/>
        <scheme val="minor"/>
      </rPr>
      <t>(a)</t>
    </r>
  </si>
  <si>
    <r>
      <t>Inhemsk produktion</t>
    </r>
    <r>
      <rPr>
        <vertAlign val="superscript"/>
        <sz val="10"/>
        <color theme="1"/>
        <rFont val="Calibri"/>
        <family val="2"/>
        <scheme val="minor"/>
      </rPr>
      <t>(a)</t>
    </r>
  </si>
  <si>
    <t>Kalkylblad</t>
  </si>
  <si>
    <t>Work sheet</t>
  </si>
  <si>
    <t>Växthusgasutsläpp från konsumtion, kiloton koldioxid ekvivalenter (kton CO2-ekv.)</t>
  </si>
  <si>
    <t>Greenhouse gas emissions from consumption, kiloton carbon dioxide equivalents (kton CO2-equ.)</t>
  </si>
  <si>
    <r>
      <t>Greenhouse gas emission intensity from consumption. Kg carbon dioxide equivalent (kg 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-equ.) per SEK. </t>
    </r>
  </si>
  <si>
    <r>
      <t>Index: Greenhouse gas emission intensity from consumption. Kg carbon dioxide equivalent (kg 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-equ.) per SEK. </t>
    </r>
  </si>
  <si>
    <r>
      <t>Index: Greenhouse gas emissions from consumption, kiloton carbon dioxide equivalents (kton 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-equ.)</t>
    </r>
  </si>
  <si>
    <r>
      <t>Index: Växthusgasutsläpp från konsumtion, kiloton koldioxid ekvivalenter (kton 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-ekv.)</t>
    </r>
  </si>
  <si>
    <t>Index: BNP, växthusgasutsläpp från konsumtion, växthusgas utsläppsintensitet från konsumtion</t>
  </si>
  <si>
    <t>Index: GDP, greenhouse gas emissions from consumption, greenhouse gas emissions intensity from consumption</t>
  </si>
  <si>
    <t xml:space="preserve">Greenhouse gas emission intensity from consumption. Kg carbon dioxide equivalent (kg CO2-equ.) per SEK. </t>
  </si>
  <si>
    <t>(a) Dessa värden kommer från statistik om växthusgasutsläpp med produktionsperspektiv för Sverige</t>
  </si>
  <si>
    <t>** NPISH - Non-profit institutions serving households</t>
  </si>
  <si>
    <t>*** inklusive lagerinvesteringar och investeringar i värdeföremål</t>
  </si>
  <si>
    <t>*HIO - hushållens icke-vinstdrivande organisationer</t>
  </si>
  <si>
    <t>**** including inventory changes and net acquisitions of valuables</t>
  </si>
  <si>
    <t>Domestic production (a)</t>
  </si>
  <si>
    <t>Inhemsk produktion (a)</t>
  </si>
  <si>
    <t>(a) Dessa värden använder statistik om växthusgasutsläpp med produktionsperspektiv för Sverige</t>
  </si>
  <si>
    <t>(a) These values use statistics on greenhouse gas emissions from a production perspektive</t>
  </si>
  <si>
    <t>(a) These values are taken from statistics on greenhouse gas emissions from a production perspektive</t>
  </si>
  <si>
    <t>Senaste uppdatering:</t>
  </si>
  <si>
    <t>Källa:</t>
  </si>
  <si>
    <t>Nationalräkenskaper, Statistiska centralbyrån (SCB)</t>
  </si>
  <si>
    <t>Kontaktperson:</t>
  </si>
  <si>
    <t>NR Info, Statistiska centralbyrån (SCB)</t>
  </si>
  <si>
    <t xml:space="preserve"> Telefon: +46 010-479 50 00</t>
  </si>
  <si>
    <t xml:space="preserve">Fax: +46 </t>
  </si>
  <si>
    <t>e-post: nrinfo@scb.se</t>
  </si>
  <si>
    <t>(SCB) Statistikservice, Statistiska centralbyrån (SCB)</t>
  </si>
  <si>
    <t>e-post: information@scb.se</t>
  </si>
  <si>
    <t>Latest update:</t>
  </si>
  <si>
    <t>Source:</t>
  </si>
  <si>
    <t>National Accounts, Statistics Sweden</t>
  </si>
  <si>
    <t>Contact:</t>
  </si>
  <si>
    <t xml:space="preserve"> Phone: +46 010-479 50 00</t>
  </si>
  <si>
    <t>e-mail: nrinfo@scb.se</t>
  </si>
  <si>
    <t>e-mail: information@scb.se</t>
  </si>
  <si>
    <t>Miljöräkenskaperna, Statistiska centralbyrån (SCB)</t>
  </si>
  <si>
    <t>Nils Brown, Statistiska centralbyrån (SCB)</t>
  </si>
  <si>
    <t>e-post: nils.brown@scb.se</t>
  </si>
  <si>
    <t>Environmental Accounts, Statistics Sweden</t>
  </si>
  <si>
    <t>Nils Brown, Statistics Sweden</t>
  </si>
  <si>
    <t>e-mail: nils.brown@scb.se</t>
  </si>
  <si>
    <t>e-post: miljorakenskaper@scb.se</t>
  </si>
  <si>
    <t>e-mail: miljorakenskaper@scb.se</t>
  </si>
  <si>
    <t>Växthusgasutsläpp från konsumtion per capita, ton koldioxid ekvivalenter (ton CO2-ekv.)</t>
  </si>
  <si>
    <t>Greenhouse gas emissions from consumption per capita, tonne carbon dioxide equivalents (ton CO2-equ.)</t>
  </si>
  <si>
    <t>Växthusgas utsläppsintensitet från konsumtion. kg koldioxid ekvivalenter (kg CO2-ekv.) per SEK</t>
  </si>
  <si>
    <t xml:space="preserve">Balansen mellan tillförsel och användning stämmer inte exakt endast då detta är en tidsserie i fasta priser. </t>
  </si>
  <si>
    <t xml:space="preserve">Supply and use do not balance exactly due to the fact that these are time series in constant prices. </t>
  </si>
  <si>
    <t>BNP från användningssidan, försörjningsbalans, aggregerad, fasta priser, referensår 2020. Million SEK.</t>
  </si>
  <si>
    <t>GDP: expenditure approach, aggregated, constant prices, reference year 2020. SEK million.</t>
  </si>
  <si>
    <r>
      <t>Växthusgasutsläpp från konsumtion, kiloton koldioxidekvivalenter (kton 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-ekv.)</t>
    </r>
  </si>
  <si>
    <r>
      <t>Greenhouse gas emissions from consumption per capita, tonne carbon dioxide equivalents (ton 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-equ.)</t>
    </r>
  </si>
  <si>
    <r>
      <t>Växthusgasutsläpp från konsumtion per capita, ton koldioxidekvivalenter (ton 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-ekv.)</t>
    </r>
  </si>
  <si>
    <t>Johanna Takman, Statistiska centralbyrån (SCB)</t>
  </si>
  <si>
    <t>e-post: johanna.takman@scb.se</t>
  </si>
  <si>
    <t>Telefon: 010 479 41 14</t>
  </si>
  <si>
    <t>Telefon: +46 10 479 41 14</t>
  </si>
  <si>
    <t>Telefon: 010 479 40 26</t>
  </si>
  <si>
    <t>Phone: +46 10 479 40 26</t>
  </si>
  <si>
    <r>
      <t>Växthusgas utsläppsintensitet från konsumtion. Kg koldioxid ekvivalenter (kg 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-ekv.) per SEK</t>
    </r>
  </si>
  <si>
    <t>Index: BNP från användningssidan, försörjningsbalans, aggregerad, fasta priser, referensår 2020. Index, 2008=100</t>
  </si>
  <si>
    <t>Index: GDP: expenditure approach, aggregated, constant prices, reference year 2020. Index, 2008=100</t>
  </si>
  <si>
    <r>
      <t>Index: Växthusgas utsläppsintensitet från konsumtion. Kg koldioxid ekvivalenter (kg 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-ekv.) per SEK</t>
    </r>
  </si>
  <si>
    <t>Brutto-investeringar***</t>
  </si>
  <si>
    <t>Gross capital formation****</t>
  </si>
  <si>
    <t>Bruttoinvesteringar***</t>
  </si>
  <si>
    <t>Gross capital formation***</t>
  </si>
  <si>
    <t>Växthusgasutsläpp från konsumtion och intensiteter 2008 - 2023</t>
  </si>
  <si>
    <t>Greenhouse gas emissions from consumption and intensities, 2008 - 2023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</si>
</sst>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"/>
    <numFmt numFmtId="166" formatCode="#,##0.000"/>
    <numFmt numFmtId="167" formatCode="0.0%"/>
    <numFmt numFmtId="168" formatCode="0.0"/>
  </numFmts>
  <fonts count="3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u/>
      <sz val="10"/>
      <color theme="10"/>
      <name val="MS Sans Serif"/>
      <family val="2"/>
    </font>
    <font>
      <b/>
      <u/>
      <sz val="12"/>
      <color theme="10"/>
      <name val="Calibri"/>
      <family val="2"/>
      <scheme val="minor"/>
    </font>
    <font>
      <i/>
      <sz val="1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u/>
      <sz val="10"/>
      <color indexed="12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6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1" applyFill="1" applyBorder="1"/>
    <xf numFmtId="0" fontId="1" fillId="0" borderId="0" xfId="1" applyBorder="1"/>
    <xf numFmtId="0" fontId="1" fillId="0" borderId="0" xfId="1" applyBorder="1" applyAlignment="1">
      <alignment horizontal="center"/>
    </xf>
    <xf numFmtId="1" fontId="1" fillId="0" borderId="0" xfId="1" applyNumberFormat="1" applyBorder="1" applyAlignment="1">
      <alignment horizontal="center"/>
    </xf>
    <xf numFmtId="164" fontId="1" fillId="0" borderId="0" xfId="1" applyNumberFormat="1" applyBorder="1" applyAlignment="1">
      <alignment horizontal="center"/>
    </xf>
    <xf numFmtId="3" fontId="1" fillId="0" borderId="0" xfId="1" applyNumberFormat="1" applyBorder="1" applyAlignment="1">
      <alignment horizontal="center"/>
    </xf>
    <xf numFmtId="0" fontId="1" fillId="0" borderId="0" xfId="1" applyBorder="1" applyAlignment="1">
      <alignment wrapText="1"/>
    </xf>
    <xf numFmtId="0" fontId="3" fillId="0" borderId="0" xfId="1" applyFont="1" applyBorder="1"/>
    <xf numFmtId="0" fontId="1" fillId="0" borderId="1" xfId="1" applyBorder="1" applyAlignment="1">
      <alignment wrapText="1"/>
    </xf>
    <xf numFmtId="0" fontId="1" fillId="0" borderId="3" xfId="1" applyBorder="1" applyAlignment="1">
      <alignment wrapText="1"/>
    </xf>
    <xf numFmtId="0" fontId="1" fillId="0" borderId="1" xfId="1" applyBorder="1" applyAlignment="1">
      <alignment horizontal="center"/>
    </xf>
    <xf numFmtId="0" fontId="1" fillId="0" borderId="3" xfId="1" applyBorder="1" applyAlignment="1">
      <alignment horizontal="center"/>
    </xf>
    <xf numFmtId="1" fontId="1" fillId="0" borderId="1" xfId="1" applyNumberFormat="1" applyBorder="1" applyAlignment="1">
      <alignment horizontal="center"/>
    </xf>
    <xf numFmtId="1" fontId="1" fillId="0" borderId="3" xfId="1" applyNumberFormat="1" applyBorder="1" applyAlignment="1">
      <alignment horizontal="center"/>
    </xf>
    <xf numFmtId="1" fontId="1" fillId="0" borderId="7" xfId="1" applyNumberFormat="1" applyBorder="1" applyAlignment="1">
      <alignment horizontal="center"/>
    </xf>
    <xf numFmtId="1" fontId="1" fillId="0" borderId="4" xfId="1" applyNumberFormat="1" applyBorder="1" applyAlignment="1">
      <alignment horizontal="center"/>
    </xf>
    <xf numFmtId="1" fontId="1" fillId="0" borderId="8" xfId="1" applyNumberFormat="1" applyBorder="1" applyAlignment="1">
      <alignment horizontal="center"/>
    </xf>
    <xf numFmtId="0" fontId="1" fillId="0" borderId="2" xfId="1" applyBorder="1"/>
    <xf numFmtId="0" fontId="1" fillId="0" borderId="5" xfId="1" applyBorder="1"/>
    <xf numFmtId="0" fontId="0" fillId="0" borderId="6" xfId="0" applyBorder="1"/>
    <xf numFmtId="0" fontId="1" fillId="0" borderId="1" xfId="1" applyBorder="1"/>
    <xf numFmtId="0" fontId="0" fillId="0" borderId="3" xfId="0" applyBorder="1"/>
    <xf numFmtId="0" fontId="0" fillId="0" borderId="0" xfId="0" applyBorder="1"/>
    <xf numFmtId="0" fontId="1" fillId="0" borderId="3" xfId="1" applyBorder="1"/>
    <xf numFmtId="0" fontId="1" fillId="0" borderId="7" xfId="1" applyBorder="1"/>
    <xf numFmtId="0" fontId="0" fillId="0" borderId="4" xfId="0" applyBorder="1"/>
    <xf numFmtId="0" fontId="0" fillId="0" borderId="2" xfId="0" applyBorder="1"/>
    <xf numFmtId="0" fontId="1" fillId="0" borderId="6" xfId="1" applyBorder="1"/>
    <xf numFmtId="0" fontId="0" fillId="0" borderId="1" xfId="0" applyBorder="1"/>
    <xf numFmtId="0" fontId="8" fillId="0" borderId="0" xfId="2" applyFont="1"/>
    <xf numFmtId="0" fontId="6" fillId="0" borderId="0" xfId="2"/>
    <xf numFmtId="0" fontId="9" fillId="0" borderId="0" xfId="2" applyFont="1"/>
    <xf numFmtId="0" fontId="10" fillId="2" borderId="2" xfId="2" applyFont="1" applyFill="1" applyBorder="1" applyAlignment="1">
      <alignment horizontal="center"/>
    </xf>
    <xf numFmtId="0" fontId="10" fillId="2" borderId="9" xfId="2" applyFont="1" applyFill="1" applyBorder="1"/>
    <xf numFmtId="0" fontId="11" fillId="2" borderId="7" xfId="2" applyFont="1" applyFill="1" applyBorder="1" applyAlignment="1">
      <alignment horizontal="center"/>
    </xf>
    <xf numFmtId="0" fontId="11" fillId="2" borderId="10" xfId="2" applyFont="1" applyFill="1" applyBorder="1"/>
    <xf numFmtId="0" fontId="6" fillId="3" borderId="1" xfId="2" applyFill="1" applyBorder="1" applyAlignment="1">
      <alignment horizontal="center"/>
    </xf>
    <xf numFmtId="0" fontId="13" fillId="3" borderId="1" xfId="3" applyFont="1" applyFill="1" applyBorder="1" applyAlignment="1" applyProtection="1">
      <alignment horizontal="center"/>
    </xf>
    <xf numFmtId="0" fontId="15" fillId="3" borderId="11" xfId="4" applyFont="1" applyFill="1" applyBorder="1" applyAlignment="1" applyProtection="1"/>
    <xf numFmtId="0" fontId="6" fillId="0" borderId="0" xfId="2" applyFont="1"/>
    <xf numFmtId="0" fontId="16" fillId="3" borderId="1" xfId="3" applyFont="1" applyFill="1" applyBorder="1" applyAlignment="1" applyProtection="1">
      <alignment horizontal="center"/>
    </xf>
    <xf numFmtId="0" fontId="7" fillId="3" borderId="1" xfId="2" applyFont="1" applyFill="1" applyBorder="1" applyAlignment="1">
      <alignment horizontal="center"/>
    </xf>
    <xf numFmtId="0" fontId="10" fillId="3" borderId="1" xfId="2" applyFont="1" applyFill="1" applyBorder="1" applyAlignment="1">
      <alignment horizontal="center"/>
    </xf>
    <xf numFmtId="0" fontId="18" fillId="3" borderId="1" xfId="3" quotePrefix="1" applyFont="1" applyFill="1" applyBorder="1" applyAlignment="1" applyProtection="1">
      <alignment horizontal="center"/>
    </xf>
    <xf numFmtId="0" fontId="19" fillId="3" borderId="1" xfId="3" applyFont="1" applyFill="1" applyBorder="1" applyAlignment="1" applyProtection="1">
      <alignment horizontal="center"/>
    </xf>
    <xf numFmtId="0" fontId="12" fillId="0" borderId="0" xfId="3" applyAlignment="1" applyProtection="1">
      <alignment horizontal="center"/>
    </xf>
    <xf numFmtId="0" fontId="21" fillId="0" borderId="0" xfId="2" applyFont="1"/>
    <xf numFmtId="0" fontId="22" fillId="0" borderId="0" xfId="2" applyFont="1"/>
    <xf numFmtId="0" fontId="23" fillId="0" borderId="0" xfId="3" applyFont="1" applyAlignment="1" applyProtection="1"/>
    <xf numFmtId="0" fontId="20" fillId="0" borderId="0" xfId="3" applyFont="1" applyAlignment="1" applyProtection="1"/>
    <xf numFmtId="0" fontId="18" fillId="0" borderId="0" xfId="3" applyFont="1" applyAlignment="1" applyProtection="1"/>
    <xf numFmtId="49" fontId="17" fillId="0" borderId="0" xfId="2" applyNumberFormat="1" applyFont="1" applyAlignment="1">
      <alignment horizontal="left"/>
    </xf>
    <xf numFmtId="0" fontId="7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9" fillId="0" borderId="0" xfId="3" applyFont="1" applyAlignment="1" applyProtection="1">
      <alignment horizontal="center"/>
    </xf>
    <xf numFmtId="0" fontId="18" fillId="0" borderId="0" xfId="3" quotePrefix="1" applyFont="1" applyAlignment="1" applyProtection="1">
      <alignment horizontal="center"/>
    </xf>
    <xf numFmtId="0" fontId="10" fillId="0" borderId="0" xfId="3" applyFont="1" applyAlignment="1" applyProtection="1">
      <alignment horizontal="right"/>
    </xf>
    <xf numFmtId="0" fontId="6" fillId="0" borderId="5" xfId="2" applyBorder="1"/>
    <xf numFmtId="0" fontId="6" fillId="3" borderId="9" xfId="2" applyFill="1" applyBorder="1"/>
    <xf numFmtId="0" fontId="20" fillId="3" borderId="10" xfId="3" applyFont="1" applyFill="1" applyBorder="1" applyAlignment="1" applyProtection="1"/>
    <xf numFmtId="0" fontId="15" fillId="0" borderId="11" xfId="4" applyFont="1" applyBorder="1"/>
    <xf numFmtId="0" fontId="26" fillId="0" borderId="11" xfId="4" applyFont="1" applyBorder="1"/>
    <xf numFmtId="49" fontId="27" fillId="3" borderId="11" xfId="2" applyNumberFormat="1" applyFont="1" applyFill="1" applyBorder="1" applyAlignment="1">
      <alignment horizontal="left"/>
    </xf>
    <xf numFmtId="0" fontId="24" fillId="3" borderId="11" xfId="2" applyFont="1" applyFill="1" applyBorder="1"/>
    <xf numFmtId="0" fontId="27" fillId="3" borderId="11" xfId="3" applyFont="1" applyFill="1" applyBorder="1" applyAlignment="1" applyProtection="1"/>
    <xf numFmtId="0" fontId="26" fillId="3" borderId="11" xfId="4" applyFont="1" applyFill="1" applyBorder="1" applyAlignment="1" applyProtection="1"/>
    <xf numFmtId="164" fontId="1" fillId="0" borderId="3" xfId="1" applyNumberFormat="1" applyBorder="1" applyAlignment="1">
      <alignment horizontal="center"/>
    </xf>
    <xf numFmtId="164" fontId="1" fillId="0" borderId="4" xfId="1" applyNumberFormat="1" applyBorder="1" applyAlignment="1">
      <alignment horizontal="center"/>
    </xf>
    <xf numFmtId="164" fontId="1" fillId="0" borderId="8" xfId="1" applyNumberFormat="1" applyBorder="1" applyAlignment="1">
      <alignment horizontal="center"/>
    </xf>
    <xf numFmtId="0" fontId="28" fillId="0" borderId="0" xfId="0" applyFont="1" applyFill="1" applyBorder="1"/>
    <xf numFmtId="0" fontId="28" fillId="0" borderId="0" xfId="0" applyFont="1" applyFill="1"/>
    <xf numFmtId="4" fontId="29" fillId="0" borderId="0" xfId="0" applyNumberFormat="1" applyFont="1" applyAlignment="1">
      <alignment horizontal="left"/>
    </xf>
    <xf numFmtId="14" fontId="28" fillId="0" borderId="0" xfId="0" applyNumberFormat="1" applyFont="1" applyFill="1" applyAlignment="1">
      <alignment horizontal="left"/>
    </xf>
    <xf numFmtId="4" fontId="25" fillId="0" borderId="0" xfId="0" applyNumberFormat="1" applyFont="1" applyAlignment="1">
      <alignment horizontal="left"/>
    </xf>
    <xf numFmtId="0" fontId="0" fillId="0" borderId="0" xfId="0" applyFill="1" applyProtection="1"/>
    <xf numFmtId="0" fontId="28" fillId="0" borderId="0" xfId="0" applyFont="1"/>
    <xf numFmtId="0" fontId="25" fillId="0" borderId="0" xfId="0" applyFont="1"/>
    <xf numFmtId="0" fontId="0" fillId="0" borderId="0" xfId="0" applyFont="1" applyFill="1"/>
    <xf numFmtId="4" fontId="30" fillId="0" borderId="0" xfId="0" applyNumberFormat="1" applyFont="1" applyAlignment="1">
      <alignment horizontal="left"/>
    </xf>
    <xf numFmtId="4" fontId="28" fillId="0" borderId="0" xfId="0" applyNumberFormat="1" applyFont="1" applyAlignment="1">
      <alignment horizontal="left"/>
    </xf>
    <xf numFmtId="0" fontId="31" fillId="0" borderId="0" xfId="1" applyFont="1" applyFill="1" applyProtection="1"/>
    <xf numFmtId="0" fontId="32" fillId="0" borderId="0" xfId="0" applyFont="1" applyFill="1"/>
    <xf numFmtId="4" fontId="33" fillId="0" borderId="0" xfId="0" applyNumberFormat="1" applyFont="1" applyAlignment="1">
      <alignment horizontal="left"/>
    </xf>
    <xf numFmtId="1" fontId="1" fillId="0" borderId="1" xfId="1" applyNumberFormat="1" applyBorder="1" applyAlignment="1">
      <alignment horizontal="right"/>
    </xf>
    <xf numFmtId="0" fontId="1" fillId="0" borderId="1" xfId="0" applyFont="1" applyBorder="1"/>
    <xf numFmtId="3" fontId="1" fillId="0" borderId="0" xfId="1" applyNumberFormat="1" applyFill="1" applyBorder="1" applyAlignment="1">
      <alignment horizontal="center"/>
    </xf>
    <xf numFmtId="3" fontId="1" fillId="0" borderId="4" xfId="1" applyNumberFormat="1" applyFill="1" applyBorder="1" applyAlignment="1">
      <alignment horizontal="center"/>
    </xf>
    <xf numFmtId="0" fontId="29" fillId="0" borderId="0" xfId="1" applyFont="1" applyBorder="1"/>
    <xf numFmtId="0" fontId="25" fillId="0" borderId="0" xfId="1" applyFont="1" applyBorder="1"/>
    <xf numFmtId="3" fontId="35" fillId="0" borderId="0" xfId="0" applyNumberFormat="1" applyFont="1" applyFill="1"/>
    <xf numFmtId="3" fontId="34" fillId="0" borderId="0" xfId="0" applyNumberFormat="1" applyFont="1" applyFill="1"/>
    <xf numFmtId="3" fontId="0" fillId="0" borderId="0" xfId="0" applyNumberFormat="1"/>
    <xf numFmtId="0" fontId="1" fillId="0" borderId="0" xfId="0" applyFont="1" applyBorder="1" applyAlignment="1">
      <alignment horizontal="right"/>
    </xf>
    <xf numFmtId="9" fontId="0" fillId="0" borderId="0" xfId="5" applyFont="1"/>
    <xf numFmtId="165" fontId="1" fillId="0" borderId="0" xfId="1" applyNumberFormat="1" applyBorder="1" applyAlignment="1">
      <alignment horizontal="center"/>
    </xf>
    <xf numFmtId="165" fontId="1" fillId="0" borderId="3" xfId="1" applyNumberFormat="1" applyBorder="1" applyAlignment="1">
      <alignment horizontal="center"/>
    </xf>
    <xf numFmtId="166" fontId="0" fillId="0" borderId="0" xfId="0" applyNumberFormat="1"/>
    <xf numFmtId="3" fontId="1" fillId="0" borderId="0" xfId="0" applyNumberFormat="1" applyFont="1" applyBorder="1" applyAlignment="1">
      <alignment horizontal="center"/>
    </xf>
    <xf numFmtId="3" fontId="1" fillId="0" borderId="0" xfId="1" applyNumberFormat="1" applyFont="1" applyFill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4" xfId="1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25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167" fontId="0" fillId="0" borderId="0" xfId="5" applyNumberFormat="1" applyFont="1"/>
    <xf numFmtId="3" fontId="1" fillId="0" borderId="0" xfId="1" applyNumberFormat="1" applyFont="1" applyBorder="1" applyAlignment="1">
      <alignment horizontal="center"/>
    </xf>
    <xf numFmtId="3" fontId="1" fillId="0" borderId="3" xfId="1" applyNumberFormat="1" applyFont="1" applyBorder="1" applyAlignment="1">
      <alignment horizontal="center"/>
    </xf>
    <xf numFmtId="3" fontId="1" fillId="0" borderId="4" xfId="1" applyNumberFormat="1" applyFont="1" applyBorder="1" applyAlignment="1">
      <alignment horizontal="center"/>
    </xf>
    <xf numFmtId="3" fontId="1" fillId="0" borderId="8" xfId="1" applyNumberFormat="1" applyFont="1" applyBorder="1" applyAlignment="1">
      <alignment horizontal="center"/>
    </xf>
    <xf numFmtId="164" fontId="0" fillId="0" borderId="0" xfId="0" applyNumberFormat="1"/>
    <xf numFmtId="16" fontId="0" fillId="0" borderId="0" xfId="0" applyNumberFormat="1"/>
    <xf numFmtId="0" fontId="0" fillId="0" borderId="5" xfId="0" applyBorder="1" applyAlignment="1"/>
    <xf numFmtId="0" fontId="0" fillId="0" borderId="0" xfId="0" applyBorder="1" applyAlignment="1"/>
    <xf numFmtId="166" fontId="1" fillId="0" borderId="0" xfId="1" applyNumberFormat="1" applyBorder="1"/>
    <xf numFmtId="3" fontId="1" fillId="0" borderId="0" xfId="1" applyNumberFormat="1" applyBorder="1"/>
    <xf numFmtId="1" fontId="1" fillId="0" borderId="0" xfId="1" applyNumberFormat="1" applyBorder="1" applyAlignment="1">
      <alignment horizontal="right"/>
    </xf>
    <xf numFmtId="1" fontId="1" fillId="0" borderId="0" xfId="1" applyNumberFormat="1" applyBorder="1"/>
    <xf numFmtId="0" fontId="36" fillId="0" borderId="0" xfId="0" applyFont="1"/>
    <xf numFmtId="0" fontId="37" fillId="0" borderId="0" xfId="0" applyFont="1"/>
    <xf numFmtId="164" fontId="1" fillId="0" borderId="0" xfId="1" applyNumberFormat="1" applyAlignment="1">
      <alignment horizontal="center"/>
    </xf>
    <xf numFmtId="0" fontId="1" fillId="0" borderId="7" xfId="1" applyBorder="1" applyAlignment="1">
      <alignment horizontal="center"/>
    </xf>
    <xf numFmtId="0" fontId="38" fillId="0" borderId="0" xfId="0" applyFont="1"/>
    <xf numFmtId="0" fontId="28" fillId="0" borderId="0" xfId="0" applyFont="1" applyFill="1" applyAlignment="1">
      <alignment vertical="center"/>
    </xf>
    <xf numFmtId="0" fontId="0" fillId="0" borderId="0" xfId="0" applyFill="1"/>
    <xf numFmtId="166" fontId="0" fillId="0" borderId="0" xfId="0" applyNumberFormat="1" applyFill="1"/>
    <xf numFmtId="168" fontId="0" fillId="0" borderId="0" xfId="0" applyNumberFormat="1" applyFill="1" applyBorder="1"/>
    <xf numFmtId="166" fontId="0" fillId="0" borderId="0" xfId="0" applyNumberFormat="1" applyBorder="1"/>
    <xf numFmtId="0" fontId="0" fillId="0" borderId="0" xfId="0" applyFill="1" applyBorder="1"/>
    <xf numFmtId="0" fontId="38" fillId="0" borderId="0" xfId="0" applyFont="1" applyFill="1"/>
    <xf numFmtId="1" fontId="1" fillId="0" borderId="7" xfId="1" applyNumberFormat="1" applyBorder="1" applyAlignment="1">
      <alignment horizontal="right"/>
    </xf>
    <xf numFmtId="165" fontId="1" fillId="0" borderId="4" xfId="1" applyNumberFormat="1" applyBorder="1" applyAlignment="1">
      <alignment horizontal="center"/>
    </xf>
    <xf numFmtId="165" fontId="1" fillId="0" borderId="8" xfId="1" applyNumberFormat="1" applyBorder="1" applyAlignment="1">
      <alignment horizontal="center"/>
    </xf>
    <xf numFmtId="0" fontId="25" fillId="0" borderId="0" xfId="1" applyFont="1" applyFill="1" applyBorder="1"/>
    <xf numFmtId="0" fontId="1" fillId="0" borderId="5" xfId="1" applyBorder="1" applyAlignment="1"/>
    <xf numFmtId="0" fontId="0" fillId="0" borderId="5" xfId="0" applyBorder="1" applyAlignment="1"/>
    <xf numFmtId="0" fontId="1" fillId="0" borderId="0" xfId="1" applyBorder="1" applyAlignment="1"/>
    <xf numFmtId="0" fontId="0" fillId="0" borderId="0" xfId="0" applyBorder="1" applyAlignment="1"/>
    <xf numFmtId="0" fontId="1" fillId="0" borderId="2" xfId="1" applyBorder="1" applyAlignment="1"/>
    <xf numFmtId="0" fontId="1" fillId="0" borderId="1" xfId="1" applyBorder="1" applyAlignment="1"/>
  </cellXfs>
  <cellStyles count="6">
    <cellStyle name="Hyperlänk" xfId="4" builtinId="8"/>
    <cellStyle name="Hyperlänk 2" xfId="3" xr:uid="{00000000-0005-0000-0000-000001000000}"/>
    <cellStyle name="Normal" xfId="0" builtinId="0"/>
    <cellStyle name="Normal 2" xfId="1" xr:uid="{00000000-0005-0000-0000-000003000000}"/>
    <cellStyle name="Normal 6" xfId="2" xr:uid="{00000000-0005-0000-0000-000004000000}"/>
    <cellStyle name="Pro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sv-SE" sz="1400"/>
              <a:t>Total slutlig efterfrågan i Sveriges</a:t>
            </a:r>
            <a:r>
              <a:rPr lang="sv-SE" sz="1400" baseline="0"/>
              <a:t> ekonomi</a:t>
            </a:r>
            <a:endParaRPr lang="sv-SE" sz="1400"/>
          </a:p>
        </c:rich>
      </c:tx>
      <c:layout>
        <c:manualLayout>
          <c:xMode val="edge"/>
          <c:yMode val="edge"/>
          <c:x val="0.31302997769191704"/>
          <c:y val="3.6060658977106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185721602349161"/>
          <c:y val="0.15969720404147097"/>
          <c:w val="0.8092392567156147"/>
          <c:h val="0.6737812440359463"/>
        </c:manualLayout>
      </c:layout>
      <c:areaChart>
        <c:grouping val="stacked"/>
        <c:varyColors val="0"/>
        <c:ser>
          <c:idx val="9"/>
          <c:order val="0"/>
          <c:tx>
            <c:strRef>
              <c:f>'1'!$F$7</c:f>
              <c:strCache>
                <c:ptCount val="1"/>
                <c:pt idx="0">
                  <c:v>Hushållens konsumtion inkl. HIO*</c:v>
                </c:pt>
              </c:strCache>
            </c:strRef>
          </c:tx>
          <c:spPr>
            <a:solidFill>
              <a:srgbClr val="1E00BE"/>
            </a:solidFill>
          </c:spPr>
          <c:cat>
            <c:numRef>
              <c:f>'1'!$B$9:$B$24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'1'!$F$9:$F$24</c:f>
              <c:numCache>
                <c:formatCode>#,##0</c:formatCode>
                <c:ptCount val="16"/>
                <c:pt idx="0">
                  <c:v>1825395</c:v>
                </c:pt>
                <c:pt idx="1">
                  <c:v>1844781</c:v>
                </c:pt>
                <c:pt idx="2">
                  <c:v>1918109</c:v>
                </c:pt>
                <c:pt idx="3">
                  <c:v>1953652</c:v>
                </c:pt>
                <c:pt idx="4">
                  <c:v>1975726</c:v>
                </c:pt>
                <c:pt idx="5">
                  <c:v>2011844</c:v>
                </c:pt>
                <c:pt idx="6">
                  <c:v>2070059</c:v>
                </c:pt>
                <c:pt idx="7">
                  <c:v>2156622</c:v>
                </c:pt>
                <c:pt idx="8">
                  <c:v>2203179</c:v>
                </c:pt>
                <c:pt idx="9">
                  <c:v>2258329</c:v>
                </c:pt>
                <c:pt idx="10">
                  <c:v>2300946</c:v>
                </c:pt>
                <c:pt idx="11">
                  <c:v>2319025</c:v>
                </c:pt>
                <c:pt idx="12">
                  <c:v>2249509</c:v>
                </c:pt>
                <c:pt idx="13">
                  <c:v>2376673</c:v>
                </c:pt>
                <c:pt idx="14">
                  <c:v>2442684</c:v>
                </c:pt>
                <c:pt idx="15">
                  <c:v>2403385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C-421C-A286-C56E2AD13584}"/>
            </c:ext>
          </c:extLst>
        </c:ser>
        <c:ser>
          <c:idx val="10"/>
          <c:order val="1"/>
          <c:tx>
            <c:strRef>
              <c:f>'1'!$G$7</c:f>
              <c:strCache>
                <c:ptCount val="1"/>
                <c:pt idx="0">
                  <c:v>Offentlig konsumtion</c:v>
                </c:pt>
              </c:strCache>
            </c:strRef>
          </c:tx>
          <c:spPr>
            <a:solidFill>
              <a:srgbClr val="D2CCF2"/>
            </a:solidFill>
          </c:spPr>
          <c:cat>
            <c:numRef>
              <c:f>'1'!$B$9:$B$24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'1'!$G$9:$G$24</c:f>
              <c:numCache>
                <c:formatCode>#,##0</c:formatCode>
                <c:ptCount val="16"/>
                <c:pt idx="0">
                  <c:v>1163225</c:v>
                </c:pt>
                <c:pt idx="1">
                  <c:v>1191408</c:v>
                </c:pt>
                <c:pt idx="2">
                  <c:v>1207962</c:v>
                </c:pt>
                <c:pt idx="3">
                  <c:v>1217243</c:v>
                </c:pt>
                <c:pt idx="4">
                  <c:v>1229550</c:v>
                </c:pt>
                <c:pt idx="5">
                  <c:v>1251970</c:v>
                </c:pt>
                <c:pt idx="6">
                  <c:v>1266134</c:v>
                </c:pt>
                <c:pt idx="7">
                  <c:v>1294022</c:v>
                </c:pt>
                <c:pt idx="8">
                  <c:v>1342035</c:v>
                </c:pt>
                <c:pt idx="9">
                  <c:v>1344868</c:v>
                </c:pt>
                <c:pt idx="10">
                  <c:v>1354709</c:v>
                </c:pt>
                <c:pt idx="11">
                  <c:v>1354772</c:v>
                </c:pt>
                <c:pt idx="12">
                  <c:v>1333634</c:v>
                </c:pt>
                <c:pt idx="13">
                  <c:v>1379437</c:v>
                </c:pt>
                <c:pt idx="14">
                  <c:v>1388810</c:v>
                </c:pt>
                <c:pt idx="15">
                  <c:v>1403015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6C-421C-A286-C56E2AD13584}"/>
            </c:ext>
          </c:extLst>
        </c:ser>
        <c:ser>
          <c:idx val="11"/>
          <c:order val="2"/>
          <c:tx>
            <c:strRef>
              <c:f>'1'!$H$7</c:f>
              <c:strCache>
                <c:ptCount val="1"/>
                <c:pt idx="0">
                  <c:v>Brutto-investeringar***</c:v>
                </c:pt>
              </c:strCache>
            </c:strRef>
          </c:tx>
          <c:spPr>
            <a:solidFill>
              <a:srgbClr val="EDEDFF"/>
            </a:solidFill>
          </c:spPr>
          <c:cat>
            <c:numRef>
              <c:f>'1'!$B$9:$B$24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'1'!$H$9:$H$24</c:f>
              <c:numCache>
                <c:formatCode>#,##0</c:formatCode>
                <c:ptCount val="16"/>
                <c:pt idx="0">
                  <c:v>995278</c:v>
                </c:pt>
                <c:pt idx="1">
                  <c:v>872526</c:v>
                </c:pt>
                <c:pt idx="2">
                  <c:v>924965</c:v>
                </c:pt>
                <c:pt idx="3">
                  <c:v>977269</c:v>
                </c:pt>
                <c:pt idx="4">
                  <c:v>967756</c:v>
                </c:pt>
                <c:pt idx="5">
                  <c:v>967428</c:v>
                </c:pt>
                <c:pt idx="6">
                  <c:v>1021406</c:v>
                </c:pt>
                <c:pt idx="7">
                  <c:v>1092062</c:v>
                </c:pt>
                <c:pt idx="8">
                  <c:v>1145998</c:v>
                </c:pt>
                <c:pt idx="9">
                  <c:v>1192992</c:v>
                </c:pt>
                <c:pt idx="10">
                  <c:v>1208217</c:v>
                </c:pt>
                <c:pt idx="11">
                  <c:v>1209263</c:v>
                </c:pt>
                <c:pt idx="12">
                  <c:v>1229784</c:v>
                </c:pt>
                <c:pt idx="13">
                  <c:v>1312957</c:v>
                </c:pt>
                <c:pt idx="14">
                  <c:v>1315586</c:v>
                </c:pt>
                <c:pt idx="15">
                  <c:v>1317331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6C-421C-A286-C56E2AD13584}"/>
            </c:ext>
          </c:extLst>
        </c:ser>
        <c:ser>
          <c:idx val="12"/>
          <c:order val="3"/>
          <c:tx>
            <c:strRef>
              <c:f>'1'!$I$7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rgbClr val="329B46"/>
            </a:solidFill>
          </c:spPr>
          <c:cat>
            <c:numRef>
              <c:f>'1'!$B$9:$B$24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'1'!$I$9:$I$24</c:f>
              <c:numCache>
                <c:formatCode>#,##0</c:formatCode>
                <c:ptCount val="16"/>
                <c:pt idx="0">
                  <c:v>1769478</c:v>
                </c:pt>
                <c:pt idx="1">
                  <c:v>1516744</c:v>
                </c:pt>
                <c:pt idx="2">
                  <c:v>1684353</c:v>
                </c:pt>
                <c:pt idx="3">
                  <c:v>1798488</c:v>
                </c:pt>
                <c:pt idx="4">
                  <c:v>1811223</c:v>
                </c:pt>
                <c:pt idx="5">
                  <c:v>1808926</c:v>
                </c:pt>
                <c:pt idx="6">
                  <c:v>1879811</c:v>
                </c:pt>
                <c:pt idx="7">
                  <c:v>1975501</c:v>
                </c:pt>
                <c:pt idx="8">
                  <c:v>2035980</c:v>
                </c:pt>
                <c:pt idx="9">
                  <c:v>2103104</c:v>
                </c:pt>
                <c:pt idx="10">
                  <c:v>2194836</c:v>
                </c:pt>
                <c:pt idx="11">
                  <c:v>2347481</c:v>
                </c:pt>
                <c:pt idx="12">
                  <c:v>2220062</c:v>
                </c:pt>
                <c:pt idx="13">
                  <c:v>2476658</c:v>
                </c:pt>
                <c:pt idx="14">
                  <c:v>2626582</c:v>
                </c:pt>
                <c:pt idx="15">
                  <c:v>2693901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6C-421C-A286-C56E2AD13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070608"/>
        <c:axId val="533070936"/>
      </c:area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Miljon</a:t>
                </a:r>
                <a:r>
                  <a:rPr lang="sv-SE" baseline="0"/>
                  <a:t> SEK</a:t>
                </a:r>
                <a:endParaRPr lang="sv-SE"/>
              </a:p>
            </c:rich>
          </c:tx>
          <c:layout>
            <c:manualLayout>
              <c:xMode val="edge"/>
              <c:yMode val="edge"/>
              <c:x val="2.0304580182817909E-2"/>
              <c:y val="0.1498517111877890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noFill/>
          <a:ln w="9525">
            <a:solidFill>
              <a:srgbClr val="1E00BE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33070608"/>
        <c:crosses val="autoZero"/>
        <c:crossBetween val="midCat"/>
      </c:valAx>
      <c:spPr>
        <a:ln>
          <a:solidFill>
            <a:srgbClr val="D3D3EF"/>
          </a:solidFill>
        </a:ln>
      </c:spPr>
    </c:plotArea>
    <c:legend>
      <c:legendPos val="b"/>
      <c:layout>
        <c:manualLayout>
          <c:xMode val="edge"/>
          <c:yMode val="edge"/>
          <c:x val="0.11104631246194355"/>
          <c:y val="0.91126644101374665"/>
          <c:w val="0.84400199722702596"/>
          <c:h val="4.236985458711661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rgbClr val="1E00BE"/>
          </a:solidFill>
          <a:latin typeface="+mn-lt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sv-SE" sz="1200" b="0" i="0" u="none" strike="noStrike" kern="1200" spc="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r>
              <a:rPr lang="sv-SE" sz="1200" b="0" i="0" u="none" strike="noStrike" kern="1200" spc="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rPr>
              <a:t>Växthusgasutsläpp per capita med tillförselperspektiv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sv-SE" sz="1200" b="0" i="0" u="none" strike="noStrike" kern="1200" spc="0" baseline="0">
              <a:solidFill>
                <a:srgbClr val="0F0242"/>
              </a:solidFill>
              <a:latin typeface="Arial" panose="020B0604020202020204" pitchFamily="34" charset="0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9607511434762463E-2"/>
          <c:y val="0.13012994189065602"/>
          <c:w val="0.86067221658488546"/>
          <c:h val="0.71883054023357562"/>
        </c:manualLayout>
      </c:layout>
      <c:areaChart>
        <c:grouping val="stacked"/>
        <c:varyColors val="0"/>
        <c:ser>
          <c:idx val="0"/>
          <c:order val="0"/>
          <c:tx>
            <c:strRef>
              <c:f>'3'!$C$7</c:f>
              <c:strCache>
                <c:ptCount val="1"/>
                <c:pt idx="0">
                  <c:v>Inhemsk produktion (a)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cat>
            <c:numRef>
              <c:f>'3'!$B$9:$B$24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'3'!$C$9:$C$24</c:f>
              <c:numCache>
                <c:formatCode>#\ ##0.0</c:formatCode>
                <c:ptCount val="16"/>
                <c:pt idx="0">
                  <c:v>7.3210787763123655</c:v>
                </c:pt>
                <c:pt idx="1">
                  <c:v>6.6734296838047076</c:v>
                </c:pt>
                <c:pt idx="2">
                  <c:v>7.2724510025271911</c:v>
                </c:pt>
                <c:pt idx="3">
                  <c:v>6.6572176763784547</c:v>
                </c:pt>
                <c:pt idx="4">
                  <c:v>6.2352135554049806</c:v>
                </c:pt>
                <c:pt idx="5">
                  <c:v>6.0188200839479142</c:v>
                </c:pt>
                <c:pt idx="6">
                  <c:v>5.7982410057033844</c:v>
                </c:pt>
                <c:pt idx="7">
                  <c:v>5.8037473907133377</c:v>
                </c:pt>
                <c:pt idx="8">
                  <c:v>5.8265925236319669</c:v>
                </c:pt>
                <c:pt idx="9">
                  <c:v>5.6145113837442837</c:v>
                </c:pt>
                <c:pt idx="10">
                  <c:v>5.450940424727273</c:v>
                </c:pt>
                <c:pt idx="11">
                  <c:v>5.2718569698414246</c:v>
                </c:pt>
                <c:pt idx="12">
                  <c:v>4.7001174683280205</c:v>
                </c:pt>
                <c:pt idx="13">
                  <c:v>4.8657794455837164</c:v>
                </c:pt>
                <c:pt idx="14">
                  <c:v>4.7194046774959491</c:v>
                </c:pt>
                <c:pt idx="15">
                  <c:v>4.6269346717661568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E-42B8-93A5-1348AE0990DD}"/>
            </c:ext>
          </c:extLst>
        </c:ser>
        <c:ser>
          <c:idx val="1"/>
          <c:order val="1"/>
          <c:tx>
            <c:strRef>
              <c:f>'3'!$D$7</c:f>
              <c:strCache>
                <c:ptCount val="1"/>
                <c:pt idx="0">
                  <c:v>Import av varor och tjänster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cat>
            <c:numRef>
              <c:f>'3'!$B$9:$B$24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'3'!$D$9:$D$24</c:f>
              <c:numCache>
                <c:formatCode>#\ ##0.0</c:formatCode>
                <c:ptCount val="16"/>
                <c:pt idx="0">
                  <c:v>16.646431046616055</c:v>
                </c:pt>
                <c:pt idx="1">
                  <c:v>12.115750426164114</c:v>
                </c:pt>
                <c:pt idx="2">
                  <c:v>14.637858752217959</c:v>
                </c:pt>
                <c:pt idx="3">
                  <c:v>16.601060877701354</c:v>
                </c:pt>
                <c:pt idx="4">
                  <c:v>15.588558285849347</c:v>
                </c:pt>
                <c:pt idx="5">
                  <c:v>14.276645119677083</c:v>
                </c:pt>
                <c:pt idx="6">
                  <c:v>13.744586796379958</c:v>
                </c:pt>
                <c:pt idx="7">
                  <c:v>12.556682165812829</c:v>
                </c:pt>
                <c:pt idx="8">
                  <c:v>11.877656895938722</c:v>
                </c:pt>
                <c:pt idx="9">
                  <c:v>12.03401230594552</c:v>
                </c:pt>
                <c:pt idx="10">
                  <c:v>13.002909198761669</c:v>
                </c:pt>
                <c:pt idx="11">
                  <c:v>11.353150931715145</c:v>
                </c:pt>
                <c:pt idx="12">
                  <c:v>9.2628908319714061</c:v>
                </c:pt>
                <c:pt idx="13">
                  <c:v>10.473371225009597</c:v>
                </c:pt>
                <c:pt idx="14">
                  <c:v>10.897556730876319</c:v>
                </c:pt>
                <c:pt idx="15">
                  <c:v>10.082372683648099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1E-42B8-93A5-1348AE099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070608"/>
        <c:axId val="533070936"/>
      </c:areaChart>
      <c:catAx>
        <c:axId val="5330706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F0242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r>
                  <a:rPr lang="sv-SE" sz="1000" b="0" i="0" u="none" strike="noStrike" kern="1200" baseline="0">
                    <a:solidFill>
                      <a:srgbClr val="0F0242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rPr>
                  <a:t>Ton koldioxid ekvivalenter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F0242"/>
                  </a:solidFill>
                  <a:latin typeface="Arial" panose="020B0604020202020204" pitchFamily="34" charset="0"/>
                  <a:ea typeface="Roboto" panose="02000000000000000000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\ ##0.0" sourceLinked="1"/>
        <c:majorTickMark val="out"/>
        <c:minorTickMark val="none"/>
        <c:tickLblPos val="nextTo"/>
        <c:spPr>
          <a:noFill/>
          <a:ln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F0242"/>
              </a:solidFill>
              <a:latin typeface="Arial" panose="020B0604020202020204" pitchFamily="34" charset="0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0"/>
    <a:lstStyle/>
    <a:p>
      <a:pPr>
        <a:defRPr sz="1000">
          <a:solidFill>
            <a:srgbClr val="0F0242"/>
          </a:solidFill>
          <a:latin typeface="Arial" panose="020B0604020202020204" pitchFamily="34" charset="0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r>
              <a:rPr lang="sv-SE" sz="1200" b="0" i="0" u="none" strike="noStrike" kern="1200" spc="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rPr>
              <a:t>Greenhouse gas emissions per capita with consumption perspective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rgbClr val="0F0242"/>
              </a:solidFill>
              <a:latin typeface="Arial" panose="020B0604020202020204" pitchFamily="34" charset="0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565607879846344E-2"/>
          <c:y val="0.1244204633858631"/>
          <c:w val="0.87078262452534272"/>
          <c:h val="0.678117427734789"/>
        </c:manualLayout>
      </c:layout>
      <c:areaChart>
        <c:grouping val="stacked"/>
        <c:varyColors val="0"/>
        <c:ser>
          <c:idx val="0"/>
          <c:order val="0"/>
          <c:tx>
            <c:strRef>
              <c:f>'3'!$F$8</c:f>
              <c:strCache>
                <c:ptCount val="1"/>
                <c:pt idx="0">
                  <c:v>Household consumption incl. NPISH**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cat>
            <c:numRef>
              <c:f>'3'!$B$9:$B$24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'3'!$F$9:$F$24</c:f>
              <c:numCache>
                <c:formatCode>#\ ##0.0</c:formatCode>
                <c:ptCount val="16"/>
                <c:pt idx="0">
                  <c:v>7.3734633987418663</c:v>
                </c:pt>
                <c:pt idx="1">
                  <c:v>6.8061498658780515</c:v>
                </c:pt>
                <c:pt idx="2">
                  <c:v>7.3641797737683978</c:v>
                </c:pt>
                <c:pt idx="3">
                  <c:v>7.310387452693405</c:v>
                </c:pt>
                <c:pt idx="4">
                  <c:v>6.9105825357600601</c:v>
                </c:pt>
                <c:pt idx="5">
                  <c:v>6.7728047595208363</c:v>
                </c:pt>
                <c:pt idx="6">
                  <c:v>6.3131712324979343</c:v>
                </c:pt>
                <c:pt idx="7">
                  <c:v>5.9810601218083495</c:v>
                </c:pt>
                <c:pt idx="8">
                  <c:v>5.8458481901037986</c:v>
                </c:pt>
                <c:pt idx="9">
                  <c:v>5.6691934211672317</c:v>
                </c:pt>
                <c:pt idx="10">
                  <c:v>5.6518513787125313</c:v>
                </c:pt>
                <c:pt idx="11">
                  <c:v>5.2304001938709979</c:v>
                </c:pt>
                <c:pt idx="12">
                  <c:v>4.7107581340674205</c:v>
                </c:pt>
                <c:pt idx="13">
                  <c:v>5.0121864705261165</c:v>
                </c:pt>
                <c:pt idx="14">
                  <c:v>5.0601949201106136</c:v>
                </c:pt>
                <c:pt idx="15">
                  <c:v>4.7076632110847472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E-42B8-93A5-1348AE0990DD}"/>
            </c:ext>
          </c:extLst>
        </c:ser>
        <c:ser>
          <c:idx val="1"/>
          <c:order val="1"/>
          <c:tx>
            <c:strRef>
              <c:f>'3'!$G$8</c:f>
              <c:strCache>
                <c:ptCount val="1"/>
                <c:pt idx="0">
                  <c:v>General government consumption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cat>
            <c:numRef>
              <c:f>'3'!$B$9:$B$24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'3'!$G$9:$G$24</c:f>
              <c:numCache>
                <c:formatCode>#\ ##0.0</c:formatCode>
                <c:ptCount val="16"/>
                <c:pt idx="0">
                  <c:v>1.2513200334381782</c:v>
                </c:pt>
                <c:pt idx="1">
                  <c:v>1.2058233215507039</c:v>
                </c:pt>
                <c:pt idx="2">
                  <c:v>1.2696192016421413</c:v>
                </c:pt>
                <c:pt idx="3">
                  <c:v>1.2687316436871627</c:v>
                </c:pt>
                <c:pt idx="4">
                  <c:v>1.2138858054102324</c:v>
                </c:pt>
                <c:pt idx="5">
                  <c:v>1.2075716556458338</c:v>
                </c:pt>
                <c:pt idx="6">
                  <c:v>1.0831848936984321</c:v>
                </c:pt>
                <c:pt idx="7">
                  <c:v>1.0822497874272883</c:v>
                </c:pt>
                <c:pt idx="8">
                  <c:v>1.08155748166885</c:v>
                </c:pt>
                <c:pt idx="9">
                  <c:v>1.005666985702923</c:v>
                </c:pt>
                <c:pt idx="10">
                  <c:v>1.0243712857395582</c:v>
                </c:pt>
                <c:pt idx="11">
                  <c:v>0.92786691128514454</c:v>
                </c:pt>
                <c:pt idx="12">
                  <c:v>0.88992996590360274</c:v>
                </c:pt>
                <c:pt idx="13">
                  <c:v>0.87490671510176687</c:v>
                </c:pt>
                <c:pt idx="14">
                  <c:v>0.8527648047010582</c:v>
                </c:pt>
                <c:pt idx="15">
                  <c:v>0.83044689291069551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1E-42B8-93A5-1348AE0990DD}"/>
            </c:ext>
          </c:extLst>
        </c:ser>
        <c:ser>
          <c:idx val="2"/>
          <c:order val="2"/>
          <c:tx>
            <c:strRef>
              <c:f>'3'!$H$8</c:f>
              <c:strCache>
                <c:ptCount val="1"/>
                <c:pt idx="0">
                  <c:v>Gross capital formation***</c:v>
                </c:pt>
              </c:strCache>
            </c:strRef>
          </c:tx>
          <c:spPr>
            <a:solidFill>
              <a:srgbClr val="9D24A8"/>
            </a:solidFill>
            <a:ln w="6350">
              <a:solidFill>
                <a:srgbClr val="0F0242"/>
              </a:solidFill>
            </a:ln>
            <a:effectLst/>
          </c:spPr>
          <c:cat>
            <c:numRef>
              <c:f>'3'!$B$9:$B$24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'3'!$H$9:$H$24</c:f>
              <c:numCache>
                <c:formatCode>#\ ##0.0</c:formatCode>
                <c:ptCount val="16"/>
                <c:pt idx="0">
                  <c:v>3.2976940360086777</c:v>
                </c:pt>
                <c:pt idx="1">
                  <c:v>1.9591092367781475</c:v>
                </c:pt>
                <c:pt idx="2">
                  <c:v>2.627568286020475</c:v>
                </c:pt>
                <c:pt idx="3">
                  <c:v>3.1729470023812061</c:v>
                </c:pt>
                <c:pt idx="4">
                  <c:v>2.6553409581048424</c:v>
                </c:pt>
                <c:pt idx="5">
                  <c:v>2.7070566017812498</c:v>
                </c:pt>
                <c:pt idx="6">
                  <c:v>2.545459287561882</c:v>
                </c:pt>
                <c:pt idx="7">
                  <c:v>2.6676967795081117</c:v>
                </c:pt>
                <c:pt idx="8">
                  <c:v>2.7652834487050275</c:v>
                </c:pt>
                <c:pt idx="9">
                  <c:v>2.6723199067011345</c:v>
                </c:pt>
                <c:pt idx="10">
                  <c:v>2.687395740226044</c:v>
                </c:pt>
                <c:pt idx="11">
                  <c:v>2.5671584917112544</c:v>
                </c:pt>
                <c:pt idx="12">
                  <c:v>2.1696436372259247</c:v>
                </c:pt>
                <c:pt idx="13">
                  <c:v>2.3212970471870218</c:v>
                </c:pt>
                <c:pt idx="14">
                  <c:v>2.5435389649566118</c:v>
                </c:pt>
                <c:pt idx="15">
                  <c:v>2.0948897916484759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1E-42B8-93A5-1348AE0990DD}"/>
            </c:ext>
          </c:extLst>
        </c:ser>
        <c:ser>
          <c:idx val="3"/>
          <c:order val="3"/>
          <c:tx>
            <c:strRef>
              <c:f>'3'!$I$8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rgbClr val="E073E8"/>
            </a:solidFill>
            <a:ln w="6350">
              <a:solidFill>
                <a:srgbClr val="0F0242"/>
              </a:solidFill>
            </a:ln>
            <a:effectLst/>
          </c:spPr>
          <c:cat>
            <c:numRef>
              <c:f>'3'!$B$9:$B$24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'3'!$I$9:$I$24</c:f>
              <c:numCache>
                <c:formatCode>#\ ##0.0</c:formatCode>
                <c:ptCount val="16"/>
                <c:pt idx="0">
                  <c:v>12.045032354175707</c:v>
                </c:pt>
                <c:pt idx="1">
                  <c:v>8.8180976853855224</c:v>
                </c:pt>
                <c:pt idx="2">
                  <c:v>10.648942493239497</c:v>
                </c:pt>
                <c:pt idx="3">
                  <c:v>11.506212455233372</c:v>
                </c:pt>
                <c:pt idx="4">
                  <c:v>11.043962541863639</c:v>
                </c:pt>
                <c:pt idx="5">
                  <c:v>9.6080321862083338</c:v>
                </c:pt>
                <c:pt idx="6">
                  <c:v>9.6010123887479359</c:v>
                </c:pt>
                <c:pt idx="7">
                  <c:v>8.629422867782429</c:v>
                </c:pt>
                <c:pt idx="8">
                  <c:v>8.0115602988108368</c:v>
                </c:pt>
                <c:pt idx="9">
                  <c:v>8.3013433763372433</c:v>
                </c:pt>
                <c:pt idx="10">
                  <c:v>9.0902312191056449</c:v>
                </c:pt>
                <c:pt idx="11">
                  <c:v>7.8995823038135979</c:v>
                </c:pt>
                <c:pt idx="12">
                  <c:v>6.1926765625615747</c:v>
                </c:pt>
                <c:pt idx="13">
                  <c:v>7.1307604378648213</c:v>
                </c:pt>
                <c:pt idx="14">
                  <c:v>7.1604627187088807</c:v>
                </c:pt>
                <c:pt idx="15">
                  <c:v>7.0763074600740259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1E-42B8-93A5-1348AE099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070608"/>
        <c:axId val="533070936"/>
      </c:areaChart>
      <c:catAx>
        <c:axId val="5330706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sv-SE" sz="1000" b="0" i="0" u="none" strike="noStrike" kern="1200" baseline="0">
                    <a:solidFill>
                      <a:srgbClr val="0F0242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r>
                  <a:rPr lang="sv-SE" sz="1000" b="0" i="0" u="none" strike="noStrike" kern="1200" baseline="0">
                    <a:solidFill>
                      <a:srgbClr val="0F0242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rPr>
                  <a:t>Tonnes carbon dioxide equivalents</a:t>
                </a: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sv-SE"/>
                </a:pPr>
                <a:endParaRPr lang="sv-SE" sz="1000" b="0" i="0" u="none" strike="noStrike" kern="1200" baseline="0">
                  <a:solidFill>
                    <a:srgbClr val="0F0242"/>
                  </a:solidFill>
                  <a:latin typeface="Arial" panose="020B0604020202020204" pitchFamily="34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0020876826722338E-2"/>
              <c:y val="0.214437318542165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lang="sv-SE" sz="1000" b="0" i="0" u="none" strike="noStrike" kern="1200" baseline="0">
                  <a:solidFill>
                    <a:srgbClr val="0F0242"/>
                  </a:solidFill>
                  <a:latin typeface="Arial" panose="020B0604020202020204" pitchFamily="34" charset="0"/>
                  <a:ea typeface="Roboto" panose="02000000000000000000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\ ##0.0" sourceLinked="1"/>
        <c:majorTickMark val="out"/>
        <c:minorTickMark val="none"/>
        <c:tickLblPos val="nextTo"/>
        <c:spPr>
          <a:noFill/>
          <a:ln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59104363989E-2"/>
          <c:y val="0.88708405474294494"/>
          <c:w val="0.89999988179127199"/>
          <c:h val="5.49496052913176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F0242"/>
              </a:solidFill>
              <a:latin typeface="Arial" panose="020B0604020202020204" pitchFamily="34" charset="0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0"/>
    <a:lstStyle/>
    <a:p>
      <a:pPr>
        <a:defRPr sz="1000">
          <a:solidFill>
            <a:srgbClr val="0F0242"/>
          </a:solidFill>
          <a:latin typeface="Arial" panose="020B0604020202020204" pitchFamily="34" charset="0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r>
              <a:rPr lang="sv-SE" sz="1200"/>
              <a:t>Greenhouse gas emissions per capita with supply perspective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rgbClr val="0F0242"/>
              </a:solidFill>
              <a:latin typeface="Arial" panose="020B0604020202020204" pitchFamily="34" charset="0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0457856117834999"/>
          <c:y val="0.10568829068477774"/>
          <c:w val="0.83618985730918149"/>
          <c:h val="0.72114330435107077"/>
        </c:manualLayout>
      </c:layout>
      <c:areaChart>
        <c:grouping val="stacked"/>
        <c:varyColors val="0"/>
        <c:ser>
          <c:idx val="0"/>
          <c:order val="0"/>
          <c:tx>
            <c:strRef>
              <c:f>'3'!$C$8</c:f>
              <c:strCache>
                <c:ptCount val="1"/>
                <c:pt idx="0">
                  <c:v>Domestic production (a)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cat>
            <c:numRef>
              <c:f>'3'!$B$9:$B$24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'3'!$C$9:$C$24</c:f>
              <c:numCache>
                <c:formatCode>#\ ##0.0</c:formatCode>
                <c:ptCount val="16"/>
                <c:pt idx="0">
                  <c:v>7.3210787763123655</c:v>
                </c:pt>
                <c:pt idx="1">
                  <c:v>6.6734296838047076</c:v>
                </c:pt>
                <c:pt idx="2">
                  <c:v>7.2724510025271911</c:v>
                </c:pt>
                <c:pt idx="3">
                  <c:v>6.6572176763784547</c:v>
                </c:pt>
                <c:pt idx="4">
                  <c:v>6.2352135554049806</c:v>
                </c:pt>
                <c:pt idx="5">
                  <c:v>6.0188200839479142</c:v>
                </c:pt>
                <c:pt idx="6">
                  <c:v>5.7982410057033844</c:v>
                </c:pt>
                <c:pt idx="7">
                  <c:v>5.8037473907133377</c:v>
                </c:pt>
                <c:pt idx="8">
                  <c:v>5.8265925236319669</c:v>
                </c:pt>
                <c:pt idx="9">
                  <c:v>5.6145113837442837</c:v>
                </c:pt>
                <c:pt idx="10">
                  <c:v>5.450940424727273</c:v>
                </c:pt>
                <c:pt idx="11">
                  <c:v>5.2718569698414246</c:v>
                </c:pt>
                <c:pt idx="12">
                  <c:v>4.7001174683280205</c:v>
                </c:pt>
                <c:pt idx="13">
                  <c:v>4.8657794455837164</c:v>
                </c:pt>
                <c:pt idx="14">
                  <c:v>4.7194046774959491</c:v>
                </c:pt>
                <c:pt idx="15">
                  <c:v>4.6269346717661568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E-42B8-93A5-1348AE0990DD}"/>
            </c:ext>
          </c:extLst>
        </c:ser>
        <c:ser>
          <c:idx val="1"/>
          <c:order val="1"/>
          <c:tx>
            <c:strRef>
              <c:f>'3'!$D$8</c:f>
              <c:strCache>
                <c:ptCount val="1"/>
                <c:pt idx="0">
                  <c:v>Imports of goods and services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cat>
            <c:numRef>
              <c:f>'3'!$B$9:$B$24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'3'!$D$9:$D$24</c:f>
              <c:numCache>
                <c:formatCode>#\ ##0.0</c:formatCode>
                <c:ptCount val="16"/>
                <c:pt idx="0">
                  <c:v>16.646431046616055</c:v>
                </c:pt>
                <c:pt idx="1">
                  <c:v>12.115750426164114</c:v>
                </c:pt>
                <c:pt idx="2">
                  <c:v>14.637858752217959</c:v>
                </c:pt>
                <c:pt idx="3">
                  <c:v>16.601060877701354</c:v>
                </c:pt>
                <c:pt idx="4">
                  <c:v>15.588558285849347</c:v>
                </c:pt>
                <c:pt idx="5">
                  <c:v>14.276645119677083</c:v>
                </c:pt>
                <c:pt idx="6">
                  <c:v>13.744586796379958</c:v>
                </c:pt>
                <c:pt idx="7">
                  <c:v>12.556682165812829</c:v>
                </c:pt>
                <c:pt idx="8">
                  <c:v>11.877656895938722</c:v>
                </c:pt>
                <c:pt idx="9">
                  <c:v>12.03401230594552</c:v>
                </c:pt>
                <c:pt idx="10">
                  <c:v>13.002909198761669</c:v>
                </c:pt>
                <c:pt idx="11">
                  <c:v>11.353150931715145</c:v>
                </c:pt>
                <c:pt idx="12">
                  <c:v>9.2628908319714061</c:v>
                </c:pt>
                <c:pt idx="13">
                  <c:v>10.473371225009597</c:v>
                </c:pt>
                <c:pt idx="14">
                  <c:v>10.897556730876319</c:v>
                </c:pt>
                <c:pt idx="15">
                  <c:v>10.082372683648099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1E-42B8-93A5-1348AE099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070608"/>
        <c:axId val="533070936"/>
      </c:areaChart>
      <c:catAx>
        <c:axId val="5330706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spc="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200" b="0" i="0" u="none" strike="noStrike" kern="1200" spc="0" baseline="0">
                    <a:solidFill>
                      <a:srgbClr val="0F0242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r>
                  <a:rPr lang="sv-SE"/>
                  <a:t>Tonnes carbon dioxide equivalents</a:t>
                </a:r>
              </a:p>
            </c:rich>
          </c:tx>
          <c:layout>
            <c:manualLayout>
              <c:xMode val="edge"/>
              <c:yMode val="edge"/>
              <c:x val="0"/>
              <c:y val="0.180959934955613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200" b="0" i="0" u="none" strike="noStrike" kern="1200" spc="0" baseline="0">
                  <a:solidFill>
                    <a:srgbClr val="0F0242"/>
                  </a:solidFill>
                  <a:latin typeface="Arial" panose="020B0604020202020204" pitchFamily="34" charset="0"/>
                  <a:ea typeface="Roboto" panose="02000000000000000000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\ ##0.0" sourceLinked="1"/>
        <c:majorTickMark val="out"/>
        <c:minorTickMark val="none"/>
        <c:tickLblPos val="nextTo"/>
        <c:spPr>
          <a:noFill/>
          <a:ln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spc="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790326979705502"/>
          <c:y val="0.90523246936437862"/>
          <c:w val="0.53200252113697466"/>
          <c:h val="4.49623935348002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spc="0" baseline="0">
              <a:solidFill>
                <a:srgbClr val="0F0242"/>
              </a:solidFill>
              <a:latin typeface="Arial" panose="020B0604020202020204" pitchFamily="34" charset="0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0"/>
    <a:lstStyle/>
    <a:p>
      <a:pPr marL="0" marR="0" lvl="0" indent="0" algn="ctr" defTabSz="914400" rtl="0" eaLnBrk="1" fontAlgn="auto" latinLnBrk="0" hangingPunct="1">
        <a:lnSpc>
          <a:spcPct val="100000"/>
        </a:lnSpc>
        <a:spcBef>
          <a:spcPts val="0"/>
        </a:spcBef>
        <a:spcAft>
          <a:spcPts val="0"/>
        </a:spcAft>
        <a:buClrTx/>
        <a:buSzTx/>
        <a:buFontTx/>
        <a:buNone/>
        <a:tabLst/>
        <a:defRPr lang="en-US" sz="1200" b="0" i="0" u="none" strike="noStrike" kern="1200" spc="0" baseline="0">
          <a:solidFill>
            <a:srgbClr val="0F0242"/>
          </a:solidFill>
          <a:latin typeface="Arial" panose="020B0604020202020204" pitchFamily="34" charset="0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r>
              <a:rPr lang="sv-SE"/>
              <a:t>Växthusgasutsläppsintensitet med tillförselperspektiv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F0242"/>
              </a:solidFill>
              <a:latin typeface="Arial" panose="020B0604020202020204" pitchFamily="34" charset="0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1710513948843326"/>
          <c:y val="0.15972262594551997"/>
          <c:w val="0.84426546752514564"/>
          <c:h val="0.69279787450242658"/>
        </c:manualLayout>
      </c:layout>
      <c:scatterChart>
        <c:scatterStyle val="lineMarker"/>
        <c:varyColors val="0"/>
        <c:ser>
          <c:idx val="0"/>
          <c:order val="0"/>
          <c:tx>
            <c:strRef>
              <c:f>'4'!$C$7</c:f>
              <c:strCache>
                <c:ptCount val="1"/>
                <c:pt idx="0">
                  <c:v>Inhemsk produktion (a)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'4'!$B$9:$B$24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xVal>
          <c:yVal>
            <c:numRef>
              <c:f>'4'!$C$9:$C$24</c:f>
              <c:numCache>
                <c:formatCode>0.000</c:formatCode>
                <c:ptCount val="16"/>
                <c:pt idx="0">
                  <c:v>1.6119289369275744E-2</c:v>
                </c:pt>
                <c:pt idx="1">
                  <c:v>1.5477895424240112E-2</c:v>
                </c:pt>
                <c:pt idx="2">
                  <c:v>1.6085482296853734E-2</c:v>
                </c:pt>
                <c:pt idx="3">
                  <c:v>1.4381161713662301E-2</c:v>
                </c:pt>
                <c:pt idx="4">
                  <c:v>1.3625783003067314E-2</c:v>
                </c:pt>
                <c:pt idx="5">
                  <c:v>1.3115609369561467E-2</c:v>
                </c:pt>
                <c:pt idx="6">
                  <c:v>1.2474899706920629E-2</c:v>
                </c:pt>
                <c:pt idx="7">
                  <c:v>1.2088901768921844E-2</c:v>
                </c:pt>
                <c:pt idx="8">
                  <c:v>1.2033608610824932E-2</c:v>
                </c:pt>
                <c:pt idx="9">
                  <c:v>1.1536149522534006E-2</c:v>
                </c:pt>
                <c:pt idx="10">
                  <c:v>1.1133257849089351E-2</c:v>
                </c:pt>
                <c:pt idx="11">
                  <c:v>1.0601045598875524E-2</c:v>
                </c:pt>
                <c:pt idx="12">
                  <c:v>9.7071062597262441E-3</c:v>
                </c:pt>
                <c:pt idx="13">
                  <c:v>9.6082821224610492E-3</c:v>
                </c:pt>
                <c:pt idx="14">
                  <c:v>9.2664309422955306E-3</c:v>
                </c:pt>
                <c:pt idx="15">
                  <c:v>9.1468485247769137E-3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91-4047-813A-41F64F72A09E}"/>
            </c:ext>
          </c:extLst>
        </c:ser>
        <c:ser>
          <c:idx val="1"/>
          <c:order val="1"/>
          <c:tx>
            <c:strRef>
              <c:f>'4'!$D$7</c:f>
              <c:strCache>
                <c:ptCount val="1"/>
                <c:pt idx="0">
                  <c:v>Import av varor och tjänster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'4'!$B$9:$B$24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xVal>
          <c:yVal>
            <c:numRef>
              <c:f>'4'!$D$9:$D$24</c:f>
              <c:numCache>
                <c:formatCode>0.000</c:formatCode>
                <c:ptCount val="16"/>
                <c:pt idx="0">
                  <c:v>9.8373009771148948E-2</c:v>
                </c:pt>
                <c:pt idx="1">
                  <c:v>8.3987565023657465E-2</c:v>
                </c:pt>
                <c:pt idx="2">
                  <c:v>9.1225188651032046E-2</c:v>
                </c:pt>
                <c:pt idx="3">
                  <c:v>9.7688815188329989E-2</c:v>
                </c:pt>
                <c:pt idx="4">
                  <c:v>9.1903843578730229E-2</c:v>
                </c:pt>
                <c:pt idx="5">
                  <c:v>8.4149182518892099E-2</c:v>
                </c:pt>
                <c:pt idx="6">
                  <c:v>7.6827409557457371E-2</c:v>
                </c:pt>
                <c:pt idx="7">
                  <c:v>6.7049640043332678E-2</c:v>
                </c:pt>
                <c:pt idx="8">
                  <c:v>6.0803060106829135E-2</c:v>
                </c:pt>
                <c:pt idx="9">
                  <c:v>5.9814286061085291E-2</c:v>
                </c:pt>
                <c:pt idx="10">
                  <c:v>6.2757466762894593E-2</c:v>
                </c:pt>
                <c:pt idx="11">
                  <c:v>5.4278117611510586E-2</c:v>
                </c:pt>
                <c:pt idx="12">
                  <c:v>4.7603585746629339E-2</c:v>
                </c:pt>
                <c:pt idx="13">
                  <c:v>4.7759754674903683E-2</c:v>
                </c:pt>
                <c:pt idx="14">
                  <c:v>4.5566710699911868E-2</c:v>
                </c:pt>
                <c:pt idx="15">
                  <c:v>4.2614539188398873E-2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91-4047-813A-41F64F72A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4302096"/>
        <c:axId val="614304720"/>
      </c:scatterChart>
      <c:valAx>
        <c:axId val="614302096"/>
        <c:scaling>
          <c:orientation val="minMax"/>
          <c:max val="2021"/>
          <c:min val="2008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614304720"/>
        <c:crosses val="autoZero"/>
        <c:crossBetween val="midCat"/>
      </c:valAx>
      <c:valAx>
        <c:axId val="61430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F0242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r>
                  <a:rPr lang="sv-SE"/>
                  <a:t>kg koldioxid ekvivalenter per SEK</a:t>
                </a:r>
              </a:p>
            </c:rich>
          </c:tx>
          <c:layout>
            <c:manualLayout>
              <c:xMode val="edge"/>
              <c:yMode val="edge"/>
              <c:x val="4.3518149996991516E-2"/>
              <c:y val="0.181966661648075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F0242"/>
                  </a:solidFill>
                  <a:latin typeface="Arial" panose="020B0604020202020204" pitchFamily="34" charset="0"/>
                  <a:ea typeface="Roboto" panose="02000000000000000000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614302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F0242"/>
              </a:solidFill>
              <a:latin typeface="Arial" panose="020B0604020202020204" pitchFamily="34" charset="0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r>
              <a:rPr lang="sv-SE"/>
              <a:t>Greenhouse gas emission intensity from a consumption perspective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F0242"/>
              </a:solidFill>
              <a:latin typeface="Arial" panose="020B0604020202020204" pitchFamily="34" charset="0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1710513948843326"/>
          <c:y val="0.16918838449563406"/>
          <c:w val="0.84426546752514564"/>
          <c:h val="0.68333211595231247"/>
        </c:manualLayout>
      </c:layout>
      <c:scatterChart>
        <c:scatterStyle val="lineMarker"/>
        <c:varyColors val="0"/>
        <c:ser>
          <c:idx val="0"/>
          <c:order val="0"/>
          <c:tx>
            <c:strRef>
              <c:f>'4'!$F$8</c:f>
              <c:strCache>
                <c:ptCount val="1"/>
                <c:pt idx="0">
                  <c:v>Household consumption incl. NPISH**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'4'!$B$9:$B$24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xVal>
          <c:yVal>
            <c:numRef>
              <c:f>'4'!$F$9:$F$24</c:f>
              <c:numCache>
                <c:formatCode>0.000</c:formatCode>
                <c:ptCount val="16"/>
                <c:pt idx="0">
                  <c:v>3.7243080284760283E-2</c:v>
                </c:pt>
                <c:pt idx="1">
                  <c:v>3.4307805426660405E-2</c:v>
                </c:pt>
                <c:pt idx="2">
                  <c:v>3.6004876635477981E-2</c:v>
                </c:pt>
                <c:pt idx="3">
                  <c:v>3.5357295485838824E-2</c:v>
                </c:pt>
                <c:pt idx="4">
                  <c:v>3.3295019227311894E-2</c:v>
                </c:pt>
                <c:pt idx="5">
                  <c:v>3.2318075204339915E-2</c:v>
                </c:pt>
                <c:pt idx="6">
                  <c:v>2.957041720564485E-2</c:v>
                </c:pt>
                <c:pt idx="7">
                  <c:v>2.7176022563805809E-2</c:v>
                </c:pt>
                <c:pt idx="8">
                  <c:v>2.6329386577486437E-2</c:v>
                </c:pt>
                <c:pt idx="9">
                  <c:v>2.5249087900877161E-2</c:v>
                </c:pt>
                <c:pt idx="10">
                  <c:v>2.499301929658497E-2</c:v>
                </c:pt>
                <c:pt idx="11">
                  <c:v>2.3183572230916005E-2</c:v>
                </c:pt>
                <c:pt idx="12">
                  <c:v>2.1680499594355928E-2</c:v>
                </c:pt>
                <c:pt idx="13">
                  <c:v>2.1966393473986549E-2</c:v>
                </c:pt>
                <c:pt idx="14">
                  <c:v>2.172457187552709E-2</c:v>
                </c:pt>
                <c:pt idx="15">
                  <c:v>2.0639492738450137E-2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C0-4CDF-AFCE-6E9ECEA4028C}"/>
            </c:ext>
          </c:extLst>
        </c:ser>
        <c:ser>
          <c:idx val="1"/>
          <c:order val="1"/>
          <c:tx>
            <c:strRef>
              <c:f>'4'!$G$8</c:f>
              <c:strCache>
                <c:ptCount val="1"/>
                <c:pt idx="0">
                  <c:v>General government consumption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'4'!$B$9:$B$24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xVal>
          <c:yVal>
            <c:numRef>
              <c:f>'4'!$G$9:$G$24</c:f>
              <c:numCache>
                <c:formatCode>0.000</c:formatCode>
                <c:ptCount val="16"/>
                <c:pt idx="0">
                  <c:v>9.918262338154701E-3</c:v>
                </c:pt>
                <c:pt idx="1">
                  <c:v>9.4115123174428866E-3</c:v>
                </c:pt>
                <c:pt idx="2">
                  <c:v>9.8566750220619535E-3</c:v>
                </c:pt>
                <c:pt idx="3">
                  <c:v>9.8486869928190186E-3</c:v>
                </c:pt>
                <c:pt idx="4">
                  <c:v>9.3977300489610054E-3</c:v>
                </c:pt>
                <c:pt idx="5">
                  <c:v>9.2595572531290714E-3</c:v>
                </c:pt>
                <c:pt idx="6">
                  <c:v>8.2949835714861125E-3</c:v>
                </c:pt>
                <c:pt idx="7">
                  <c:v>8.1953519082364878E-3</c:v>
                </c:pt>
                <c:pt idx="8">
                  <c:v>7.99703054734042E-3</c:v>
                </c:pt>
                <c:pt idx="9">
                  <c:v>7.5211831512088908E-3</c:v>
                </c:pt>
                <c:pt idx="10">
                  <c:v>7.6938869029437341E-3</c:v>
                </c:pt>
                <c:pt idx="11">
                  <c:v>7.0399624299144065E-3</c:v>
                </c:pt>
                <c:pt idx="12">
                  <c:v>6.9085258301752944E-3</c:v>
                </c:pt>
                <c:pt idx="13">
                  <c:v>6.6063389226909269E-3</c:v>
                </c:pt>
                <c:pt idx="14">
                  <c:v>6.4392857964012343E-3</c:v>
                </c:pt>
                <c:pt idx="15">
                  <c:v>6.2368676818138086E-3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C0-4CDF-AFCE-6E9ECEA4028C}"/>
            </c:ext>
          </c:extLst>
        </c:ser>
        <c:ser>
          <c:idx val="2"/>
          <c:order val="2"/>
          <c:tx>
            <c:strRef>
              <c:f>'4'!$H$8</c:f>
              <c:strCache>
                <c:ptCount val="1"/>
                <c:pt idx="0">
                  <c:v>Gross capital formation****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'4'!$B$9:$B$24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xVal>
          <c:yVal>
            <c:numRef>
              <c:f>'4'!$H$9:$H$24</c:f>
              <c:numCache>
                <c:formatCode>0.000</c:formatCode>
                <c:ptCount val="16"/>
                <c:pt idx="0">
                  <c:v>3.0548991349150696E-2</c:v>
                </c:pt>
                <c:pt idx="1">
                  <c:v>2.0879328286836148E-2</c:v>
                </c:pt>
                <c:pt idx="2">
                  <c:v>2.6640289509657133E-2</c:v>
                </c:pt>
                <c:pt idx="3">
                  <c:v>3.0678529888393081E-2</c:v>
                </c:pt>
                <c:pt idx="4">
                  <c:v>2.6118350679510117E-2</c:v>
                </c:pt>
                <c:pt idx="5">
                  <c:v>2.6862715754660812E-2</c:v>
                </c:pt>
                <c:pt idx="6">
                  <c:v>2.4163528755656426E-2</c:v>
                </c:pt>
                <c:pt idx="7">
                  <c:v>2.3937066524061808E-2</c:v>
                </c:pt>
                <c:pt idx="8">
                  <c:v>2.3944114790339938E-2</c:v>
                </c:pt>
                <c:pt idx="9">
                  <c:v>2.2530070295190587E-2</c:v>
                </c:pt>
                <c:pt idx="10">
                  <c:v>2.2631904415183694E-2</c:v>
                </c:pt>
                <c:pt idx="11">
                  <c:v>2.1821408689672955E-2</c:v>
                </c:pt>
                <c:pt idx="12">
                  <c:v>1.8265256806235888E-2</c:v>
                </c:pt>
                <c:pt idx="13">
                  <c:v>1.8415401299128623E-2</c:v>
                </c:pt>
                <c:pt idx="14">
                  <c:v>2.0275446170375775E-2</c:v>
                </c:pt>
                <c:pt idx="15">
                  <c:v>1.6756497595972458E-2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5C0-4CDF-AFCE-6E9ECEA4028C}"/>
            </c:ext>
          </c:extLst>
        </c:ser>
        <c:ser>
          <c:idx val="3"/>
          <c:order val="3"/>
          <c:tx>
            <c:strRef>
              <c:f>'4'!$I$8</c:f>
              <c:strCache>
                <c:ptCount val="1"/>
                <c:pt idx="0">
                  <c:v>Export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'4'!$B$9:$B$24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xVal>
          <c:yVal>
            <c:numRef>
              <c:f>'4'!$I$9:$I$24</c:f>
              <c:numCache>
                <c:formatCode>0.000</c:formatCode>
                <c:ptCount val="16"/>
                <c:pt idx="0">
                  <c:v>6.2761559231310035E-2</c:v>
                </c:pt>
                <c:pt idx="1">
                  <c:v>5.4062841439557356E-2</c:v>
                </c:pt>
                <c:pt idx="2">
                  <c:v>5.9290292890860762E-2</c:v>
                </c:pt>
                <c:pt idx="3">
                  <c:v>6.0452002732017195E-2</c:v>
                </c:pt>
                <c:pt idx="4">
                  <c:v>5.804226174027162E-2</c:v>
                </c:pt>
                <c:pt idx="5">
                  <c:v>5.0989984658078885E-2</c:v>
                </c:pt>
                <c:pt idx="6">
                  <c:v>4.952168921306449E-2</c:v>
                </c:pt>
                <c:pt idx="7">
                  <c:v>4.2804187232200849E-2</c:v>
                </c:pt>
                <c:pt idx="8">
                  <c:v>3.9046902643984679E-2</c:v>
                </c:pt>
                <c:pt idx="9">
                  <c:v>3.9700800188293112E-2</c:v>
                </c:pt>
                <c:pt idx="10">
                  <c:v>4.2141236363172435E-2</c:v>
                </c:pt>
                <c:pt idx="11">
                  <c:v>3.4590186885815034E-2</c:v>
                </c:pt>
                <c:pt idx="12">
                  <c:v>2.8878824308600382E-2</c:v>
                </c:pt>
                <c:pt idx="13">
                  <c:v>2.9989607253322819E-2</c:v>
                </c:pt>
                <c:pt idx="14">
                  <c:v>2.8589159802016473E-2</c:v>
                </c:pt>
                <c:pt idx="15">
                  <c:v>2.7678467659650454E-2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5C0-4CDF-AFCE-6E9ECEA40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4302096"/>
        <c:axId val="614304720"/>
      </c:scatterChart>
      <c:valAx>
        <c:axId val="614302096"/>
        <c:scaling>
          <c:orientation val="minMax"/>
          <c:max val="2021"/>
          <c:min val="2008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614304720"/>
        <c:crosses val="autoZero"/>
        <c:crossBetween val="midCat"/>
      </c:valAx>
      <c:valAx>
        <c:axId val="61430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F0242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r>
                  <a:rPr lang="sv-SE"/>
                  <a:t>kg carbon dioxide equivalents per SEK</a:t>
                </a:r>
              </a:p>
            </c:rich>
          </c:tx>
          <c:layout>
            <c:manualLayout>
              <c:xMode val="edge"/>
              <c:yMode val="edge"/>
              <c:x val="3.8181620424747938E-2"/>
              <c:y val="0.2069246648116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F0242"/>
                  </a:solidFill>
                  <a:latin typeface="Arial" panose="020B0604020202020204" pitchFamily="34" charset="0"/>
                  <a:ea typeface="Roboto" panose="02000000000000000000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614302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F0242"/>
              </a:solidFill>
              <a:latin typeface="Arial" panose="020B0604020202020204" pitchFamily="34" charset="0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r>
              <a:rPr lang="sv-SE"/>
              <a:t>Greenhouse gas emissions intensity from a supply perspective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F0242"/>
              </a:solidFill>
              <a:latin typeface="Arial" panose="020B0604020202020204" pitchFamily="34" charset="0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1710513948843326"/>
          <c:y val="0.14079110884529172"/>
          <c:w val="0.84426546752514564"/>
          <c:h val="0.7117293916026548"/>
        </c:manualLayout>
      </c:layout>
      <c:scatterChart>
        <c:scatterStyle val="lineMarker"/>
        <c:varyColors val="0"/>
        <c:ser>
          <c:idx val="0"/>
          <c:order val="0"/>
          <c:tx>
            <c:strRef>
              <c:f>'4'!$C$7</c:f>
              <c:strCache>
                <c:ptCount val="1"/>
                <c:pt idx="0">
                  <c:v>Inhemsk produktion (a)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'4'!$B$9:$B$24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xVal>
          <c:yVal>
            <c:numRef>
              <c:f>'4'!$C$9:$C$24</c:f>
              <c:numCache>
                <c:formatCode>0.000</c:formatCode>
                <c:ptCount val="16"/>
                <c:pt idx="0">
                  <c:v>1.6119289369275744E-2</c:v>
                </c:pt>
                <c:pt idx="1">
                  <c:v>1.5477895424240112E-2</c:v>
                </c:pt>
                <c:pt idx="2">
                  <c:v>1.6085482296853734E-2</c:v>
                </c:pt>
                <c:pt idx="3">
                  <c:v>1.4381161713662301E-2</c:v>
                </c:pt>
                <c:pt idx="4">
                  <c:v>1.3625783003067314E-2</c:v>
                </c:pt>
                <c:pt idx="5">
                  <c:v>1.3115609369561467E-2</c:v>
                </c:pt>
                <c:pt idx="6">
                  <c:v>1.2474899706920629E-2</c:v>
                </c:pt>
                <c:pt idx="7">
                  <c:v>1.2088901768921844E-2</c:v>
                </c:pt>
                <c:pt idx="8">
                  <c:v>1.2033608610824932E-2</c:v>
                </c:pt>
                <c:pt idx="9">
                  <c:v>1.1536149522534006E-2</c:v>
                </c:pt>
                <c:pt idx="10">
                  <c:v>1.1133257849089351E-2</c:v>
                </c:pt>
                <c:pt idx="11">
                  <c:v>1.0601045598875524E-2</c:v>
                </c:pt>
                <c:pt idx="12">
                  <c:v>9.7071062597262441E-3</c:v>
                </c:pt>
                <c:pt idx="13">
                  <c:v>9.6082821224610492E-3</c:v>
                </c:pt>
                <c:pt idx="14">
                  <c:v>9.2664309422955306E-3</c:v>
                </c:pt>
                <c:pt idx="15">
                  <c:v>9.1468485247769137E-3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DC-46E0-8DE5-A3AB3DCCEB92}"/>
            </c:ext>
          </c:extLst>
        </c:ser>
        <c:ser>
          <c:idx val="1"/>
          <c:order val="1"/>
          <c:tx>
            <c:strRef>
              <c:f>'4'!$D$7</c:f>
              <c:strCache>
                <c:ptCount val="1"/>
                <c:pt idx="0">
                  <c:v>Import av varor och tjänster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'4'!$B$9:$B$24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xVal>
          <c:yVal>
            <c:numRef>
              <c:f>'4'!$D$9:$D$24</c:f>
              <c:numCache>
                <c:formatCode>0.000</c:formatCode>
                <c:ptCount val="16"/>
                <c:pt idx="0">
                  <c:v>9.8373009771148948E-2</c:v>
                </c:pt>
                <c:pt idx="1">
                  <c:v>8.3987565023657465E-2</c:v>
                </c:pt>
                <c:pt idx="2">
                  <c:v>9.1225188651032046E-2</c:v>
                </c:pt>
                <c:pt idx="3">
                  <c:v>9.7688815188329989E-2</c:v>
                </c:pt>
                <c:pt idx="4">
                  <c:v>9.1903843578730229E-2</c:v>
                </c:pt>
                <c:pt idx="5">
                  <c:v>8.4149182518892099E-2</c:v>
                </c:pt>
                <c:pt idx="6">
                  <c:v>7.6827409557457371E-2</c:v>
                </c:pt>
                <c:pt idx="7">
                  <c:v>6.7049640043332678E-2</c:v>
                </c:pt>
                <c:pt idx="8">
                  <c:v>6.0803060106829135E-2</c:v>
                </c:pt>
                <c:pt idx="9">
                  <c:v>5.9814286061085291E-2</c:v>
                </c:pt>
                <c:pt idx="10">
                  <c:v>6.2757466762894593E-2</c:v>
                </c:pt>
                <c:pt idx="11">
                  <c:v>5.4278117611510586E-2</c:v>
                </c:pt>
                <c:pt idx="12">
                  <c:v>4.7603585746629339E-2</c:v>
                </c:pt>
                <c:pt idx="13">
                  <c:v>4.7759754674903683E-2</c:v>
                </c:pt>
                <c:pt idx="14">
                  <c:v>4.5566710699911868E-2</c:v>
                </c:pt>
                <c:pt idx="15">
                  <c:v>4.2614539188398873E-2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2DC-46E0-8DE5-A3AB3DCCE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4302096"/>
        <c:axId val="614304720"/>
      </c:scatterChart>
      <c:valAx>
        <c:axId val="614302096"/>
        <c:scaling>
          <c:orientation val="minMax"/>
          <c:max val="2021"/>
          <c:min val="2008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614304720"/>
        <c:crosses val="autoZero"/>
        <c:crossBetween val="midCat"/>
      </c:valAx>
      <c:valAx>
        <c:axId val="61430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F0242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r>
                  <a:rPr lang="sv-SE"/>
                  <a:t>kg carbon dioxide equivalents per SEK</a:t>
                </a:r>
              </a:p>
            </c:rich>
          </c:tx>
          <c:layout>
            <c:manualLayout>
              <c:xMode val="edge"/>
              <c:yMode val="edge"/>
              <c:x val="4.3518149996991516E-2"/>
              <c:y val="0.181966661648075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F0242"/>
                  </a:solidFill>
                  <a:latin typeface="Arial" panose="020B0604020202020204" pitchFamily="34" charset="0"/>
                  <a:ea typeface="Roboto" panose="02000000000000000000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614302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F0242"/>
              </a:solidFill>
              <a:latin typeface="Arial" panose="020B0604020202020204" pitchFamily="34" charset="0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r>
              <a:rPr lang="sv-SE"/>
              <a:t>Växthusgasutsläppsintensitet från konsumtion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F0242"/>
              </a:solidFill>
              <a:latin typeface="Arial" panose="020B0604020202020204" pitchFamily="34" charset="0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1710513948843326"/>
          <c:y val="0.16918838449563406"/>
          <c:w val="0.84426546752514564"/>
          <c:h val="0.68333211595231247"/>
        </c:manualLayout>
      </c:layout>
      <c:scatterChart>
        <c:scatterStyle val="lineMarker"/>
        <c:varyColors val="0"/>
        <c:ser>
          <c:idx val="0"/>
          <c:order val="0"/>
          <c:tx>
            <c:strRef>
              <c:f>'4'!$F$7</c:f>
              <c:strCache>
                <c:ptCount val="1"/>
                <c:pt idx="0">
                  <c:v>Hushållens konsumtion inkl. HIO*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'4'!$B$9:$B$24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xVal>
          <c:yVal>
            <c:numRef>
              <c:f>'4'!$F$9:$F$24</c:f>
              <c:numCache>
                <c:formatCode>0.000</c:formatCode>
                <c:ptCount val="16"/>
                <c:pt idx="0">
                  <c:v>3.7243080284760283E-2</c:v>
                </c:pt>
                <c:pt idx="1">
                  <c:v>3.4307805426660405E-2</c:v>
                </c:pt>
                <c:pt idx="2">
                  <c:v>3.6004876635477981E-2</c:v>
                </c:pt>
                <c:pt idx="3">
                  <c:v>3.5357295485838824E-2</c:v>
                </c:pt>
                <c:pt idx="4">
                  <c:v>3.3295019227311894E-2</c:v>
                </c:pt>
                <c:pt idx="5">
                  <c:v>3.2318075204339915E-2</c:v>
                </c:pt>
                <c:pt idx="6">
                  <c:v>2.957041720564485E-2</c:v>
                </c:pt>
                <c:pt idx="7">
                  <c:v>2.7176022563805809E-2</c:v>
                </c:pt>
                <c:pt idx="8">
                  <c:v>2.6329386577486437E-2</c:v>
                </c:pt>
                <c:pt idx="9">
                  <c:v>2.5249087900877161E-2</c:v>
                </c:pt>
                <c:pt idx="10">
                  <c:v>2.499301929658497E-2</c:v>
                </c:pt>
                <c:pt idx="11">
                  <c:v>2.3183572230916005E-2</c:v>
                </c:pt>
                <c:pt idx="12">
                  <c:v>2.1680499594355928E-2</c:v>
                </c:pt>
                <c:pt idx="13">
                  <c:v>2.1966393473986549E-2</c:v>
                </c:pt>
                <c:pt idx="14">
                  <c:v>2.172457187552709E-2</c:v>
                </c:pt>
                <c:pt idx="15">
                  <c:v>2.0639492738450137E-2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7B-4703-A81E-8499C82E2A45}"/>
            </c:ext>
          </c:extLst>
        </c:ser>
        <c:ser>
          <c:idx val="1"/>
          <c:order val="1"/>
          <c:tx>
            <c:strRef>
              <c:f>'4'!$G$7</c:f>
              <c:strCache>
                <c:ptCount val="1"/>
                <c:pt idx="0">
                  <c:v>Offentlig konsumtion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'4'!$B$9:$B$24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xVal>
          <c:yVal>
            <c:numRef>
              <c:f>'4'!$G$9:$G$24</c:f>
              <c:numCache>
                <c:formatCode>0.000</c:formatCode>
                <c:ptCount val="16"/>
                <c:pt idx="0">
                  <c:v>9.918262338154701E-3</c:v>
                </c:pt>
                <c:pt idx="1">
                  <c:v>9.4115123174428866E-3</c:v>
                </c:pt>
                <c:pt idx="2">
                  <c:v>9.8566750220619535E-3</c:v>
                </c:pt>
                <c:pt idx="3">
                  <c:v>9.8486869928190186E-3</c:v>
                </c:pt>
                <c:pt idx="4">
                  <c:v>9.3977300489610054E-3</c:v>
                </c:pt>
                <c:pt idx="5">
                  <c:v>9.2595572531290714E-3</c:v>
                </c:pt>
                <c:pt idx="6">
                  <c:v>8.2949835714861125E-3</c:v>
                </c:pt>
                <c:pt idx="7">
                  <c:v>8.1953519082364878E-3</c:v>
                </c:pt>
                <c:pt idx="8">
                  <c:v>7.99703054734042E-3</c:v>
                </c:pt>
                <c:pt idx="9">
                  <c:v>7.5211831512088908E-3</c:v>
                </c:pt>
                <c:pt idx="10">
                  <c:v>7.6938869029437341E-3</c:v>
                </c:pt>
                <c:pt idx="11">
                  <c:v>7.0399624299144065E-3</c:v>
                </c:pt>
                <c:pt idx="12">
                  <c:v>6.9085258301752944E-3</c:v>
                </c:pt>
                <c:pt idx="13">
                  <c:v>6.6063389226909269E-3</c:v>
                </c:pt>
                <c:pt idx="14">
                  <c:v>6.4392857964012343E-3</c:v>
                </c:pt>
                <c:pt idx="15">
                  <c:v>6.2368676818138086E-3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67B-4703-A81E-8499C82E2A45}"/>
            </c:ext>
          </c:extLst>
        </c:ser>
        <c:ser>
          <c:idx val="2"/>
          <c:order val="2"/>
          <c:tx>
            <c:strRef>
              <c:f>'4'!$H$7</c:f>
              <c:strCache>
                <c:ptCount val="1"/>
                <c:pt idx="0">
                  <c:v>Brutto-investeringar***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'4'!$B$9:$B$24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xVal>
          <c:yVal>
            <c:numRef>
              <c:f>'4'!$H$9:$H$24</c:f>
              <c:numCache>
                <c:formatCode>0.000</c:formatCode>
                <c:ptCount val="16"/>
                <c:pt idx="0">
                  <c:v>3.0548991349150696E-2</c:v>
                </c:pt>
                <c:pt idx="1">
                  <c:v>2.0879328286836148E-2</c:v>
                </c:pt>
                <c:pt idx="2">
                  <c:v>2.6640289509657133E-2</c:v>
                </c:pt>
                <c:pt idx="3">
                  <c:v>3.0678529888393081E-2</c:v>
                </c:pt>
                <c:pt idx="4">
                  <c:v>2.6118350679510117E-2</c:v>
                </c:pt>
                <c:pt idx="5">
                  <c:v>2.6862715754660812E-2</c:v>
                </c:pt>
                <c:pt idx="6">
                  <c:v>2.4163528755656426E-2</c:v>
                </c:pt>
                <c:pt idx="7">
                  <c:v>2.3937066524061808E-2</c:v>
                </c:pt>
                <c:pt idx="8">
                  <c:v>2.3944114790339938E-2</c:v>
                </c:pt>
                <c:pt idx="9">
                  <c:v>2.2530070295190587E-2</c:v>
                </c:pt>
                <c:pt idx="10">
                  <c:v>2.2631904415183694E-2</c:v>
                </c:pt>
                <c:pt idx="11">
                  <c:v>2.1821408689672955E-2</c:v>
                </c:pt>
                <c:pt idx="12">
                  <c:v>1.8265256806235888E-2</c:v>
                </c:pt>
                <c:pt idx="13">
                  <c:v>1.8415401299128623E-2</c:v>
                </c:pt>
                <c:pt idx="14">
                  <c:v>2.0275446170375775E-2</c:v>
                </c:pt>
                <c:pt idx="15">
                  <c:v>1.6756497595972458E-2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67B-4703-A81E-8499C82E2A45}"/>
            </c:ext>
          </c:extLst>
        </c:ser>
        <c:ser>
          <c:idx val="3"/>
          <c:order val="3"/>
          <c:tx>
            <c:strRef>
              <c:f>'4'!$I$7</c:f>
              <c:strCache>
                <c:ptCount val="1"/>
                <c:pt idx="0">
                  <c:v>Export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'4'!$B$9:$B$24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xVal>
          <c:yVal>
            <c:numRef>
              <c:f>'4'!$I$9:$I$24</c:f>
              <c:numCache>
                <c:formatCode>0.000</c:formatCode>
                <c:ptCount val="16"/>
                <c:pt idx="0">
                  <c:v>6.2761559231310035E-2</c:v>
                </c:pt>
                <c:pt idx="1">
                  <c:v>5.4062841439557356E-2</c:v>
                </c:pt>
                <c:pt idx="2">
                  <c:v>5.9290292890860762E-2</c:v>
                </c:pt>
                <c:pt idx="3">
                  <c:v>6.0452002732017195E-2</c:v>
                </c:pt>
                <c:pt idx="4">
                  <c:v>5.804226174027162E-2</c:v>
                </c:pt>
                <c:pt idx="5">
                  <c:v>5.0989984658078885E-2</c:v>
                </c:pt>
                <c:pt idx="6">
                  <c:v>4.952168921306449E-2</c:v>
                </c:pt>
                <c:pt idx="7">
                  <c:v>4.2804187232200849E-2</c:v>
                </c:pt>
                <c:pt idx="8">
                  <c:v>3.9046902643984679E-2</c:v>
                </c:pt>
                <c:pt idx="9">
                  <c:v>3.9700800188293112E-2</c:v>
                </c:pt>
                <c:pt idx="10">
                  <c:v>4.2141236363172435E-2</c:v>
                </c:pt>
                <c:pt idx="11">
                  <c:v>3.4590186885815034E-2</c:v>
                </c:pt>
                <c:pt idx="12">
                  <c:v>2.8878824308600382E-2</c:v>
                </c:pt>
                <c:pt idx="13">
                  <c:v>2.9989607253322819E-2</c:v>
                </c:pt>
                <c:pt idx="14">
                  <c:v>2.8589159802016473E-2</c:v>
                </c:pt>
                <c:pt idx="15">
                  <c:v>2.7678467659650454E-2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67B-4703-A81E-8499C82E2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4302096"/>
        <c:axId val="614304720"/>
      </c:scatterChart>
      <c:valAx>
        <c:axId val="614302096"/>
        <c:scaling>
          <c:orientation val="minMax"/>
          <c:max val="2021"/>
          <c:min val="2008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614304720"/>
        <c:crosses val="autoZero"/>
        <c:crossBetween val="midCat"/>
      </c:valAx>
      <c:valAx>
        <c:axId val="61430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sv-SE" sz="1000" b="0" i="0" u="none" strike="noStrike" kern="1200" baseline="0">
                    <a:solidFill>
                      <a:srgbClr val="0F0242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r>
                  <a:rPr lang="sv-SE" sz="1000" b="0" i="0" u="none" strike="noStrike" kern="1200" baseline="0">
                    <a:solidFill>
                      <a:srgbClr val="0F0242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rPr>
                  <a:t> koldioxid ekvivalenter per SEK</a:t>
                </a:r>
              </a:p>
            </c:rich>
          </c:tx>
          <c:layout>
            <c:manualLayout>
              <c:xMode val="edge"/>
              <c:yMode val="edge"/>
              <c:x val="2.5844102519248475E-2"/>
              <c:y val="0.206924661304487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sv-SE" sz="1000" b="0" i="0" u="none" strike="noStrike" kern="1200" baseline="0">
                  <a:solidFill>
                    <a:srgbClr val="0F0242"/>
                  </a:solidFill>
                  <a:latin typeface="Arial" panose="020B0604020202020204" pitchFamily="34" charset="0"/>
                  <a:ea typeface="Roboto" panose="02000000000000000000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614302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F0242"/>
              </a:solidFill>
              <a:latin typeface="Arial" panose="020B0604020202020204" pitchFamily="34" charset="0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sv-SE" sz="1400"/>
              <a:t>Total tillförsel i Sveriges ekonomi</a:t>
            </a:r>
          </a:p>
        </c:rich>
      </c:tx>
      <c:layout>
        <c:manualLayout>
          <c:xMode val="edge"/>
          <c:yMode val="edge"/>
          <c:x val="0.30724963638721237"/>
          <c:y val="3.86364203326139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182418384335851"/>
          <c:y val="0.15712144268596337"/>
          <c:w val="0.81935802239851718"/>
          <c:h val="0.67635700539145382"/>
        </c:manualLayout>
      </c:layout>
      <c:areaChart>
        <c:grouping val="stacked"/>
        <c:varyColors val="0"/>
        <c:ser>
          <c:idx val="9"/>
          <c:order val="0"/>
          <c:tx>
            <c:strRef>
              <c:f>'1'!$C$7</c:f>
              <c:strCache>
                <c:ptCount val="1"/>
                <c:pt idx="0">
                  <c:v>BNP</c:v>
                </c:pt>
              </c:strCache>
            </c:strRef>
          </c:tx>
          <c:spPr>
            <a:solidFill>
              <a:srgbClr val="1E00BE"/>
            </a:solidFill>
          </c:spPr>
          <c:cat>
            <c:numRef>
              <c:f>'1'!$B$9:$B$24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'1'!$C$9:$C$24</c:f>
              <c:numCache>
                <c:formatCode>#,##0</c:formatCode>
                <c:ptCount val="16"/>
                <c:pt idx="0">
                  <c:v>4187551</c:v>
                </c:pt>
                <c:pt idx="1">
                  <c:v>4009345</c:v>
                </c:pt>
                <c:pt idx="2">
                  <c:v>4239913</c:v>
                </c:pt>
                <c:pt idx="3">
                  <c:v>4374059</c:v>
                </c:pt>
                <c:pt idx="4">
                  <c:v>4355933</c:v>
                </c:pt>
                <c:pt idx="5">
                  <c:v>4405489</c:v>
                </c:pt>
                <c:pt idx="6">
                  <c:v>4506629</c:v>
                </c:pt>
                <c:pt idx="7">
                  <c:v>4704391</c:v>
                </c:pt>
                <c:pt idx="8">
                  <c:v>4804650</c:v>
                </c:pt>
                <c:pt idx="9">
                  <c:v>4895113</c:v>
                </c:pt>
                <c:pt idx="10">
                  <c:v>4981769</c:v>
                </c:pt>
                <c:pt idx="11">
                  <c:v>5111705</c:v>
                </c:pt>
                <c:pt idx="12">
                  <c:v>5012855</c:v>
                </c:pt>
                <c:pt idx="13">
                  <c:v>5274820</c:v>
                </c:pt>
                <c:pt idx="14">
                  <c:v>5341042</c:v>
                </c:pt>
                <c:pt idx="15">
                  <c:v>5330143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C-421C-A286-C56E2AD13584}"/>
            </c:ext>
          </c:extLst>
        </c:ser>
        <c:ser>
          <c:idx val="10"/>
          <c:order val="1"/>
          <c:tx>
            <c:strRef>
              <c:f>'1'!$D$7</c:f>
              <c:strCache>
                <c:ptCount val="1"/>
                <c:pt idx="0">
                  <c:v>Import av varor och tjänster</c:v>
                </c:pt>
              </c:strCache>
            </c:strRef>
          </c:tx>
          <c:spPr>
            <a:solidFill>
              <a:srgbClr val="D2CCF2"/>
            </a:solidFill>
          </c:spPr>
          <c:cat>
            <c:numRef>
              <c:f>'1'!$B$9:$B$24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'1'!$D$9:$D$24</c:f>
              <c:numCache>
                <c:formatCode>#,##0</c:formatCode>
                <c:ptCount val="16"/>
                <c:pt idx="0">
                  <c:v>1560185</c:v>
                </c:pt>
                <c:pt idx="1">
                  <c:v>1341441</c:v>
                </c:pt>
                <c:pt idx="2">
                  <c:v>1504780</c:v>
                </c:pt>
                <c:pt idx="3">
                  <c:v>1605746</c:v>
                </c:pt>
                <c:pt idx="4">
                  <c:v>1614595</c:v>
                </c:pt>
                <c:pt idx="5">
                  <c:v>1628724</c:v>
                </c:pt>
                <c:pt idx="6">
                  <c:v>1734635</c:v>
                </c:pt>
                <c:pt idx="7">
                  <c:v>1835102</c:v>
                </c:pt>
                <c:pt idx="8">
                  <c:v>1938422</c:v>
                </c:pt>
                <c:pt idx="9">
                  <c:v>2023565</c:v>
                </c:pt>
                <c:pt idx="10">
                  <c:v>2108189</c:v>
                </c:pt>
                <c:pt idx="11">
                  <c:v>2150020</c:v>
                </c:pt>
                <c:pt idx="12">
                  <c:v>2014527</c:v>
                </c:pt>
                <c:pt idx="13">
                  <c:v>2284154</c:v>
                </c:pt>
                <c:pt idx="14">
                  <c:v>2508030</c:v>
                </c:pt>
                <c:pt idx="15">
                  <c:v>2492998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6C-421C-A286-C56E2AD13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070608"/>
        <c:axId val="533070936"/>
      </c:area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>
            <a:solidFill>
              <a:srgbClr val="1E00BE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33070608"/>
        <c:crosses val="autoZero"/>
        <c:crossBetween val="midCat"/>
      </c:valAx>
      <c:spPr>
        <a:ln>
          <a:solidFill>
            <a:srgbClr val="D3D3EF"/>
          </a:solidFill>
        </a:ln>
      </c:spPr>
    </c:plotArea>
    <c:legend>
      <c:legendPos val="b"/>
      <c:layout>
        <c:manualLayout>
          <c:xMode val="edge"/>
          <c:yMode val="edge"/>
          <c:x val="0.36093727980888252"/>
          <c:y val="0.91899372508026944"/>
          <c:w val="0.31298983468165281"/>
          <c:h val="4.236985458711661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rgbClr val="1E00BE"/>
          </a:solidFill>
          <a:latin typeface="+mn-lt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sv-SE" sz="1400"/>
              <a:t>Total deman</a:t>
            </a:r>
            <a:r>
              <a:rPr lang="sv-SE" sz="1400" baseline="0"/>
              <a:t>d in Sweden's economy</a:t>
            </a:r>
            <a:endParaRPr lang="sv-SE" sz="1400"/>
          </a:p>
        </c:rich>
      </c:tx>
      <c:layout>
        <c:manualLayout>
          <c:xMode val="edge"/>
          <c:yMode val="edge"/>
          <c:x val="0.34368493369843134"/>
          <c:y val="6.9653202615255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958185452640542"/>
          <c:y val="0.15736464294557687"/>
          <c:w val="0.81271720051957741"/>
          <c:h val="0.69133454439310005"/>
        </c:manualLayout>
      </c:layout>
      <c:areaChart>
        <c:grouping val="stacked"/>
        <c:varyColors val="0"/>
        <c:ser>
          <c:idx val="9"/>
          <c:order val="0"/>
          <c:tx>
            <c:strRef>
              <c:f>'1'!$F$8</c:f>
              <c:strCache>
                <c:ptCount val="1"/>
                <c:pt idx="0">
                  <c:v>Household consumption incl. NPISH**</c:v>
                </c:pt>
              </c:strCache>
            </c:strRef>
          </c:tx>
          <c:spPr>
            <a:solidFill>
              <a:srgbClr val="1E00BE"/>
            </a:solidFill>
          </c:spPr>
          <c:cat>
            <c:numRef>
              <c:f>'1'!$B$9:$B$24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'1'!$F$9:$F$24</c:f>
              <c:numCache>
                <c:formatCode>#,##0</c:formatCode>
                <c:ptCount val="16"/>
                <c:pt idx="0">
                  <c:v>1825395</c:v>
                </c:pt>
                <c:pt idx="1">
                  <c:v>1844781</c:v>
                </c:pt>
                <c:pt idx="2">
                  <c:v>1918109</c:v>
                </c:pt>
                <c:pt idx="3">
                  <c:v>1953652</c:v>
                </c:pt>
                <c:pt idx="4">
                  <c:v>1975726</c:v>
                </c:pt>
                <c:pt idx="5">
                  <c:v>2011844</c:v>
                </c:pt>
                <c:pt idx="6">
                  <c:v>2070059</c:v>
                </c:pt>
                <c:pt idx="7">
                  <c:v>2156622</c:v>
                </c:pt>
                <c:pt idx="8">
                  <c:v>2203179</c:v>
                </c:pt>
                <c:pt idx="9">
                  <c:v>2258329</c:v>
                </c:pt>
                <c:pt idx="10">
                  <c:v>2300946</c:v>
                </c:pt>
                <c:pt idx="11">
                  <c:v>2319025</c:v>
                </c:pt>
                <c:pt idx="12">
                  <c:v>2249509</c:v>
                </c:pt>
                <c:pt idx="13">
                  <c:v>2376673</c:v>
                </c:pt>
                <c:pt idx="14">
                  <c:v>2442684</c:v>
                </c:pt>
                <c:pt idx="15">
                  <c:v>2403385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C-421C-A286-C56E2AD13584}"/>
            </c:ext>
          </c:extLst>
        </c:ser>
        <c:ser>
          <c:idx val="10"/>
          <c:order val="1"/>
          <c:tx>
            <c:strRef>
              <c:f>'1'!$G$8</c:f>
              <c:strCache>
                <c:ptCount val="1"/>
                <c:pt idx="0">
                  <c:v>General government consumption</c:v>
                </c:pt>
              </c:strCache>
            </c:strRef>
          </c:tx>
          <c:spPr>
            <a:solidFill>
              <a:srgbClr val="D2CCF2"/>
            </a:solidFill>
          </c:spPr>
          <c:cat>
            <c:numRef>
              <c:f>'1'!$B$9:$B$24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'1'!$G$9:$G$24</c:f>
              <c:numCache>
                <c:formatCode>#,##0</c:formatCode>
                <c:ptCount val="16"/>
                <c:pt idx="0">
                  <c:v>1163225</c:v>
                </c:pt>
                <c:pt idx="1">
                  <c:v>1191408</c:v>
                </c:pt>
                <c:pt idx="2">
                  <c:v>1207962</c:v>
                </c:pt>
                <c:pt idx="3">
                  <c:v>1217243</c:v>
                </c:pt>
                <c:pt idx="4">
                  <c:v>1229550</c:v>
                </c:pt>
                <c:pt idx="5">
                  <c:v>1251970</c:v>
                </c:pt>
                <c:pt idx="6">
                  <c:v>1266134</c:v>
                </c:pt>
                <c:pt idx="7">
                  <c:v>1294022</c:v>
                </c:pt>
                <c:pt idx="8">
                  <c:v>1342035</c:v>
                </c:pt>
                <c:pt idx="9">
                  <c:v>1344868</c:v>
                </c:pt>
                <c:pt idx="10">
                  <c:v>1354709</c:v>
                </c:pt>
                <c:pt idx="11">
                  <c:v>1354772</c:v>
                </c:pt>
                <c:pt idx="12">
                  <c:v>1333634</c:v>
                </c:pt>
                <c:pt idx="13">
                  <c:v>1379437</c:v>
                </c:pt>
                <c:pt idx="14">
                  <c:v>1388810</c:v>
                </c:pt>
                <c:pt idx="15">
                  <c:v>1403015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6C-421C-A286-C56E2AD13584}"/>
            </c:ext>
          </c:extLst>
        </c:ser>
        <c:ser>
          <c:idx val="11"/>
          <c:order val="2"/>
          <c:tx>
            <c:strRef>
              <c:f>'1'!$H$8</c:f>
              <c:strCache>
                <c:ptCount val="1"/>
                <c:pt idx="0">
                  <c:v>Gross capital formation****</c:v>
                </c:pt>
              </c:strCache>
            </c:strRef>
          </c:tx>
          <c:spPr>
            <a:solidFill>
              <a:srgbClr val="EDEDFF"/>
            </a:solidFill>
          </c:spPr>
          <c:cat>
            <c:numRef>
              <c:f>'1'!$B$9:$B$24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'1'!$H$9:$H$24</c:f>
              <c:numCache>
                <c:formatCode>#,##0</c:formatCode>
                <c:ptCount val="16"/>
                <c:pt idx="0">
                  <c:v>995278</c:v>
                </c:pt>
                <c:pt idx="1">
                  <c:v>872526</c:v>
                </c:pt>
                <c:pt idx="2">
                  <c:v>924965</c:v>
                </c:pt>
                <c:pt idx="3">
                  <c:v>977269</c:v>
                </c:pt>
                <c:pt idx="4">
                  <c:v>967756</c:v>
                </c:pt>
                <c:pt idx="5">
                  <c:v>967428</c:v>
                </c:pt>
                <c:pt idx="6">
                  <c:v>1021406</c:v>
                </c:pt>
                <c:pt idx="7">
                  <c:v>1092062</c:v>
                </c:pt>
                <c:pt idx="8">
                  <c:v>1145998</c:v>
                </c:pt>
                <c:pt idx="9">
                  <c:v>1192992</c:v>
                </c:pt>
                <c:pt idx="10">
                  <c:v>1208217</c:v>
                </c:pt>
                <c:pt idx="11">
                  <c:v>1209263</c:v>
                </c:pt>
                <c:pt idx="12">
                  <c:v>1229784</c:v>
                </c:pt>
                <c:pt idx="13">
                  <c:v>1312957</c:v>
                </c:pt>
                <c:pt idx="14">
                  <c:v>1315586</c:v>
                </c:pt>
                <c:pt idx="15">
                  <c:v>1317331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6C-421C-A286-C56E2AD13584}"/>
            </c:ext>
          </c:extLst>
        </c:ser>
        <c:ser>
          <c:idx val="12"/>
          <c:order val="3"/>
          <c:tx>
            <c:strRef>
              <c:f>'1'!$I$8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rgbClr val="329B46"/>
            </a:solidFill>
          </c:spPr>
          <c:cat>
            <c:numRef>
              <c:f>'1'!$B$9:$B$24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'1'!$I$9:$I$24</c:f>
              <c:numCache>
                <c:formatCode>#,##0</c:formatCode>
                <c:ptCount val="16"/>
                <c:pt idx="0">
                  <c:v>1769478</c:v>
                </c:pt>
                <c:pt idx="1">
                  <c:v>1516744</c:v>
                </c:pt>
                <c:pt idx="2">
                  <c:v>1684353</c:v>
                </c:pt>
                <c:pt idx="3">
                  <c:v>1798488</c:v>
                </c:pt>
                <c:pt idx="4">
                  <c:v>1811223</c:v>
                </c:pt>
                <c:pt idx="5">
                  <c:v>1808926</c:v>
                </c:pt>
                <c:pt idx="6">
                  <c:v>1879811</c:v>
                </c:pt>
                <c:pt idx="7">
                  <c:v>1975501</c:v>
                </c:pt>
                <c:pt idx="8">
                  <c:v>2035980</c:v>
                </c:pt>
                <c:pt idx="9">
                  <c:v>2103104</c:v>
                </c:pt>
                <c:pt idx="10">
                  <c:v>2194836</c:v>
                </c:pt>
                <c:pt idx="11">
                  <c:v>2347481</c:v>
                </c:pt>
                <c:pt idx="12">
                  <c:v>2220062</c:v>
                </c:pt>
                <c:pt idx="13">
                  <c:v>2476658</c:v>
                </c:pt>
                <c:pt idx="14">
                  <c:v>2626582</c:v>
                </c:pt>
                <c:pt idx="15">
                  <c:v>2693901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6C-421C-A286-C56E2AD13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070608"/>
        <c:axId val="533070936"/>
      </c:area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Million SEK</a:t>
                </a:r>
              </a:p>
            </c:rich>
          </c:tx>
          <c:layout>
            <c:manualLayout>
              <c:xMode val="edge"/>
              <c:yMode val="edge"/>
              <c:x val="2.6488716979889766E-2"/>
              <c:y val="0.1529857742119021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noFill/>
          <a:ln w="9525">
            <a:solidFill>
              <a:srgbClr val="1E00BE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33070608"/>
        <c:crosses val="autoZero"/>
        <c:crossBetween val="midCat"/>
      </c:valAx>
      <c:spPr>
        <a:ln>
          <a:solidFill>
            <a:srgbClr val="D3D3EF"/>
          </a:solidFill>
        </a:ln>
      </c:spPr>
    </c:plotArea>
    <c:legend>
      <c:legendPos val="b"/>
      <c:layout>
        <c:manualLayout>
          <c:xMode val="edge"/>
          <c:yMode val="edge"/>
          <c:x val="6.1002554569780543E-2"/>
          <c:y val="0.92144808784794352"/>
          <c:w val="0.89999997112175245"/>
          <c:h val="4.243543672192406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rgbClr val="1E00BE"/>
          </a:solidFill>
          <a:latin typeface="+mn-lt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sv-SE" sz="1400"/>
              <a:t>Total supply</a:t>
            </a:r>
            <a:r>
              <a:rPr lang="sv-SE" sz="1400" baseline="0"/>
              <a:t> in Sweden's economy</a:t>
            </a:r>
            <a:endParaRPr lang="sv-SE" sz="1400"/>
          </a:p>
        </c:rich>
      </c:tx>
      <c:layout>
        <c:manualLayout>
          <c:xMode val="edge"/>
          <c:yMode val="edge"/>
          <c:x val="0.36082811741895565"/>
          <c:y val="4.893946575464432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43855769616659"/>
          <c:y val="0.14166687455291779"/>
          <c:w val="0.83900211753201726"/>
          <c:h val="0.68150852810246909"/>
        </c:manualLayout>
      </c:layout>
      <c:areaChart>
        <c:grouping val="stacked"/>
        <c:varyColors val="0"/>
        <c:ser>
          <c:idx val="9"/>
          <c:order val="0"/>
          <c:tx>
            <c:strRef>
              <c:f>'1'!$C$8</c:f>
              <c:strCache>
                <c:ptCount val="1"/>
                <c:pt idx="0">
                  <c:v>GDP</c:v>
                </c:pt>
              </c:strCache>
            </c:strRef>
          </c:tx>
          <c:spPr>
            <a:solidFill>
              <a:srgbClr val="1E00BE"/>
            </a:solidFill>
          </c:spPr>
          <c:cat>
            <c:numRef>
              <c:f>'1'!$B$9:$B$24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'1'!$C$9:$C$24</c:f>
              <c:numCache>
                <c:formatCode>#,##0</c:formatCode>
                <c:ptCount val="16"/>
                <c:pt idx="0">
                  <c:v>4187551</c:v>
                </c:pt>
                <c:pt idx="1">
                  <c:v>4009345</c:v>
                </c:pt>
                <c:pt idx="2">
                  <c:v>4239913</c:v>
                </c:pt>
                <c:pt idx="3">
                  <c:v>4374059</c:v>
                </c:pt>
                <c:pt idx="4">
                  <c:v>4355933</c:v>
                </c:pt>
                <c:pt idx="5">
                  <c:v>4405489</c:v>
                </c:pt>
                <c:pt idx="6">
                  <c:v>4506629</c:v>
                </c:pt>
                <c:pt idx="7">
                  <c:v>4704391</c:v>
                </c:pt>
                <c:pt idx="8">
                  <c:v>4804650</c:v>
                </c:pt>
                <c:pt idx="9">
                  <c:v>4895113</c:v>
                </c:pt>
                <c:pt idx="10">
                  <c:v>4981769</c:v>
                </c:pt>
                <c:pt idx="11">
                  <c:v>5111705</c:v>
                </c:pt>
                <c:pt idx="12">
                  <c:v>5012855</c:v>
                </c:pt>
                <c:pt idx="13">
                  <c:v>5274820</c:v>
                </c:pt>
                <c:pt idx="14">
                  <c:v>5341042</c:v>
                </c:pt>
                <c:pt idx="15">
                  <c:v>5330143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C-421C-A286-C56E2AD13584}"/>
            </c:ext>
          </c:extLst>
        </c:ser>
        <c:ser>
          <c:idx val="10"/>
          <c:order val="1"/>
          <c:tx>
            <c:strRef>
              <c:f>'1'!$D$8</c:f>
              <c:strCache>
                <c:ptCount val="1"/>
                <c:pt idx="0">
                  <c:v>Imports of goods and services</c:v>
                </c:pt>
              </c:strCache>
            </c:strRef>
          </c:tx>
          <c:spPr>
            <a:solidFill>
              <a:srgbClr val="D2CCF2"/>
            </a:solidFill>
          </c:spPr>
          <c:cat>
            <c:numRef>
              <c:f>'1'!$B$9:$B$24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'1'!$D$9:$D$24</c:f>
              <c:numCache>
                <c:formatCode>#,##0</c:formatCode>
                <c:ptCount val="16"/>
                <c:pt idx="0">
                  <c:v>1560185</c:v>
                </c:pt>
                <c:pt idx="1">
                  <c:v>1341441</c:v>
                </c:pt>
                <c:pt idx="2">
                  <c:v>1504780</c:v>
                </c:pt>
                <c:pt idx="3">
                  <c:v>1605746</c:v>
                </c:pt>
                <c:pt idx="4">
                  <c:v>1614595</c:v>
                </c:pt>
                <c:pt idx="5">
                  <c:v>1628724</c:v>
                </c:pt>
                <c:pt idx="6">
                  <c:v>1734635</c:v>
                </c:pt>
                <c:pt idx="7">
                  <c:v>1835102</c:v>
                </c:pt>
                <c:pt idx="8">
                  <c:v>1938422</c:v>
                </c:pt>
                <c:pt idx="9">
                  <c:v>2023565</c:v>
                </c:pt>
                <c:pt idx="10">
                  <c:v>2108189</c:v>
                </c:pt>
                <c:pt idx="11">
                  <c:v>2150020</c:v>
                </c:pt>
                <c:pt idx="12">
                  <c:v>2014527</c:v>
                </c:pt>
                <c:pt idx="13">
                  <c:v>2284154</c:v>
                </c:pt>
                <c:pt idx="14">
                  <c:v>2508030</c:v>
                </c:pt>
                <c:pt idx="15">
                  <c:v>2492998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6C-421C-A286-C56E2AD13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070608"/>
        <c:axId val="533070936"/>
      </c:area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>
            <a:solidFill>
              <a:srgbClr val="1E00BE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33070608"/>
        <c:crosses val="autoZero"/>
        <c:crossBetween val="midCat"/>
      </c:valAx>
      <c:spPr>
        <a:ln>
          <a:solidFill>
            <a:srgbClr val="D3D3EF"/>
          </a:solidFill>
        </a:ln>
      </c:spPr>
    </c:plotArea>
    <c:legend>
      <c:legendPos val="b"/>
      <c:layout>
        <c:manualLayout>
          <c:xMode val="edge"/>
          <c:yMode val="edge"/>
          <c:x val="0.34780215251495228"/>
          <c:y val="0.89838763423620871"/>
          <c:w val="0.3153566310282811"/>
          <c:h val="4.236985458711661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rgbClr val="1E00BE"/>
          </a:solidFill>
          <a:latin typeface="+mn-lt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+mn-cs"/>
              </a:defRPr>
            </a:pPr>
            <a:r>
              <a:rPr lang="sv-SE" sz="1400"/>
              <a:t>Växthusgasutsläpp med användningsperspektiv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1E00BE"/>
              </a:solidFill>
              <a:latin typeface="+mn-lt"/>
              <a:ea typeface="Roboto" panose="02000000000000000000" pitchFamily="2" charset="0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5196131146048295"/>
          <c:y val="0.14223004375890977"/>
          <c:w val="0.81117319837849233"/>
          <c:h val="0.65914405156902556"/>
        </c:manualLayout>
      </c:layout>
      <c:areaChart>
        <c:grouping val="stacked"/>
        <c:varyColors val="0"/>
        <c:ser>
          <c:idx val="0"/>
          <c:order val="0"/>
          <c:tx>
            <c:strRef>
              <c:f>'2'!$F$7</c:f>
              <c:strCache>
                <c:ptCount val="1"/>
                <c:pt idx="0">
                  <c:v>Hushållens konsumtion inkl. HIO*</c:v>
                </c:pt>
              </c:strCache>
            </c:strRef>
          </c:tx>
          <c:spPr>
            <a:solidFill>
              <a:srgbClr val="1E00BE"/>
            </a:solidFill>
            <a:ln>
              <a:solidFill>
                <a:srgbClr val="1E00BE"/>
              </a:solidFill>
            </a:ln>
            <a:effectLst/>
          </c:spPr>
          <c:cat>
            <c:numRef>
              <c:f>'2'!$B$9:$B$24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'2'!$F$9:$F$24</c:f>
              <c:numCache>
                <c:formatCode>#,##0</c:formatCode>
                <c:ptCount val="16"/>
                <c:pt idx="0">
                  <c:v>67983.332536400005</c:v>
                </c:pt>
                <c:pt idx="1">
                  <c:v>63290.387602800001</c:v>
                </c:pt>
                <c:pt idx="2">
                  <c:v>69061.277918400039</c:v>
                </c:pt>
                <c:pt idx="3">
                  <c:v>69075.851040499983</c:v>
                </c:pt>
                <c:pt idx="4">
                  <c:v>65781.835157900015</c:v>
                </c:pt>
                <c:pt idx="5">
                  <c:v>65018.925691400029</c:v>
                </c:pt>
                <c:pt idx="6">
                  <c:v>61212.508270299972</c:v>
                </c:pt>
                <c:pt idx="7">
                  <c:v>58608.408133600016</c:v>
                </c:pt>
                <c:pt idx="8">
                  <c:v>58008.351590399994</c:v>
                </c:pt>
                <c:pt idx="9">
                  <c:v>57020.747430100018</c:v>
                </c:pt>
                <c:pt idx="10">
                  <c:v>57507.587778400004</c:v>
                </c:pt>
                <c:pt idx="11">
                  <c:v>53763.283592799991</c:v>
                </c:pt>
                <c:pt idx="12">
                  <c:v>48770.478962000008</c:v>
                </c:pt>
                <c:pt idx="13">
                  <c:v>52206.934277000029</c:v>
                </c:pt>
                <c:pt idx="14">
                  <c:v>53066.264127200011</c:v>
                </c:pt>
                <c:pt idx="15">
                  <c:v>49604.647255199983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E-42B8-93A5-1348AE0990DD}"/>
            </c:ext>
          </c:extLst>
        </c:ser>
        <c:ser>
          <c:idx val="1"/>
          <c:order val="1"/>
          <c:tx>
            <c:strRef>
              <c:f>'2'!$G$7</c:f>
              <c:strCache>
                <c:ptCount val="1"/>
                <c:pt idx="0">
                  <c:v>Offentlig konsumtion</c:v>
                </c:pt>
              </c:strCache>
            </c:strRef>
          </c:tx>
          <c:spPr>
            <a:solidFill>
              <a:srgbClr val="8D90F5"/>
            </a:solidFill>
            <a:ln>
              <a:solidFill>
                <a:srgbClr val="8D90F5"/>
              </a:solidFill>
            </a:ln>
            <a:effectLst/>
          </c:spPr>
          <c:cat>
            <c:numRef>
              <c:f>'2'!$B$9:$B$24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'2'!$G$9:$G$24</c:f>
              <c:numCache>
                <c:formatCode>#,##0</c:formatCode>
                <c:ptCount val="16"/>
                <c:pt idx="0">
                  <c:v>11537.170708300004</c:v>
                </c:pt>
                <c:pt idx="1">
                  <c:v>11212.951067099995</c:v>
                </c:pt>
                <c:pt idx="2">
                  <c:v>11906.488873000002</c:v>
                </c:pt>
                <c:pt idx="3">
                  <c:v>11988.245301200001</c:v>
                </c:pt>
                <c:pt idx="4">
                  <c:v>11554.978981700004</c:v>
                </c:pt>
                <c:pt idx="5">
                  <c:v>11592.687894200004</c:v>
                </c:pt>
                <c:pt idx="6">
                  <c:v>10502.560729299998</c:v>
                </c:pt>
                <c:pt idx="7">
                  <c:v>10604.965666999997</c:v>
                </c:pt>
                <c:pt idx="8">
                  <c:v>10732.2948906</c:v>
                </c:pt>
                <c:pt idx="9">
                  <c:v>10114.998542199999</c:v>
                </c:pt>
                <c:pt idx="10">
                  <c:v>10422.977832400004</c:v>
                </c:pt>
                <c:pt idx="11">
                  <c:v>9537.5439810999997</c:v>
                </c:pt>
                <c:pt idx="12">
                  <c:v>9213.4449369999984</c:v>
                </c:pt>
                <c:pt idx="13">
                  <c:v>9113.0283445000041</c:v>
                </c:pt>
                <c:pt idx="14">
                  <c:v>8942.9445068999976</c:v>
                </c:pt>
                <c:pt idx="15">
                  <c:v>8750.4189105999994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1E-42B8-93A5-1348AE0990DD}"/>
            </c:ext>
          </c:extLst>
        </c:ser>
        <c:ser>
          <c:idx val="2"/>
          <c:order val="2"/>
          <c:tx>
            <c:strRef>
              <c:f>'2'!$H$7</c:f>
              <c:strCache>
                <c:ptCount val="1"/>
                <c:pt idx="0">
                  <c:v>Bruttoinvesteringar***</c:v>
                </c:pt>
              </c:strCache>
            </c:strRef>
          </c:tx>
          <c:spPr>
            <a:solidFill>
              <a:srgbClr val="329B46"/>
            </a:solidFill>
            <a:ln>
              <a:solidFill>
                <a:srgbClr val="329B46"/>
              </a:solidFill>
            </a:ln>
            <a:effectLst/>
          </c:spPr>
          <c:cat>
            <c:numRef>
              <c:f>'2'!$B$9:$B$24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'2'!$H$9:$H$24</c:f>
              <c:numCache>
                <c:formatCode>#,##0</c:formatCode>
                <c:ptCount val="16"/>
                <c:pt idx="0">
                  <c:v>30404.739012000009</c:v>
                </c:pt>
                <c:pt idx="1">
                  <c:v>18217.756792799995</c:v>
                </c:pt>
                <c:pt idx="2">
                  <c:v>24641.335386300012</c:v>
                </c:pt>
                <c:pt idx="3">
                  <c:v>29981.176225500018</c:v>
                </c:pt>
                <c:pt idx="4">
                  <c:v>25276.190580199993</c:v>
                </c:pt>
                <c:pt idx="5">
                  <c:v>25987.7433771</c:v>
                </c:pt>
                <c:pt idx="6">
                  <c:v>24680.773252200008</c:v>
                </c:pt>
                <c:pt idx="7">
                  <c:v>26140.760742399987</c:v>
                </c:pt>
                <c:pt idx="8">
                  <c:v>27439.907661499987</c:v>
                </c:pt>
                <c:pt idx="9">
                  <c:v>26878.19362160001</c:v>
                </c:pt>
                <c:pt idx="10">
                  <c:v>27344.251656799999</c:v>
                </c:pt>
                <c:pt idx="11">
                  <c:v>26387.822136299987</c:v>
                </c:pt>
                <c:pt idx="12">
                  <c:v>22462.320576199996</c:v>
                </c:pt>
                <c:pt idx="13">
                  <c:v>24178.630043500019</c:v>
                </c:pt>
                <c:pt idx="14">
                  <c:v>26674.093125499985</c:v>
                </c:pt>
                <c:pt idx="15">
                  <c:v>22073.853734599994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1E-42B8-93A5-1348AE0990DD}"/>
            </c:ext>
          </c:extLst>
        </c:ser>
        <c:ser>
          <c:idx val="3"/>
          <c:order val="3"/>
          <c:tx>
            <c:strRef>
              <c:f>'2'!$I$7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rgbClr val="70DC69"/>
            </a:solidFill>
            <a:ln>
              <a:solidFill>
                <a:srgbClr val="70DC69"/>
              </a:solidFill>
            </a:ln>
            <a:effectLst/>
          </c:spPr>
          <c:cat>
            <c:numRef>
              <c:f>'2'!$B$9:$B$24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'2'!$I$9:$I$24</c:f>
              <c:numCache>
                <c:formatCode>#,##0</c:formatCode>
                <c:ptCount val="16"/>
                <c:pt idx="0">
                  <c:v>111055.19830550002</c:v>
                </c:pt>
                <c:pt idx="1">
                  <c:v>81999.490376399976</c:v>
                </c:pt>
                <c:pt idx="2">
                  <c:v>99865.782701599994</c:v>
                </c:pt>
                <c:pt idx="3">
                  <c:v>108722.20148950013</c:v>
                </c:pt>
                <c:pt idx="4">
                  <c:v>105127.47943599998</c:v>
                </c:pt>
                <c:pt idx="5">
                  <c:v>92237.108987600004</c:v>
                </c:pt>
                <c:pt idx="6">
                  <c:v>93091.416121299975</c:v>
                </c:pt>
                <c:pt idx="7">
                  <c:v>84559.714681400015</c:v>
                </c:pt>
                <c:pt idx="8">
                  <c:v>79498.71284509993</c:v>
                </c:pt>
                <c:pt idx="9">
                  <c:v>83494.911679199999</c:v>
                </c:pt>
                <c:pt idx="10">
                  <c:v>92493.102654399932</c:v>
                </c:pt>
                <c:pt idx="11">
                  <c:v>81199.806500899969</c:v>
                </c:pt>
                <c:pt idx="12">
                  <c:v>64112.780452199979</c:v>
                </c:pt>
                <c:pt idx="13">
                  <c:v>74274.000720799988</c:v>
                </c:pt>
                <c:pt idx="14">
                  <c:v>75091.772531100039</c:v>
                </c:pt>
                <c:pt idx="15">
                  <c:v>74563.051706800019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1E-42B8-93A5-1348AE099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070608"/>
        <c:axId val="533070936"/>
      </c:areaChart>
      <c:catAx>
        <c:axId val="5330706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midCat"/>
      </c:valAx>
      <c:spPr>
        <a:noFill/>
        <a:ln>
          <a:solidFill>
            <a:srgbClr val="D3D3EF"/>
          </a:solidFill>
        </a:ln>
        <a:effectLst/>
      </c:spPr>
    </c:plotArea>
    <c:legend>
      <c:legendPos val="b"/>
      <c:layout>
        <c:manualLayout>
          <c:xMode val="edge"/>
          <c:yMode val="edge"/>
          <c:x val="7.2867998527882852E-2"/>
          <c:y val="0.87367445814556199"/>
          <c:w val="0.8999999699894573"/>
          <c:h val="0.110371168226613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rgbClr val="1E00BE"/>
              </a:solidFill>
              <a:latin typeface="+mn-lt"/>
              <a:ea typeface="Roboto" panose="02000000000000000000" pitchFamily="2" charset="0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0"/>
    <a:lstStyle/>
    <a:p>
      <a:pPr>
        <a:defRPr sz="800">
          <a:solidFill>
            <a:srgbClr val="1E00BE"/>
          </a:solidFill>
          <a:latin typeface="+mn-lt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+mn-cs"/>
              </a:defRPr>
            </a:pPr>
            <a:r>
              <a:rPr lang="sv-SE" sz="1400"/>
              <a:t>Växthusgasutsläpp med tillförselsperspektiv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1E00BE"/>
              </a:solidFill>
              <a:latin typeface="+mn-lt"/>
              <a:ea typeface="Roboto" panose="02000000000000000000" pitchFamily="2" charset="0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370960055981813"/>
          <c:y val="0.13675213675213677"/>
          <c:w val="0.82970053252130005"/>
          <c:h val="0.69082746707943576"/>
        </c:manualLayout>
      </c:layout>
      <c:areaChart>
        <c:grouping val="stacked"/>
        <c:varyColors val="0"/>
        <c:ser>
          <c:idx val="4"/>
          <c:order val="0"/>
          <c:tx>
            <c:strRef>
              <c:f>'2'!$C$7</c:f>
              <c:strCache>
                <c:ptCount val="1"/>
                <c:pt idx="0">
                  <c:v>Inhemsk produktion(a)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'2'!$B$9:$B$24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'2'!$C$9:$C$24</c:f>
              <c:numCache>
                <c:formatCode>#,##0</c:formatCode>
                <c:ptCount val="16"/>
                <c:pt idx="0">
                  <c:v>67500.346317600008</c:v>
                </c:pt>
                <c:pt idx="1">
                  <c:v>62056.222629699972</c:v>
                </c:pt>
                <c:pt idx="2">
                  <c:v>68201.045501700006</c:v>
                </c:pt>
                <c:pt idx="3">
                  <c:v>62904.049824100017</c:v>
                </c:pt>
                <c:pt idx="4">
                  <c:v>59352.997833900015</c:v>
                </c:pt>
                <c:pt idx="5">
                  <c:v>57780.67280589998</c:v>
                </c:pt>
                <c:pt idx="6">
                  <c:v>56219.744791300014</c:v>
                </c:pt>
                <c:pt idx="7">
                  <c:v>56870.920681600001</c:v>
                </c:pt>
                <c:pt idx="8">
                  <c:v>57817.277612000005</c:v>
                </c:pt>
                <c:pt idx="9">
                  <c:v>56470.755497700004</c:v>
                </c:pt>
                <c:pt idx="10">
                  <c:v>55463.318821600005</c:v>
                </c:pt>
                <c:pt idx="11">
                  <c:v>54189.417793000008</c:v>
                </c:pt>
                <c:pt idx="12">
                  <c:v>48660.316149599996</c:v>
                </c:pt>
                <c:pt idx="13">
                  <c:v>50681.958705199992</c:v>
                </c:pt>
                <c:pt idx="14">
                  <c:v>49492.396852900012</c:v>
                </c:pt>
                <c:pt idx="15">
                  <c:v>48754.010636399995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E1A-4F56-9796-8E48F77BDD1A}"/>
            </c:ext>
          </c:extLst>
        </c:ser>
        <c:ser>
          <c:idx val="5"/>
          <c:order val="1"/>
          <c:tx>
            <c:strRef>
              <c:f>'2'!$D$7</c:f>
              <c:strCache>
                <c:ptCount val="1"/>
                <c:pt idx="0">
                  <c:v>Import av varor och tjänster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'2'!$B$9:$B$24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'2'!$D$9:$D$24</c:f>
              <c:numCache>
                <c:formatCode>#,##0</c:formatCode>
                <c:ptCount val="16"/>
                <c:pt idx="0">
                  <c:v>153480.09424980002</c:v>
                </c:pt>
                <c:pt idx="1">
                  <c:v>112664.36321290011</c:v>
                </c:pt>
                <c:pt idx="2">
                  <c:v>137273.83937830001</c:v>
                </c:pt>
                <c:pt idx="3">
                  <c:v>156863.42423340012</c:v>
                </c:pt>
                <c:pt idx="4">
                  <c:v>148387.48632299993</c:v>
                </c:pt>
                <c:pt idx="5">
                  <c:v>137055.7931489</c:v>
                </c:pt>
                <c:pt idx="6">
                  <c:v>133267.51357770007</c:v>
                </c:pt>
                <c:pt idx="7">
                  <c:v>123042.9285427999</c:v>
                </c:pt>
                <c:pt idx="8">
                  <c:v>117861.98937839994</c:v>
                </c:pt>
                <c:pt idx="9">
                  <c:v>121038.09577320005</c:v>
                </c:pt>
                <c:pt idx="10">
                  <c:v>132304.60109739998</c:v>
                </c:pt>
                <c:pt idx="11">
                  <c:v>116699.03842709999</c:v>
                </c:pt>
                <c:pt idx="12">
                  <c:v>95898.708783399969</c:v>
                </c:pt>
                <c:pt idx="13">
                  <c:v>109090.63467969996</c:v>
                </c:pt>
                <c:pt idx="14">
                  <c:v>114282.67743669996</c:v>
                </c:pt>
                <c:pt idx="15">
                  <c:v>106237.96096760001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E1A-4F56-9796-8E48F77BD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070608"/>
        <c:axId val="533070936"/>
      </c:areaChart>
      <c:catAx>
        <c:axId val="5330706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midCat"/>
      </c:valAx>
      <c:spPr>
        <a:noFill/>
        <a:ln>
          <a:solidFill>
            <a:srgbClr val="D3D3EF"/>
          </a:solidFill>
        </a:ln>
        <a:effectLst/>
      </c:spPr>
    </c:plotArea>
    <c:legend>
      <c:legendPos val="b"/>
      <c:layout>
        <c:manualLayout>
          <c:xMode val="edge"/>
          <c:yMode val="edge"/>
          <c:x val="7.2867998527882852E-2"/>
          <c:y val="0.92870583484756697"/>
          <c:w val="0.8999999699894573"/>
          <c:h val="5.53397491980169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rgbClr val="1E00BE"/>
              </a:solidFill>
              <a:latin typeface="+mn-lt"/>
              <a:ea typeface="Roboto" panose="02000000000000000000" pitchFamily="2" charset="0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0"/>
    <a:lstStyle/>
    <a:p>
      <a:pPr>
        <a:defRPr sz="800">
          <a:solidFill>
            <a:srgbClr val="1E00BE"/>
          </a:solidFill>
          <a:latin typeface="+mn-lt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+mn-cs"/>
              </a:defRPr>
            </a:pPr>
            <a:r>
              <a:rPr lang="sv-SE" sz="1400"/>
              <a:t>Greenhouse gas emissions with</a:t>
            </a:r>
            <a:r>
              <a:rPr lang="sv-SE" sz="1400" baseline="0"/>
              <a:t> a use perspective</a:t>
            </a:r>
            <a:endParaRPr lang="sv-SE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1E00BE"/>
              </a:solidFill>
              <a:latin typeface="+mn-lt"/>
              <a:ea typeface="Roboto" panose="02000000000000000000" pitchFamily="2" charset="0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3906628298959692"/>
          <c:y val="0.13675213675213677"/>
          <c:w val="0.82930022113863266"/>
          <c:h val="0.69082746707943576"/>
        </c:manualLayout>
      </c:layout>
      <c:areaChart>
        <c:grouping val="stacked"/>
        <c:varyColors val="0"/>
        <c:ser>
          <c:idx val="4"/>
          <c:order val="0"/>
          <c:tx>
            <c:strRef>
              <c:f>'2'!$F$8</c:f>
              <c:strCache>
                <c:ptCount val="1"/>
                <c:pt idx="0">
                  <c:v>Household consumption incl. NPISH**</c:v>
                </c:pt>
              </c:strCache>
            </c:strRef>
          </c:tx>
          <c:spPr>
            <a:solidFill>
              <a:srgbClr val="1E00BE"/>
            </a:solidFill>
            <a:ln>
              <a:solidFill>
                <a:srgbClr val="1E00BE"/>
              </a:solidFill>
            </a:ln>
            <a:effectLst/>
          </c:spPr>
          <c:cat>
            <c:numRef>
              <c:f>'2'!$B$9:$B$24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'2'!$F$9:$F$24</c:f>
              <c:numCache>
                <c:formatCode>#,##0</c:formatCode>
                <c:ptCount val="16"/>
                <c:pt idx="0">
                  <c:v>67983.332536400005</c:v>
                </c:pt>
                <c:pt idx="1">
                  <c:v>63290.387602800001</c:v>
                </c:pt>
                <c:pt idx="2">
                  <c:v>69061.277918400039</c:v>
                </c:pt>
                <c:pt idx="3">
                  <c:v>69075.851040499983</c:v>
                </c:pt>
                <c:pt idx="4">
                  <c:v>65781.835157900015</c:v>
                </c:pt>
                <c:pt idx="5">
                  <c:v>65018.925691400029</c:v>
                </c:pt>
                <c:pt idx="6">
                  <c:v>61212.508270299972</c:v>
                </c:pt>
                <c:pt idx="7">
                  <c:v>58608.408133600016</c:v>
                </c:pt>
                <c:pt idx="8">
                  <c:v>58008.351590399994</c:v>
                </c:pt>
                <c:pt idx="9">
                  <c:v>57020.747430100018</c:v>
                </c:pt>
                <c:pt idx="10">
                  <c:v>57507.587778400004</c:v>
                </c:pt>
                <c:pt idx="11">
                  <c:v>53763.283592799991</c:v>
                </c:pt>
                <c:pt idx="12">
                  <c:v>48770.478962000008</c:v>
                </c:pt>
                <c:pt idx="13">
                  <c:v>52206.934277000029</c:v>
                </c:pt>
                <c:pt idx="14">
                  <c:v>53066.264127200011</c:v>
                </c:pt>
                <c:pt idx="15">
                  <c:v>49604.647255199983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61-4327-8CBF-07F65098EC7A}"/>
            </c:ext>
          </c:extLst>
        </c:ser>
        <c:ser>
          <c:idx val="5"/>
          <c:order val="1"/>
          <c:tx>
            <c:strRef>
              <c:f>'2'!$G$8</c:f>
              <c:strCache>
                <c:ptCount val="1"/>
                <c:pt idx="0">
                  <c:v>General government consumption</c:v>
                </c:pt>
              </c:strCache>
            </c:strRef>
          </c:tx>
          <c:spPr>
            <a:solidFill>
              <a:srgbClr val="8D90F5"/>
            </a:solidFill>
            <a:ln>
              <a:solidFill>
                <a:srgbClr val="8D90F5"/>
              </a:solidFill>
            </a:ln>
            <a:effectLst/>
          </c:spPr>
          <c:cat>
            <c:numRef>
              <c:f>'2'!$B$9:$B$24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'2'!$G$9:$G$24</c:f>
              <c:numCache>
                <c:formatCode>#,##0</c:formatCode>
                <c:ptCount val="16"/>
                <c:pt idx="0">
                  <c:v>11537.170708300004</c:v>
                </c:pt>
                <c:pt idx="1">
                  <c:v>11212.951067099995</c:v>
                </c:pt>
                <c:pt idx="2">
                  <c:v>11906.488873000002</c:v>
                </c:pt>
                <c:pt idx="3">
                  <c:v>11988.245301200001</c:v>
                </c:pt>
                <c:pt idx="4">
                  <c:v>11554.978981700004</c:v>
                </c:pt>
                <c:pt idx="5">
                  <c:v>11592.687894200004</c:v>
                </c:pt>
                <c:pt idx="6">
                  <c:v>10502.560729299998</c:v>
                </c:pt>
                <c:pt idx="7">
                  <c:v>10604.965666999997</c:v>
                </c:pt>
                <c:pt idx="8">
                  <c:v>10732.2948906</c:v>
                </c:pt>
                <c:pt idx="9">
                  <c:v>10114.998542199999</c:v>
                </c:pt>
                <c:pt idx="10">
                  <c:v>10422.977832400004</c:v>
                </c:pt>
                <c:pt idx="11">
                  <c:v>9537.5439810999997</c:v>
                </c:pt>
                <c:pt idx="12">
                  <c:v>9213.4449369999984</c:v>
                </c:pt>
                <c:pt idx="13">
                  <c:v>9113.0283445000041</c:v>
                </c:pt>
                <c:pt idx="14">
                  <c:v>8942.9445068999976</c:v>
                </c:pt>
                <c:pt idx="15">
                  <c:v>8750.4189105999994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61-4327-8CBF-07F65098EC7A}"/>
            </c:ext>
          </c:extLst>
        </c:ser>
        <c:ser>
          <c:idx val="6"/>
          <c:order val="2"/>
          <c:tx>
            <c:strRef>
              <c:f>'2'!$H$8</c:f>
              <c:strCache>
                <c:ptCount val="1"/>
                <c:pt idx="0">
                  <c:v>Gross capital formation****</c:v>
                </c:pt>
              </c:strCache>
            </c:strRef>
          </c:tx>
          <c:spPr>
            <a:solidFill>
              <a:srgbClr val="329B46"/>
            </a:solidFill>
            <a:ln>
              <a:solidFill>
                <a:srgbClr val="329B46"/>
              </a:solidFill>
            </a:ln>
            <a:effectLst/>
          </c:spPr>
          <c:cat>
            <c:numRef>
              <c:f>'2'!$B$9:$B$24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'2'!$H$9:$H$24</c:f>
              <c:numCache>
                <c:formatCode>#,##0</c:formatCode>
                <c:ptCount val="16"/>
                <c:pt idx="0">
                  <c:v>30404.739012000009</c:v>
                </c:pt>
                <c:pt idx="1">
                  <c:v>18217.756792799995</c:v>
                </c:pt>
                <c:pt idx="2">
                  <c:v>24641.335386300012</c:v>
                </c:pt>
                <c:pt idx="3">
                  <c:v>29981.176225500018</c:v>
                </c:pt>
                <c:pt idx="4">
                  <c:v>25276.190580199993</c:v>
                </c:pt>
                <c:pt idx="5">
                  <c:v>25987.7433771</c:v>
                </c:pt>
                <c:pt idx="6">
                  <c:v>24680.773252200008</c:v>
                </c:pt>
                <c:pt idx="7">
                  <c:v>26140.760742399987</c:v>
                </c:pt>
                <c:pt idx="8">
                  <c:v>27439.907661499987</c:v>
                </c:pt>
                <c:pt idx="9">
                  <c:v>26878.19362160001</c:v>
                </c:pt>
                <c:pt idx="10">
                  <c:v>27344.251656799999</c:v>
                </c:pt>
                <c:pt idx="11">
                  <c:v>26387.822136299987</c:v>
                </c:pt>
                <c:pt idx="12">
                  <c:v>22462.320576199996</c:v>
                </c:pt>
                <c:pt idx="13">
                  <c:v>24178.630043500019</c:v>
                </c:pt>
                <c:pt idx="14">
                  <c:v>26674.093125499985</c:v>
                </c:pt>
                <c:pt idx="15">
                  <c:v>22073.853734599994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961-4327-8CBF-07F65098EC7A}"/>
            </c:ext>
          </c:extLst>
        </c:ser>
        <c:ser>
          <c:idx val="7"/>
          <c:order val="3"/>
          <c:tx>
            <c:strRef>
              <c:f>'2'!$I$8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rgbClr val="70DC69"/>
            </a:solidFill>
            <a:ln>
              <a:solidFill>
                <a:srgbClr val="70DC69"/>
              </a:solidFill>
            </a:ln>
            <a:effectLst/>
          </c:spPr>
          <c:cat>
            <c:numRef>
              <c:f>'2'!$B$9:$B$24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'2'!$I$9:$I$24</c:f>
              <c:numCache>
                <c:formatCode>#,##0</c:formatCode>
                <c:ptCount val="16"/>
                <c:pt idx="0">
                  <c:v>111055.19830550002</c:v>
                </c:pt>
                <c:pt idx="1">
                  <c:v>81999.490376399976</c:v>
                </c:pt>
                <c:pt idx="2">
                  <c:v>99865.782701599994</c:v>
                </c:pt>
                <c:pt idx="3">
                  <c:v>108722.20148950013</c:v>
                </c:pt>
                <c:pt idx="4">
                  <c:v>105127.47943599998</c:v>
                </c:pt>
                <c:pt idx="5">
                  <c:v>92237.108987600004</c:v>
                </c:pt>
                <c:pt idx="6">
                  <c:v>93091.416121299975</c:v>
                </c:pt>
                <c:pt idx="7">
                  <c:v>84559.714681400015</c:v>
                </c:pt>
                <c:pt idx="8">
                  <c:v>79498.71284509993</c:v>
                </c:pt>
                <c:pt idx="9">
                  <c:v>83494.911679199999</c:v>
                </c:pt>
                <c:pt idx="10">
                  <c:v>92493.102654399932</c:v>
                </c:pt>
                <c:pt idx="11">
                  <c:v>81199.806500899969</c:v>
                </c:pt>
                <c:pt idx="12">
                  <c:v>64112.780452199979</c:v>
                </c:pt>
                <c:pt idx="13">
                  <c:v>74274.000720799988</c:v>
                </c:pt>
                <c:pt idx="14">
                  <c:v>75091.772531100039</c:v>
                </c:pt>
                <c:pt idx="15">
                  <c:v>74563.051706800019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961-4327-8CBF-07F65098E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070608"/>
        <c:axId val="533070936"/>
      </c:areaChart>
      <c:catAx>
        <c:axId val="5330706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midCat"/>
      </c:valAx>
      <c:spPr>
        <a:noFill/>
        <a:ln>
          <a:solidFill>
            <a:srgbClr val="D3D3EF"/>
          </a:solidFill>
        </a:ln>
        <a:effectLst/>
      </c:spPr>
    </c:plotArea>
    <c:legend>
      <c:legendPos val="b"/>
      <c:layout>
        <c:manualLayout>
          <c:xMode val="edge"/>
          <c:yMode val="edge"/>
          <c:x val="7.2867998527882852E-2"/>
          <c:y val="0.92870583484756697"/>
          <c:w val="0.89999997991779956"/>
          <c:h val="5.22369831976131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rgbClr val="1E00BE"/>
              </a:solidFill>
              <a:latin typeface="+mn-lt"/>
              <a:ea typeface="Roboto" panose="02000000000000000000" pitchFamily="2" charset="0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0"/>
    <a:lstStyle/>
    <a:p>
      <a:pPr>
        <a:defRPr sz="800">
          <a:solidFill>
            <a:srgbClr val="1E00BE"/>
          </a:solidFill>
          <a:latin typeface="+mn-lt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+mn-cs"/>
              </a:defRPr>
            </a:pPr>
            <a:r>
              <a:rPr lang="sv-SE" sz="1400"/>
              <a:t>Greenhouse gas emissions with</a:t>
            </a:r>
            <a:r>
              <a:rPr lang="sv-SE" sz="1400" baseline="0"/>
              <a:t> a supply perspective</a:t>
            </a:r>
            <a:endParaRPr lang="sv-SE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1E00BE"/>
              </a:solidFill>
              <a:latin typeface="+mn-lt"/>
              <a:ea typeface="Roboto" panose="02000000000000000000" pitchFamily="2" charset="0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3268764952385692"/>
          <c:y val="0.15073328259028229"/>
          <c:w val="0.83540388940912214"/>
          <c:h val="0.67684639497190235"/>
        </c:manualLayout>
      </c:layout>
      <c:areaChart>
        <c:grouping val="stacked"/>
        <c:varyColors val="0"/>
        <c:ser>
          <c:idx val="4"/>
          <c:order val="0"/>
          <c:tx>
            <c:strRef>
              <c:f>'2'!$C$8</c:f>
              <c:strCache>
                <c:ptCount val="1"/>
                <c:pt idx="0">
                  <c:v>Domestic production(a)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'2'!$B$9:$B$24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'2'!$C$9:$C$24</c:f>
              <c:numCache>
                <c:formatCode>#,##0</c:formatCode>
                <c:ptCount val="16"/>
                <c:pt idx="0">
                  <c:v>67500.346317600008</c:v>
                </c:pt>
                <c:pt idx="1">
                  <c:v>62056.222629699972</c:v>
                </c:pt>
                <c:pt idx="2">
                  <c:v>68201.045501700006</c:v>
                </c:pt>
                <c:pt idx="3">
                  <c:v>62904.049824100017</c:v>
                </c:pt>
                <c:pt idx="4">
                  <c:v>59352.997833900015</c:v>
                </c:pt>
                <c:pt idx="5">
                  <c:v>57780.67280589998</c:v>
                </c:pt>
                <c:pt idx="6">
                  <c:v>56219.744791300014</c:v>
                </c:pt>
                <c:pt idx="7">
                  <c:v>56870.920681600001</c:v>
                </c:pt>
                <c:pt idx="8">
                  <c:v>57817.277612000005</c:v>
                </c:pt>
                <c:pt idx="9">
                  <c:v>56470.755497700004</c:v>
                </c:pt>
                <c:pt idx="10">
                  <c:v>55463.318821600005</c:v>
                </c:pt>
                <c:pt idx="11">
                  <c:v>54189.417793000008</c:v>
                </c:pt>
                <c:pt idx="12">
                  <c:v>48660.316149599996</c:v>
                </c:pt>
                <c:pt idx="13">
                  <c:v>50681.958705199992</c:v>
                </c:pt>
                <c:pt idx="14">
                  <c:v>49492.396852900012</c:v>
                </c:pt>
                <c:pt idx="15">
                  <c:v>48754.010636399995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6-4A73-83C8-803AA2FAF07C}"/>
            </c:ext>
          </c:extLst>
        </c:ser>
        <c:ser>
          <c:idx val="5"/>
          <c:order val="1"/>
          <c:tx>
            <c:strRef>
              <c:f>'2'!$D$8</c:f>
              <c:strCache>
                <c:ptCount val="1"/>
                <c:pt idx="0">
                  <c:v>Imports of goods and services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'2'!$B$9:$B$24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'2'!$D$9:$D$24</c:f>
              <c:numCache>
                <c:formatCode>#,##0</c:formatCode>
                <c:ptCount val="16"/>
                <c:pt idx="0">
                  <c:v>153480.09424980002</c:v>
                </c:pt>
                <c:pt idx="1">
                  <c:v>112664.36321290011</c:v>
                </c:pt>
                <c:pt idx="2">
                  <c:v>137273.83937830001</c:v>
                </c:pt>
                <c:pt idx="3">
                  <c:v>156863.42423340012</c:v>
                </c:pt>
                <c:pt idx="4">
                  <c:v>148387.48632299993</c:v>
                </c:pt>
                <c:pt idx="5">
                  <c:v>137055.7931489</c:v>
                </c:pt>
                <c:pt idx="6">
                  <c:v>133267.51357770007</c:v>
                </c:pt>
                <c:pt idx="7">
                  <c:v>123042.9285427999</c:v>
                </c:pt>
                <c:pt idx="8">
                  <c:v>117861.98937839994</c:v>
                </c:pt>
                <c:pt idx="9">
                  <c:v>121038.09577320005</c:v>
                </c:pt>
                <c:pt idx="10">
                  <c:v>132304.60109739998</c:v>
                </c:pt>
                <c:pt idx="11">
                  <c:v>116699.03842709999</c:v>
                </c:pt>
                <c:pt idx="12">
                  <c:v>95898.708783399969</c:v>
                </c:pt>
                <c:pt idx="13">
                  <c:v>109090.63467969996</c:v>
                </c:pt>
                <c:pt idx="14">
                  <c:v>114282.67743669996</c:v>
                </c:pt>
                <c:pt idx="15">
                  <c:v>106237.96096760001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36-4A73-83C8-803AA2FAF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070608"/>
        <c:axId val="533070936"/>
      </c:areaChart>
      <c:catAx>
        <c:axId val="5330706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midCat"/>
      </c:valAx>
      <c:spPr>
        <a:noFill/>
        <a:ln>
          <a:solidFill>
            <a:srgbClr val="D3D3EF"/>
          </a:solidFill>
        </a:ln>
        <a:effectLst/>
      </c:spPr>
    </c:plotArea>
    <c:legend>
      <c:legendPos val="b"/>
      <c:layout>
        <c:manualLayout>
          <c:xMode val="edge"/>
          <c:yMode val="edge"/>
          <c:x val="7.2867998527882852E-2"/>
          <c:y val="0.92870583484756697"/>
          <c:w val="0.89999995997232485"/>
          <c:h val="5.22369831976131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rgbClr val="1E00BE"/>
              </a:solidFill>
              <a:latin typeface="+mn-lt"/>
              <a:ea typeface="Roboto" panose="02000000000000000000" pitchFamily="2" charset="0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0"/>
    <a:lstStyle/>
    <a:p>
      <a:pPr>
        <a:defRPr sz="800">
          <a:solidFill>
            <a:srgbClr val="1E00BE"/>
          </a:solidFill>
          <a:latin typeface="+mn-lt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sv-SE" sz="1200" b="0" i="0" u="none" strike="noStrike" kern="1200" spc="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r>
              <a:rPr lang="sv-SE" sz="1200" b="0" i="0" u="none" strike="noStrike" kern="1200" spc="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rPr>
              <a:t>Växthusgasutsläpp från konsumtion per capita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sv-SE" sz="1200" b="0" i="0" u="none" strike="noStrike" kern="1200" spc="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 sz="1200" b="0" i="0" u="none" strike="noStrike" kern="1200" spc="0" baseline="0">
              <a:solidFill>
                <a:srgbClr val="0F0242"/>
              </a:solidFill>
              <a:latin typeface="Arial" panose="020B0604020202020204" pitchFamily="34" charset="0"/>
              <a:ea typeface="Roboto" panose="02000000000000000000" pitchFamily="2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489572249414774E-2"/>
          <c:y val="0.11728566307326678"/>
          <c:w val="0.87353506065120223"/>
          <c:h val="0.71128906740736764"/>
        </c:manualLayout>
      </c:layout>
      <c:areaChart>
        <c:grouping val="stacked"/>
        <c:varyColors val="0"/>
        <c:ser>
          <c:idx val="0"/>
          <c:order val="0"/>
          <c:tx>
            <c:strRef>
              <c:f>'3'!$F$7</c:f>
              <c:strCache>
                <c:ptCount val="1"/>
                <c:pt idx="0">
                  <c:v>Hushållens konsumtion inkl. HIO*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cat>
            <c:numRef>
              <c:f>'3'!$B$9:$B$24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'3'!$F$9:$F$24</c:f>
              <c:numCache>
                <c:formatCode>#\ ##0.0</c:formatCode>
                <c:ptCount val="16"/>
                <c:pt idx="0">
                  <c:v>7.3734633987418663</c:v>
                </c:pt>
                <c:pt idx="1">
                  <c:v>6.8061498658780515</c:v>
                </c:pt>
                <c:pt idx="2">
                  <c:v>7.3641797737683978</c:v>
                </c:pt>
                <c:pt idx="3">
                  <c:v>7.310387452693405</c:v>
                </c:pt>
                <c:pt idx="4">
                  <c:v>6.9105825357600601</c:v>
                </c:pt>
                <c:pt idx="5">
                  <c:v>6.7728047595208363</c:v>
                </c:pt>
                <c:pt idx="6">
                  <c:v>6.3131712324979343</c:v>
                </c:pt>
                <c:pt idx="7">
                  <c:v>5.9810601218083495</c:v>
                </c:pt>
                <c:pt idx="8">
                  <c:v>5.8458481901037986</c:v>
                </c:pt>
                <c:pt idx="9">
                  <c:v>5.6691934211672317</c:v>
                </c:pt>
                <c:pt idx="10">
                  <c:v>5.6518513787125313</c:v>
                </c:pt>
                <c:pt idx="11">
                  <c:v>5.2304001938709979</c:v>
                </c:pt>
                <c:pt idx="12">
                  <c:v>4.7107581340674205</c:v>
                </c:pt>
                <c:pt idx="13">
                  <c:v>5.0121864705261165</c:v>
                </c:pt>
                <c:pt idx="14">
                  <c:v>5.0601949201106136</c:v>
                </c:pt>
                <c:pt idx="15">
                  <c:v>4.7076632110847472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E-42B8-93A5-1348AE0990DD}"/>
            </c:ext>
          </c:extLst>
        </c:ser>
        <c:ser>
          <c:idx val="1"/>
          <c:order val="1"/>
          <c:tx>
            <c:strRef>
              <c:f>'3'!$G$7</c:f>
              <c:strCache>
                <c:ptCount val="1"/>
                <c:pt idx="0">
                  <c:v>Offentlig konsumtion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cat>
            <c:numRef>
              <c:f>'3'!$B$9:$B$24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'3'!$G$9:$G$24</c:f>
              <c:numCache>
                <c:formatCode>#\ ##0.0</c:formatCode>
                <c:ptCount val="16"/>
                <c:pt idx="0">
                  <c:v>1.2513200334381782</c:v>
                </c:pt>
                <c:pt idx="1">
                  <c:v>1.2058233215507039</c:v>
                </c:pt>
                <c:pt idx="2">
                  <c:v>1.2696192016421413</c:v>
                </c:pt>
                <c:pt idx="3">
                  <c:v>1.2687316436871627</c:v>
                </c:pt>
                <c:pt idx="4">
                  <c:v>1.2138858054102324</c:v>
                </c:pt>
                <c:pt idx="5">
                  <c:v>1.2075716556458338</c:v>
                </c:pt>
                <c:pt idx="6">
                  <c:v>1.0831848936984321</c:v>
                </c:pt>
                <c:pt idx="7">
                  <c:v>1.0822497874272883</c:v>
                </c:pt>
                <c:pt idx="8">
                  <c:v>1.08155748166885</c:v>
                </c:pt>
                <c:pt idx="9">
                  <c:v>1.005666985702923</c:v>
                </c:pt>
                <c:pt idx="10">
                  <c:v>1.0243712857395582</c:v>
                </c:pt>
                <c:pt idx="11">
                  <c:v>0.92786691128514454</c:v>
                </c:pt>
                <c:pt idx="12">
                  <c:v>0.88992996590360274</c:v>
                </c:pt>
                <c:pt idx="13">
                  <c:v>0.87490671510176687</c:v>
                </c:pt>
                <c:pt idx="14">
                  <c:v>0.8527648047010582</c:v>
                </c:pt>
                <c:pt idx="15">
                  <c:v>0.83044689291069551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1E-42B8-93A5-1348AE0990DD}"/>
            </c:ext>
          </c:extLst>
        </c:ser>
        <c:ser>
          <c:idx val="2"/>
          <c:order val="2"/>
          <c:tx>
            <c:strRef>
              <c:f>'3'!$H$7</c:f>
              <c:strCache>
                <c:ptCount val="1"/>
                <c:pt idx="0">
                  <c:v>Bruttoinvesteringar***</c:v>
                </c:pt>
              </c:strCache>
            </c:strRef>
          </c:tx>
          <c:spPr>
            <a:solidFill>
              <a:srgbClr val="9D24A8"/>
            </a:solidFill>
            <a:ln w="6350">
              <a:solidFill>
                <a:srgbClr val="0F0242"/>
              </a:solidFill>
            </a:ln>
            <a:effectLst/>
          </c:spPr>
          <c:cat>
            <c:numRef>
              <c:f>'3'!$B$9:$B$24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'3'!$H$9:$H$24</c:f>
              <c:numCache>
                <c:formatCode>#\ ##0.0</c:formatCode>
                <c:ptCount val="16"/>
                <c:pt idx="0">
                  <c:v>3.2976940360086777</c:v>
                </c:pt>
                <c:pt idx="1">
                  <c:v>1.9591092367781475</c:v>
                </c:pt>
                <c:pt idx="2">
                  <c:v>2.627568286020475</c:v>
                </c:pt>
                <c:pt idx="3">
                  <c:v>3.1729470023812061</c:v>
                </c:pt>
                <c:pt idx="4">
                  <c:v>2.6553409581048424</c:v>
                </c:pt>
                <c:pt idx="5">
                  <c:v>2.7070566017812498</c:v>
                </c:pt>
                <c:pt idx="6">
                  <c:v>2.545459287561882</c:v>
                </c:pt>
                <c:pt idx="7">
                  <c:v>2.6676967795081117</c:v>
                </c:pt>
                <c:pt idx="8">
                  <c:v>2.7652834487050275</c:v>
                </c:pt>
                <c:pt idx="9">
                  <c:v>2.6723199067011345</c:v>
                </c:pt>
                <c:pt idx="10">
                  <c:v>2.687395740226044</c:v>
                </c:pt>
                <c:pt idx="11">
                  <c:v>2.5671584917112544</c:v>
                </c:pt>
                <c:pt idx="12">
                  <c:v>2.1696436372259247</c:v>
                </c:pt>
                <c:pt idx="13">
                  <c:v>2.3212970471870218</c:v>
                </c:pt>
                <c:pt idx="14">
                  <c:v>2.5435389649566118</c:v>
                </c:pt>
                <c:pt idx="15">
                  <c:v>2.0948897916484759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1E-42B8-93A5-1348AE0990DD}"/>
            </c:ext>
          </c:extLst>
        </c:ser>
        <c:ser>
          <c:idx val="3"/>
          <c:order val="3"/>
          <c:tx>
            <c:strRef>
              <c:f>'3'!$I$7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rgbClr val="E073E8"/>
            </a:solidFill>
            <a:ln w="6350">
              <a:solidFill>
                <a:srgbClr val="0F0242"/>
              </a:solidFill>
            </a:ln>
            <a:effectLst/>
          </c:spPr>
          <c:cat>
            <c:numRef>
              <c:f>'3'!$B$9:$B$24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'3'!$I$9:$I$24</c:f>
              <c:numCache>
                <c:formatCode>#\ ##0.0</c:formatCode>
                <c:ptCount val="16"/>
                <c:pt idx="0">
                  <c:v>12.045032354175707</c:v>
                </c:pt>
                <c:pt idx="1">
                  <c:v>8.8180976853855224</c:v>
                </c:pt>
                <c:pt idx="2">
                  <c:v>10.648942493239497</c:v>
                </c:pt>
                <c:pt idx="3">
                  <c:v>11.506212455233372</c:v>
                </c:pt>
                <c:pt idx="4">
                  <c:v>11.043962541863639</c:v>
                </c:pt>
                <c:pt idx="5">
                  <c:v>9.6080321862083338</c:v>
                </c:pt>
                <c:pt idx="6">
                  <c:v>9.6010123887479359</c:v>
                </c:pt>
                <c:pt idx="7">
                  <c:v>8.629422867782429</c:v>
                </c:pt>
                <c:pt idx="8">
                  <c:v>8.0115602988108368</c:v>
                </c:pt>
                <c:pt idx="9">
                  <c:v>8.3013433763372433</c:v>
                </c:pt>
                <c:pt idx="10">
                  <c:v>9.0902312191056449</c:v>
                </c:pt>
                <c:pt idx="11">
                  <c:v>7.8995823038135979</c:v>
                </c:pt>
                <c:pt idx="12">
                  <c:v>6.1926765625615747</c:v>
                </c:pt>
                <c:pt idx="13">
                  <c:v>7.1307604378648213</c:v>
                </c:pt>
                <c:pt idx="14">
                  <c:v>7.1604627187088807</c:v>
                </c:pt>
                <c:pt idx="15">
                  <c:v>7.0763074600740259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1E-42B8-93A5-1348AE099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070608"/>
        <c:axId val="533070936"/>
      </c:areaChart>
      <c:catAx>
        <c:axId val="5330706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sv-SE" sz="1000" b="0" i="0" u="none" strike="noStrike" kern="1200" baseline="0">
                    <a:solidFill>
                      <a:srgbClr val="0F0242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r>
                  <a:rPr lang="sv-SE" sz="1000" b="0" i="0" u="none" strike="noStrike" kern="1200" baseline="0">
                    <a:solidFill>
                      <a:srgbClr val="0F0242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rPr>
                  <a:t>Ton koldioxidekvivalenter</a:t>
                </a: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sv-SE" sz="1000" b="0" i="0" u="none" strike="noStrike" kern="1200" baseline="0">
                    <a:solidFill>
                      <a:srgbClr val="0F0242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endParaRPr lang="sv-SE" sz="1000" b="0" i="0" u="none" strike="noStrike" kern="1200" baseline="0">
                  <a:solidFill>
                    <a:srgbClr val="0F0242"/>
                  </a:solidFill>
                  <a:latin typeface="Arial" panose="020B0604020202020204" pitchFamily="34" charset="0"/>
                  <a:ea typeface="Roboto" panose="02000000000000000000" pitchFamily="2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013513254303758E-2"/>
              <c:y val="0.24559372734719637"/>
            </c:manualLayout>
          </c:layout>
          <c:overlay val="0"/>
        </c:title>
        <c:numFmt formatCode="#\ ##0.0" sourceLinked="1"/>
        <c:majorTickMark val="out"/>
        <c:minorTickMark val="none"/>
        <c:tickLblPos val="nextTo"/>
        <c:spPr>
          <a:noFill/>
          <a:ln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709135258846383E-2"/>
          <c:y val="0.91372246771387822"/>
          <c:w val="0.82581718901135193"/>
          <c:h val="6.43716763792190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F0242"/>
              </a:solidFill>
              <a:latin typeface="Arial" panose="020B0604020202020204" pitchFamily="34" charset="0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0"/>
    <a:lstStyle/>
    <a:p>
      <a:pPr>
        <a:defRPr sz="1000">
          <a:solidFill>
            <a:srgbClr val="0F0242"/>
          </a:solidFill>
          <a:latin typeface="Arial" panose="020B0604020202020204" pitchFamily="34" charset="0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1.gif"/><Relationship Id="rId1" Type="http://schemas.openxmlformats.org/officeDocument/2006/relationships/chart" Target="../charts/chart13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1.gif"/><Relationship Id="rId1" Type="http://schemas.openxmlformats.org/officeDocument/2006/relationships/chart" Target="../charts/chart5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360661</xdr:colOff>
      <xdr:row>32</xdr:row>
      <xdr:rowOff>130530</xdr:rowOff>
    </xdr:from>
    <xdr:to>
      <xdr:col>8</xdr:col>
      <xdr:colOff>323850</xdr:colOff>
      <xdr:row>57</xdr:row>
      <xdr:rowOff>152401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262888</xdr:colOff>
      <xdr:row>58</xdr:row>
      <xdr:rowOff>171927</xdr:rowOff>
    </xdr:from>
    <xdr:to>
      <xdr:col>8</xdr:col>
      <xdr:colOff>309562</xdr:colOff>
      <xdr:row>84</xdr:row>
      <xdr:rowOff>149508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19050</xdr:colOff>
      <xdr:row>87</xdr:row>
      <xdr:rowOff>114300</xdr:rowOff>
    </xdr:from>
    <xdr:to>
      <xdr:col>3</xdr:col>
      <xdr:colOff>236537</xdr:colOff>
      <xdr:row>89</xdr:row>
      <xdr:rowOff>63808</xdr:rowOff>
    </xdr:to>
    <xdr:pic>
      <xdr:nvPicPr>
        <xdr:cNvPr id="5" name="Bildobjekt 4" descr="Symbolen för Sveriges officiella statistik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4070" y="10629900"/>
          <a:ext cx="1976437" cy="318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</xdr:colOff>
      <xdr:row>87</xdr:row>
      <xdr:rowOff>76200</xdr:rowOff>
    </xdr:from>
    <xdr:to>
      <xdr:col>6</xdr:col>
      <xdr:colOff>715961</xdr:colOff>
      <xdr:row>89</xdr:row>
      <xdr:rowOff>25708</xdr:rowOff>
    </xdr:to>
    <xdr:pic>
      <xdr:nvPicPr>
        <xdr:cNvPr id="7" name="Bildobjekt 6" descr="Symbolen för Sveriges officiella statistik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0235" y="10591800"/>
          <a:ext cx="1976437" cy="318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144303</xdr:colOff>
      <xdr:row>32</xdr:row>
      <xdr:rowOff>7620</xdr:rowOff>
    </xdr:from>
    <xdr:to>
      <xdr:col>19</xdr:col>
      <xdr:colOff>297656</xdr:colOff>
      <xdr:row>57</xdr:row>
      <xdr:rowOff>168081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129876</xdr:colOff>
      <xdr:row>59</xdr:row>
      <xdr:rowOff>25206</xdr:rowOff>
    </xdr:from>
    <xdr:to>
      <xdr:col>19</xdr:col>
      <xdr:colOff>309562</xdr:colOff>
      <xdr:row>85</xdr:row>
      <xdr:rowOff>2787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324803</xdr:colOff>
      <xdr:row>56</xdr:row>
      <xdr:rowOff>76200</xdr:rowOff>
    </xdr:from>
    <xdr:to>
      <xdr:col>10</xdr:col>
      <xdr:colOff>209550</xdr:colOff>
      <xdr:row>78</xdr:row>
      <xdr:rowOff>69302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19050</xdr:colOff>
      <xdr:row>81</xdr:row>
      <xdr:rowOff>114300</xdr:rowOff>
    </xdr:from>
    <xdr:to>
      <xdr:col>2</xdr:col>
      <xdr:colOff>927099</xdr:colOff>
      <xdr:row>83</xdr:row>
      <xdr:rowOff>63808</xdr:rowOff>
    </xdr:to>
    <xdr:pic>
      <xdr:nvPicPr>
        <xdr:cNvPr id="6" name="Bildobjekt 5" descr="Symbolen för Sveriges officiella statistik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3251180"/>
          <a:ext cx="1976437" cy="318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48578</xdr:colOff>
      <xdr:row>81</xdr:row>
      <xdr:rowOff>91440</xdr:rowOff>
    </xdr:from>
    <xdr:to>
      <xdr:col>6</xdr:col>
      <xdr:colOff>857251</xdr:colOff>
      <xdr:row>83</xdr:row>
      <xdr:rowOff>35719</xdr:rowOff>
    </xdr:to>
    <xdr:pic>
      <xdr:nvPicPr>
        <xdr:cNvPr id="7" name="Bildobjekt 6" descr="Symbolen för Sveriges officiella statistik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0516" y="15569565"/>
          <a:ext cx="1927860" cy="325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591505</xdr:colOff>
      <xdr:row>32</xdr:row>
      <xdr:rowOff>164306</xdr:rowOff>
    </xdr:from>
    <xdr:to>
      <xdr:col>18</xdr:col>
      <xdr:colOff>571500</xdr:colOff>
      <xdr:row>55</xdr:row>
      <xdr:rowOff>50799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573249</xdr:colOff>
      <xdr:row>56</xdr:row>
      <xdr:rowOff>63500</xdr:rowOff>
    </xdr:from>
    <xdr:to>
      <xdr:col>18</xdr:col>
      <xdr:colOff>561975</xdr:colOff>
      <xdr:row>78</xdr:row>
      <xdr:rowOff>57150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400050</xdr:colOff>
      <xdr:row>33</xdr:row>
      <xdr:rowOff>1</xdr:rowOff>
    </xdr:from>
    <xdr:to>
      <xdr:col>10</xdr:col>
      <xdr:colOff>247650</xdr:colOff>
      <xdr:row>55</xdr:row>
      <xdr:rowOff>28575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1744A65B-25E7-4968-9E01-6294511B3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32</xdr:row>
      <xdr:rowOff>114300</xdr:rowOff>
    </xdr:from>
    <xdr:to>
      <xdr:col>3</xdr:col>
      <xdr:colOff>411956</xdr:colOff>
      <xdr:row>34</xdr:row>
      <xdr:rowOff>66983</xdr:rowOff>
    </xdr:to>
    <xdr:pic>
      <xdr:nvPicPr>
        <xdr:cNvPr id="3" name="Bildobjekt 2" descr="Symbolen för Sveriges officiella statistik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4714220"/>
          <a:ext cx="1976437" cy="318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32</xdr:row>
      <xdr:rowOff>91440</xdr:rowOff>
    </xdr:from>
    <xdr:to>
      <xdr:col>6</xdr:col>
      <xdr:colOff>835818</xdr:colOff>
      <xdr:row>34</xdr:row>
      <xdr:rowOff>50473</xdr:rowOff>
    </xdr:to>
    <xdr:pic>
      <xdr:nvPicPr>
        <xdr:cNvPr id="4" name="Bildobjekt 3" descr="Symbolen för Sveriges officiella statistik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0030" y="14691360"/>
          <a:ext cx="1976437" cy="318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0.0212</cdr:x>
      <cdr:y>0.11129</cdr:y>
    </cdr:from>
    <cdr:to>
      <cdr:x>0.04238</cdr:x>
      <cdr:y>0.26898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A7148E5-03CC-4AEF-836C-FF0949E23948}"/>
            </a:ext>
          </a:extLst>
        </cdr:cNvPr>
        <cdr:cNvSpPr txBox="1"/>
      </cdr:nvSpPr>
      <cdr:spPr>
        <a:xfrm xmlns:a="http://schemas.openxmlformats.org/drawingml/2006/main" rot="16200000">
          <a:off x="-180295" y="868023"/>
          <a:ext cx="777514" cy="1388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800">
              <a:solidFill>
                <a:srgbClr val="1E00BE"/>
              </a:solidFill>
            </a:rPr>
            <a:t>Miljon</a:t>
          </a:r>
          <a:r>
            <a:rPr lang="en-US" sz="800" baseline="0">
              <a:solidFill>
                <a:srgbClr val="1E00BE"/>
              </a:solidFill>
            </a:rPr>
            <a:t> SEK</a:t>
          </a:r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0.01241</cdr:x>
      <cdr:y>0.11398</cdr:y>
    </cdr:from>
    <cdr:to>
      <cdr:x>0.03236</cdr:x>
      <cdr:y>0.2504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A7148E5-03CC-4AEF-836C-FF0949E23948}"/>
            </a:ext>
          </a:extLst>
        </cdr:cNvPr>
        <cdr:cNvSpPr txBox="1"/>
      </cdr:nvSpPr>
      <cdr:spPr>
        <a:xfrm xmlns:a="http://schemas.openxmlformats.org/drawingml/2006/main" rot="16200000">
          <a:off x="-180713" y="828937"/>
          <a:ext cx="672621" cy="1386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800">
              <a:solidFill>
                <a:srgbClr val="1E00BE"/>
              </a:solidFill>
            </a:rPr>
            <a:t>Million</a:t>
          </a:r>
          <a:r>
            <a:rPr lang="en-US" sz="800" baseline="0">
              <a:solidFill>
                <a:srgbClr val="1E00BE"/>
              </a:solidFill>
            </a:rPr>
            <a:t> SEK</a:t>
          </a:r>
          <a:endParaRPr lang="en-US" sz="800">
            <a:solidFill>
              <a:srgbClr val="1E00BE"/>
            </a:solidFill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</xdr:colOff>
      <xdr:row>34</xdr:row>
      <xdr:rowOff>68580</xdr:rowOff>
    </xdr:from>
    <xdr:to>
      <xdr:col>7</xdr:col>
      <xdr:colOff>1301751</xdr:colOff>
      <xdr:row>61</xdr:row>
      <xdr:rowOff>28575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19050</xdr:colOff>
      <xdr:row>92</xdr:row>
      <xdr:rowOff>114300</xdr:rowOff>
    </xdr:from>
    <xdr:to>
      <xdr:col>2</xdr:col>
      <xdr:colOff>923924</xdr:colOff>
      <xdr:row>94</xdr:row>
      <xdr:rowOff>66983</xdr:rowOff>
    </xdr:to>
    <xdr:pic>
      <xdr:nvPicPr>
        <xdr:cNvPr id="4" name="Bildobjekt 3" descr="Symbolen för Sveriges officiella statistik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8547080"/>
          <a:ext cx="1976437" cy="318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</xdr:colOff>
      <xdr:row>92</xdr:row>
      <xdr:rowOff>123825</xdr:rowOff>
    </xdr:from>
    <xdr:to>
      <xdr:col>6</xdr:col>
      <xdr:colOff>865187</xdr:colOff>
      <xdr:row>94</xdr:row>
      <xdr:rowOff>50473</xdr:rowOff>
    </xdr:to>
    <xdr:pic>
      <xdr:nvPicPr>
        <xdr:cNvPr id="5" name="Bildobjekt 4" descr="Symbolen för Sveriges officiella statistik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204305"/>
          <a:ext cx="1976437" cy="286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589643</xdr:colOff>
      <xdr:row>62</xdr:row>
      <xdr:rowOff>87540</xdr:rowOff>
    </xdr:from>
    <xdr:to>
      <xdr:col>7</xdr:col>
      <xdr:colOff>1349376</xdr:colOff>
      <xdr:row>87</xdr:row>
      <xdr:rowOff>111126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104775</xdr:colOff>
      <xdr:row>34</xdr:row>
      <xdr:rowOff>92076</xdr:rowOff>
    </xdr:from>
    <xdr:to>
      <xdr:col>16</xdr:col>
      <xdr:colOff>523875</xdr:colOff>
      <xdr:row>59</xdr:row>
      <xdr:rowOff>171450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158750</xdr:colOff>
      <xdr:row>62</xdr:row>
      <xdr:rowOff>122238</xdr:rowOff>
    </xdr:from>
    <xdr:to>
      <xdr:col>16</xdr:col>
      <xdr:colOff>511175</xdr:colOff>
      <xdr:row>87</xdr:row>
      <xdr:rowOff>139700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0.00674</cdr:x>
      <cdr:y>0.00501</cdr:y>
    </cdr:from>
    <cdr:to>
      <cdr:x>0.03645</cdr:x>
      <cdr:y>0.44709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B93C239-619E-4E00-9A7E-EEB081ABA1B9}"/>
            </a:ext>
          </a:extLst>
        </cdr:cNvPr>
        <cdr:cNvSpPr txBox="1"/>
      </cdr:nvSpPr>
      <cdr:spPr>
        <a:xfrm xmlns:a="http://schemas.openxmlformats.org/drawingml/2006/main" rot="16200000">
          <a:off x="-1015837" y="1111089"/>
          <a:ext cx="2463359" cy="296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1E00BE"/>
              </a:solidFill>
            </a:rPr>
            <a:t>Kiloton</a:t>
          </a:r>
          <a:r>
            <a:rPr lang="en-US" sz="1400" baseline="0">
              <a:solidFill>
                <a:srgbClr val="1E00BE"/>
              </a:solidFill>
            </a:rPr>
            <a:t> koldioxid ekvivalenter</a:t>
          </a:r>
          <a:endParaRPr lang="en-US" sz="1400">
            <a:solidFill>
              <a:srgbClr val="1E00BE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0.00674</cdr:x>
      <cdr:y>0.00501</cdr:y>
    </cdr:from>
    <cdr:to>
      <cdr:x>0.03645</cdr:x>
      <cdr:y>0.44709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B93C239-619E-4E00-9A7E-EEB081ABA1B9}"/>
            </a:ext>
          </a:extLst>
        </cdr:cNvPr>
        <cdr:cNvSpPr txBox="1"/>
      </cdr:nvSpPr>
      <cdr:spPr>
        <a:xfrm xmlns:a="http://schemas.openxmlformats.org/drawingml/2006/main" rot="16200000">
          <a:off x="-1015837" y="1111089"/>
          <a:ext cx="2463359" cy="296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1E00BE"/>
              </a:solidFill>
            </a:rPr>
            <a:t>Kiloton</a:t>
          </a:r>
          <a:r>
            <a:rPr lang="en-US" sz="1400" baseline="0">
              <a:solidFill>
                <a:srgbClr val="1E00BE"/>
              </a:solidFill>
            </a:rPr>
            <a:t> koldioxid ekvivalenter</a:t>
          </a:r>
          <a:endParaRPr lang="en-US" sz="1400">
            <a:solidFill>
              <a:srgbClr val="1E00BE"/>
            </a:solidFill>
          </a:endParaRPr>
        </a:p>
      </cdr:txBody>
    </cdr:sp>
  </cdr:relSizeAnchor>
  <cdr:relSizeAnchor xmlns:cdr="http://schemas.openxmlformats.org/drawingml/2006/chartDrawing">
    <cdr:from>
      <cdr:x>0.00674</cdr:x>
      <cdr:y>0.00501</cdr:y>
    </cdr:from>
    <cdr:to>
      <cdr:x>0.03645</cdr:x>
      <cdr:y>0.44709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9B93C239-619E-4E00-9A7E-EEB081ABA1B9}"/>
            </a:ext>
          </a:extLst>
        </cdr:cNvPr>
        <cdr:cNvSpPr txBox="1"/>
      </cdr:nvSpPr>
      <cdr:spPr>
        <a:xfrm xmlns:a="http://schemas.openxmlformats.org/drawingml/2006/main" rot="16200000">
          <a:off x="-1015837" y="1111089"/>
          <a:ext cx="2463359" cy="296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1E00BE"/>
              </a:solidFill>
            </a:rPr>
            <a:t>Kiloton</a:t>
          </a:r>
          <a:r>
            <a:rPr lang="en-US" sz="1400" baseline="0">
              <a:solidFill>
                <a:srgbClr val="1E00BE"/>
              </a:solidFill>
            </a:rPr>
            <a:t> koldioxid ekvivalenter</a:t>
          </a:r>
          <a:endParaRPr lang="en-US" sz="1400">
            <a:solidFill>
              <a:srgbClr val="1E00BE"/>
            </a:solidFill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0.00674</cdr:x>
      <cdr:y>0.00501</cdr:y>
    </cdr:from>
    <cdr:to>
      <cdr:x>0.03645</cdr:x>
      <cdr:y>0.44709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B93C239-619E-4E00-9A7E-EEB081ABA1B9}"/>
            </a:ext>
          </a:extLst>
        </cdr:cNvPr>
        <cdr:cNvSpPr txBox="1"/>
      </cdr:nvSpPr>
      <cdr:spPr>
        <a:xfrm xmlns:a="http://schemas.openxmlformats.org/drawingml/2006/main" rot="16200000">
          <a:off x="-1015837" y="1111089"/>
          <a:ext cx="2463359" cy="296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1E00BE"/>
              </a:solidFill>
            </a:rPr>
            <a:t>Kiloton</a:t>
          </a:r>
          <a:r>
            <a:rPr lang="en-US" sz="1400" baseline="0">
              <a:solidFill>
                <a:srgbClr val="1E00BE"/>
              </a:solidFill>
            </a:rPr>
            <a:t> koldioxid ekvivalenter</a:t>
          </a:r>
          <a:endParaRPr lang="en-US" sz="1400">
            <a:solidFill>
              <a:srgbClr val="1E00BE"/>
            </a:solidFill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0.00674</cdr:x>
      <cdr:y>0.00501</cdr:y>
    </cdr:from>
    <cdr:to>
      <cdr:x>0.03645</cdr:x>
      <cdr:y>0.44709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B93C239-619E-4E00-9A7E-EEB081ABA1B9}"/>
            </a:ext>
          </a:extLst>
        </cdr:cNvPr>
        <cdr:cNvSpPr txBox="1"/>
      </cdr:nvSpPr>
      <cdr:spPr>
        <a:xfrm xmlns:a="http://schemas.openxmlformats.org/drawingml/2006/main" rot="16200000">
          <a:off x="-1015837" y="1111089"/>
          <a:ext cx="2463359" cy="296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1E00BE"/>
              </a:solidFill>
            </a:rPr>
            <a:t>Kiloton</a:t>
          </a:r>
          <a:r>
            <a:rPr lang="en-US" sz="1400" baseline="0">
              <a:solidFill>
                <a:srgbClr val="1E00BE"/>
              </a:solidFill>
            </a:rPr>
            <a:t> koldioxid ekvivalenter</a:t>
          </a:r>
          <a:endParaRPr lang="en-US" sz="1400">
            <a:solidFill>
              <a:srgbClr val="1E00BE"/>
            </a:solidFill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279399</xdr:colOff>
      <xdr:row>34</xdr:row>
      <xdr:rowOff>36217</xdr:rowOff>
    </xdr:from>
    <xdr:to>
      <xdr:col>7</xdr:col>
      <xdr:colOff>1143000</xdr:colOff>
      <xdr:row>56</xdr:row>
      <xdr:rowOff>82550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362110</xdr:colOff>
      <xdr:row>57</xdr:row>
      <xdr:rowOff>77944</xdr:rowOff>
    </xdr:from>
    <xdr:to>
      <xdr:col>7</xdr:col>
      <xdr:colOff>1085850</xdr:colOff>
      <xdr:row>80</xdr:row>
      <xdr:rowOff>85724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19050</xdr:colOff>
      <xdr:row>83</xdr:row>
      <xdr:rowOff>114300</xdr:rowOff>
    </xdr:from>
    <xdr:to>
      <xdr:col>3</xdr:col>
      <xdr:colOff>78580</xdr:colOff>
      <xdr:row>85</xdr:row>
      <xdr:rowOff>63808</xdr:rowOff>
    </xdr:to>
    <xdr:pic>
      <xdr:nvPicPr>
        <xdr:cNvPr id="5" name="Bildobjekt 4" descr="Symbolen för Sveriges officiella statistik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74540"/>
          <a:ext cx="1976437" cy="318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83</xdr:row>
      <xdr:rowOff>123825</xdr:rowOff>
    </xdr:from>
    <xdr:to>
      <xdr:col>6</xdr:col>
      <xdr:colOff>46989</xdr:colOff>
      <xdr:row>85</xdr:row>
      <xdr:rowOff>47298</xdr:rowOff>
    </xdr:to>
    <xdr:pic>
      <xdr:nvPicPr>
        <xdr:cNvPr id="7" name="Bildobjekt 6" descr="Symbolen för Sveriges officiella statistik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9560" y="17284065"/>
          <a:ext cx="1976437" cy="286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238126</xdr:colOff>
      <xdr:row>34</xdr:row>
      <xdr:rowOff>113982</xdr:rowOff>
    </xdr:from>
    <xdr:to>
      <xdr:col>17</xdr:col>
      <xdr:colOff>476251</xdr:colOff>
      <xdr:row>57</xdr:row>
      <xdr:rowOff>47625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277335</xdr:colOff>
      <xdr:row>57</xdr:row>
      <xdr:rowOff>123824</xdr:rowOff>
    </xdr:from>
    <xdr:to>
      <xdr:col>17</xdr:col>
      <xdr:colOff>485775</xdr:colOff>
      <xdr:row>80</xdr:row>
      <xdr:rowOff>38100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2:K52"/>
  <sheetViews>
    <sheetView tabSelected="1" zoomScale="80" zoomScaleNormal="80" workbookViewId="0"/>
  </sheetViews>
  <sheetFormatPr defaultColWidth="9.1796875" defaultRowHeight="14.5" x14ac:dyDescent="0.35"/>
  <cols>
    <col min="1" max="1" width="9.1796875" style="31" customWidth="1"/>
    <col min="2" max="2" width="15.7265625" style="31" customWidth="1"/>
    <col min="3" max="3" width="111.26953125" style="31" customWidth="1"/>
    <col min="4" max="16384" width="9.1796875" style="31"/>
  </cols>
  <sheetData>
    <row r="2" spans="2:4" ht="15.5" x14ac:dyDescent="0.35">
      <c r="B2" s="30" t="s">
        <v>98</v>
      </c>
    </row>
    <row r="3" spans="2:4" ht="15.5" x14ac:dyDescent="0.35">
      <c r="B3" s="32" t="s">
        <v>99</v>
      </c>
    </row>
    <row r="5" spans="2:4" ht="17.25" customHeight="1" x14ac:dyDescent="0.35">
      <c r="B5" s="33" t="s">
        <v>28</v>
      </c>
      <c r="C5" s="34"/>
    </row>
    <row r="6" spans="2:4" ht="17.25" customHeight="1" x14ac:dyDescent="0.35">
      <c r="B6" s="35" t="s">
        <v>29</v>
      </c>
      <c r="C6" s="36"/>
    </row>
    <row r="7" spans="2:4" x14ac:dyDescent="0.35">
      <c r="B7" s="37"/>
      <c r="C7" s="59"/>
    </row>
    <row r="8" spans="2:4" ht="15.5" x14ac:dyDescent="0.35">
      <c r="B8" s="38">
        <v>1</v>
      </c>
      <c r="C8" s="61" t="str">
        <f>'1'!B2</f>
        <v>BNP från användningssidan, försörjningsbalans, aggregerad, fasta priser, referensår 2020. Million SEK.</v>
      </c>
      <c r="D8" s="40"/>
    </row>
    <row r="9" spans="2:4" ht="15.5" x14ac:dyDescent="0.35">
      <c r="B9" s="41">
        <v>1</v>
      </c>
      <c r="C9" s="62" t="str">
        <f>'1'!B3</f>
        <v>GDP: expenditure approach, aggregated, constant prices, reference year 2020. SEK million.</v>
      </c>
    </row>
    <row r="10" spans="2:4" ht="15.5" x14ac:dyDescent="0.35">
      <c r="B10" s="42"/>
      <c r="C10" s="63"/>
    </row>
    <row r="11" spans="2:4" ht="15.5" x14ac:dyDescent="0.35">
      <c r="B11" s="38">
        <v>2</v>
      </c>
      <c r="C11" s="61" t="s">
        <v>30</v>
      </c>
      <c r="D11" s="40"/>
    </row>
    <row r="12" spans="2:4" ht="15.5" x14ac:dyDescent="0.35">
      <c r="B12" s="41">
        <v>2</v>
      </c>
      <c r="C12" s="62" t="s">
        <v>31</v>
      </c>
    </row>
    <row r="13" spans="2:4" ht="15.5" x14ac:dyDescent="0.35">
      <c r="B13" s="42"/>
      <c r="C13" s="64"/>
    </row>
    <row r="14" spans="2:4" ht="15.5" x14ac:dyDescent="0.35">
      <c r="B14" s="43">
        <v>3</v>
      </c>
      <c r="C14" s="61" t="s">
        <v>74</v>
      </c>
      <c r="D14" s="40"/>
    </row>
    <row r="15" spans="2:4" ht="15.5" x14ac:dyDescent="0.35">
      <c r="B15" s="41">
        <v>3</v>
      </c>
      <c r="C15" s="62" t="s">
        <v>75</v>
      </c>
    </row>
    <row r="16" spans="2:4" ht="15.5" x14ac:dyDescent="0.35">
      <c r="B16" s="44"/>
      <c r="C16" s="65"/>
    </row>
    <row r="17" spans="2:11" ht="15.5" x14ac:dyDescent="0.35">
      <c r="B17" s="42">
        <v>4</v>
      </c>
      <c r="C17" s="61" t="s">
        <v>76</v>
      </c>
      <c r="D17" s="40"/>
    </row>
    <row r="18" spans="2:11" ht="15.5" x14ac:dyDescent="0.35">
      <c r="B18" s="41">
        <v>4</v>
      </c>
      <c r="C18" s="62" t="s">
        <v>38</v>
      </c>
    </row>
    <row r="19" spans="2:11" ht="15.5" x14ac:dyDescent="0.35">
      <c r="B19" s="42"/>
      <c r="C19" s="63"/>
    </row>
    <row r="20" spans="2:11" ht="15.5" x14ac:dyDescent="0.35">
      <c r="B20" s="42">
        <v>5</v>
      </c>
      <c r="C20" s="39" t="s">
        <v>36</v>
      </c>
      <c r="D20" s="40"/>
    </row>
    <row r="21" spans="2:11" ht="15.5" x14ac:dyDescent="0.35">
      <c r="B21" s="41">
        <v>5</v>
      </c>
      <c r="C21" s="66" t="s">
        <v>37</v>
      </c>
    </row>
    <row r="22" spans="2:11" x14ac:dyDescent="0.35">
      <c r="B22" s="45"/>
      <c r="C22" s="60"/>
    </row>
    <row r="23" spans="2:11" x14ac:dyDescent="0.35">
      <c r="B23" s="58"/>
      <c r="C23" s="58"/>
      <c r="D23" s="40"/>
    </row>
    <row r="27" spans="2:11" x14ac:dyDescent="0.35">
      <c r="K27" s="46"/>
    </row>
    <row r="32" spans="2:11" x14ac:dyDescent="0.35">
      <c r="D32" s="47"/>
    </row>
    <row r="33" spans="1:7" x14ac:dyDescent="0.35">
      <c r="B33" s="49"/>
      <c r="D33" s="48"/>
    </row>
    <row r="34" spans="1:7" x14ac:dyDescent="0.35">
      <c r="B34" s="50"/>
    </row>
    <row r="35" spans="1:7" x14ac:dyDescent="0.35">
      <c r="B35" s="51"/>
    </row>
    <row r="36" spans="1:7" x14ac:dyDescent="0.35">
      <c r="B36" s="52"/>
    </row>
    <row r="37" spans="1:7" x14ac:dyDescent="0.35">
      <c r="G37" s="47"/>
    </row>
    <row r="38" spans="1:7" x14ac:dyDescent="0.35">
      <c r="B38" s="49"/>
      <c r="G38" s="48"/>
    </row>
    <row r="39" spans="1:7" x14ac:dyDescent="0.35">
      <c r="B39" s="50"/>
    </row>
    <row r="40" spans="1:7" x14ac:dyDescent="0.35">
      <c r="A40" s="53"/>
      <c r="B40" s="51"/>
    </row>
    <row r="41" spans="1:7" x14ac:dyDescent="0.35">
      <c r="A41" s="53"/>
      <c r="B41" s="52"/>
    </row>
    <row r="42" spans="1:7" x14ac:dyDescent="0.35">
      <c r="A42" s="54"/>
    </row>
    <row r="43" spans="1:7" x14ac:dyDescent="0.35">
      <c r="A43" s="55"/>
      <c r="B43" s="51"/>
    </row>
    <row r="44" spans="1:7" x14ac:dyDescent="0.35">
      <c r="A44" s="56"/>
    </row>
    <row r="45" spans="1:7" x14ac:dyDescent="0.35">
      <c r="A45" s="53"/>
    </row>
    <row r="46" spans="1:7" x14ac:dyDescent="0.35">
      <c r="A46" s="53"/>
    </row>
    <row r="47" spans="1:7" x14ac:dyDescent="0.35">
      <c r="A47" s="54"/>
    </row>
    <row r="48" spans="1:7" x14ac:dyDescent="0.35">
      <c r="A48" s="55"/>
    </row>
    <row r="49" spans="1:1" x14ac:dyDescent="0.35">
      <c r="A49" s="56"/>
    </row>
    <row r="50" spans="1:1" x14ac:dyDescent="0.35">
      <c r="A50" s="53"/>
    </row>
    <row r="52" spans="1:1" x14ac:dyDescent="0.35">
      <c r="A52" s="57"/>
    </row>
  </sheetData>
  <hyperlinks>
    <hyperlink ref="C9" location="'1'!A1" display="GDP: expenditure approach 2008-2017, aggregated, constant prices, reference year 2015. SEK million. " xr:uid="{00000000-0004-0000-0000-000000000000}"/>
    <hyperlink ref="C11" location="'2'!A1" display="Växthusgasutsläpp från konsumtion, kiloton koldioxid ekvivalenter (kton CO2-ekv.)" xr:uid="{00000000-0004-0000-0000-000001000000}"/>
    <hyperlink ref="C12" location="'2'!A1" display="Greenhouse gas emissions from consumption, kiloton carbon dioxide equivalents (kton CO2-equ.)" xr:uid="{00000000-0004-0000-0000-000002000000}"/>
    <hyperlink ref="C14" location="'3'!A1" display="Växthusgasutsläpp från konsumtion per capita, ton koldioxid ekvivalenter (kton CO2-ekv.)" xr:uid="{00000000-0004-0000-0000-000003000000}"/>
    <hyperlink ref="C15" location="'3'!A1" display="Greenhouse gas emissions from consumption per capita, tonne carbon dioxide equivalents (kton CO2-equ.)" xr:uid="{00000000-0004-0000-0000-000004000000}"/>
    <hyperlink ref="C17" location="'4'!A1" display="Växthusgas utsläppsintensitet från konsumtion. kg koldioxid ekvivalenter (kton CO2-ekv.) per SEK" xr:uid="{00000000-0004-0000-0000-000005000000}"/>
    <hyperlink ref="C18" location="'4'!A1" display="Greenhouse gas emission intensity from consumption. Kg carbon dioxide equivalent (kg CO2-equ.) per SEK. " xr:uid="{00000000-0004-0000-0000-000006000000}"/>
    <hyperlink ref="C20" location="'5'!A1" display="Index: BNP, växthusgasutsläpp från konsumtion, växthusgas utsläppsintensitet från konsumtion" xr:uid="{00000000-0004-0000-0000-000007000000}"/>
    <hyperlink ref="C21" location="'5'!A1" display="Index: GDP, greenhouse gas emissions from consumption, greenhouse gas emissions intensity from consumption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AA106"/>
  <sheetViews>
    <sheetView zoomScaleNormal="100" workbookViewId="0"/>
  </sheetViews>
  <sheetFormatPr defaultRowHeight="14.5" x14ac:dyDescent="0.35"/>
  <cols>
    <col min="2" max="2" width="15.7265625" customWidth="1"/>
    <col min="3" max="3" width="10.26953125" bestFit="1" customWidth="1"/>
    <col min="4" max="4" width="14.453125" customWidth="1"/>
    <col min="5" max="5" width="3.453125" customWidth="1"/>
    <col min="6" max="6" width="18.81640625" customWidth="1"/>
    <col min="7" max="7" width="12.26953125" customWidth="1"/>
    <col min="8" max="8" width="13.26953125" customWidth="1"/>
    <col min="9" max="9" width="10.26953125" bestFit="1" customWidth="1"/>
    <col min="10" max="10" width="3.7265625" customWidth="1"/>
    <col min="11" max="11" width="16.7265625" customWidth="1"/>
    <col min="12" max="12" width="12.453125" customWidth="1"/>
    <col min="13" max="13" width="4.26953125" customWidth="1"/>
    <col min="14" max="14" width="12.7265625" customWidth="1"/>
    <col min="16" max="16" width="11.81640625" style="124" customWidth="1"/>
    <col min="17" max="17" width="12.453125" customWidth="1"/>
    <col min="21" max="21" width="14.7265625" customWidth="1"/>
    <col min="25" max="25" width="13.54296875" customWidth="1"/>
  </cols>
  <sheetData>
    <row r="1" spans="1:25" x14ac:dyDescent="0.35">
      <c r="A1" s="118"/>
    </row>
    <row r="2" spans="1:25" x14ac:dyDescent="0.35">
      <c r="B2" s="88" t="s">
        <v>79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spans="1:25" x14ac:dyDescent="0.35">
      <c r="B3" s="89" t="s">
        <v>80</v>
      </c>
      <c r="D3" s="2"/>
      <c r="E3" s="2"/>
      <c r="F3" s="2"/>
      <c r="G3" s="2"/>
      <c r="H3" s="2"/>
      <c r="I3" s="2"/>
      <c r="J3" s="2"/>
      <c r="K3" s="2"/>
      <c r="L3" s="2"/>
      <c r="M3" s="2"/>
    </row>
    <row r="4" spans="1:25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25" x14ac:dyDescent="0.35">
      <c r="B5" s="18"/>
      <c r="C5" s="134" t="s">
        <v>18</v>
      </c>
      <c r="D5" s="135"/>
      <c r="E5" s="19"/>
      <c r="F5" s="134" t="s">
        <v>19</v>
      </c>
      <c r="G5" s="135"/>
      <c r="H5" s="135"/>
      <c r="I5" s="135"/>
      <c r="J5" s="112"/>
      <c r="K5" s="19"/>
      <c r="L5" s="19"/>
      <c r="M5" s="19"/>
      <c r="N5" s="20"/>
    </row>
    <row r="6" spans="1:25" x14ac:dyDescent="0.35">
      <c r="B6" s="21"/>
      <c r="C6" s="136" t="s">
        <v>20</v>
      </c>
      <c r="D6" s="137"/>
      <c r="E6" s="2"/>
      <c r="F6" s="136" t="s">
        <v>21</v>
      </c>
      <c r="G6" s="137"/>
      <c r="H6" s="137"/>
      <c r="I6" s="137"/>
      <c r="J6" s="113"/>
      <c r="K6" s="2"/>
      <c r="L6" s="2"/>
      <c r="M6" s="2"/>
      <c r="N6" s="22"/>
    </row>
    <row r="7" spans="1:25" ht="39.5" x14ac:dyDescent="0.35">
      <c r="B7" s="85" t="s">
        <v>16</v>
      </c>
      <c r="C7" s="7" t="s">
        <v>3</v>
      </c>
      <c r="D7" s="7" t="s">
        <v>6</v>
      </c>
      <c r="E7" s="23"/>
      <c r="F7" s="7" t="s">
        <v>8</v>
      </c>
      <c r="G7" s="7" t="s">
        <v>4</v>
      </c>
      <c r="H7" s="7" t="s">
        <v>94</v>
      </c>
      <c r="I7" s="7" t="s">
        <v>5</v>
      </c>
      <c r="J7" s="7"/>
      <c r="K7" s="7" t="s">
        <v>0</v>
      </c>
      <c r="L7" s="7" t="s">
        <v>1</v>
      </c>
      <c r="M7" s="7"/>
      <c r="N7" s="10" t="s">
        <v>2</v>
      </c>
    </row>
    <row r="8" spans="1:25" ht="39.5" x14ac:dyDescent="0.35">
      <c r="B8" s="85" t="s">
        <v>17</v>
      </c>
      <c r="C8" s="7" t="s">
        <v>25</v>
      </c>
      <c r="D8" s="7" t="s">
        <v>7</v>
      </c>
      <c r="E8" s="23"/>
      <c r="F8" s="7" t="s">
        <v>9</v>
      </c>
      <c r="G8" s="7" t="s">
        <v>12</v>
      </c>
      <c r="H8" s="7" t="s">
        <v>95</v>
      </c>
      <c r="I8" s="7" t="s">
        <v>5</v>
      </c>
      <c r="J8" s="7"/>
      <c r="K8" s="7" t="s">
        <v>10</v>
      </c>
      <c r="L8" s="7" t="s">
        <v>11</v>
      </c>
      <c r="M8" s="7"/>
      <c r="N8" s="10" t="s">
        <v>13</v>
      </c>
    </row>
    <row r="9" spans="1:25" x14ac:dyDescent="0.35">
      <c r="B9" s="11">
        <v>2008</v>
      </c>
      <c r="C9" s="98">
        <v>4187551</v>
      </c>
      <c r="D9" s="98">
        <v>1560185</v>
      </c>
      <c r="E9" s="99"/>
      <c r="F9" s="98">
        <v>1825395</v>
      </c>
      <c r="G9" s="98">
        <v>1163225</v>
      </c>
      <c r="H9" s="98">
        <v>995278</v>
      </c>
      <c r="I9" s="98">
        <v>1769478</v>
      </c>
      <c r="J9" s="86"/>
      <c r="K9" s="86">
        <f>SUM(F9:H9)</f>
        <v>3983898</v>
      </c>
      <c r="L9" s="86">
        <f>K9+I9</f>
        <v>5753376</v>
      </c>
      <c r="M9" s="86"/>
      <c r="N9" s="102">
        <v>9220</v>
      </c>
      <c r="P9" s="125"/>
      <c r="Q9" s="105"/>
      <c r="R9" s="92"/>
      <c r="S9" s="92"/>
      <c r="X9" s="91"/>
      <c r="Y9" s="92"/>
    </row>
    <row r="10" spans="1:25" x14ac:dyDescent="0.35">
      <c r="B10" s="11">
        <v>2009</v>
      </c>
      <c r="C10" s="98">
        <v>4009345</v>
      </c>
      <c r="D10" s="98">
        <v>1341441</v>
      </c>
      <c r="E10" s="99"/>
      <c r="F10" s="98">
        <v>1844781</v>
      </c>
      <c r="G10" s="98">
        <v>1191408</v>
      </c>
      <c r="H10" s="98">
        <v>872526</v>
      </c>
      <c r="I10" s="98">
        <v>1516744</v>
      </c>
      <c r="J10" s="86"/>
      <c r="K10" s="86">
        <f t="shared" ref="K10:K24" si="0">SUM(F10:H10)</f>
        <v>3908715</v>
      </c>
      <c r="L10" s="86">
        <f t="shared" ref="L10:L24" si="1">K10+I10</f>
        <v>5425459</v>
      </c>
      <c r="M10" s="86"/>
      <c r="N10" s="102">
        <v>9299</v>
      </c>
      <c r="P10" s="125"/>
      <c r="Q10" s="105"/>
      <c r="R10" s="92"/>
      <c r="S10" s="92"/>
      <c r="X10" s="91"/>
      <c r="Y10" s="92"/>
    </row>
    <row r="11" spans="1:25" x14ac:dyDescent="0.35">
      <c r="B11" s="11">
        <v>2010</v>
      </c>
      <c r="C11" s="98">
        <v>4239913</v>
      </c>
      <c r="D11" s="98">
        <v>1504780</v>
      </c>
      <c r="E11" s="99"/>
      <c r="F11" s="98">
        <v>1918109</v>
      </c>
      <c r="G11" s="98">
        <v>1207962</v>
      </c>
      <c r="H11" s="98">
        <v>924965</v>
      </c>
      <c r="I11" s="98">
        <v>1684353</v>
      </c>
      <c r="J11" s="86"/>
      <c r="K11" s="86">
        <f t="shared" si="0"/>
        <v>4051036</v>
      </c>
      <c r="L11" s="86">
        <f t="shared" si="1"/>
        <v>5735389</v>
      </c>
      <c r="M11" s="86"/>
      <c r="N11" s="102">
        <v>9378</v>
      </c>
      <c r="P11" s="125"/>
      <c r="Q11" s="105"/>
      <c r="R11" s="92"/>
      <c r="S11" s="92"/>
      <c r="X11" s="91"/>
      <c r="Y11" s="92"/>
    </row>
    <row r="12" spans="1:25" x14ac:dyDescent="0.35">
      <c r="B12" s="11">
        <v>2011</v>
      </c>
      <c r="C12" s="98">
        <v>4374059</v>
      </c>
      <c r="D12" s="98">
        <v>1605746</v>
      </c>
      <c r="E12" s="99"/>
      <c r="F12" s="98">
        <v>1953652</v>
      </c>
      <c r="G12" s="98">
        <v>1217243</v>
      </c>
      <c r="H12" s="98">
        <v>977269</v>
      </c>
      <c r="I12" s="98">
        <v>1798488</v>
      </c>
      <c r="J12" s="86"/>
      <c r="K12" s="86">
        <f t="shared" si="0"/>
        <v>4148164</v>
      </c>
      <c r="L12" s="86">
        <f t="shared" si="1"/>
        <v>5946652</v>
      </c>
      <c r="M12" s="86"/>
      <c r="N12" s="102">
        <v>9449</v>
      </c>
      <c r="P12" s="125"/>
      <c r="Q12" s="105"/>
      <c r="R12" s="92"/>
      <c r="S12" s="92"/>
      <c r="X12" s="91"/>
      <c r="Y12" s="92"/>
    </row>
    <row r="13" spans="1:25" x14ac:dyDescent="0.35">
      <c r="B13" s="11">
        <v>2012</v>
      </c>
      <c r="C13" s="98">
        <v>4355933</v>
      </c>
      <c r="D13" s="98">
        <v>1614595</v>
      </c>
      <c r="E13" s="99"/>
      <c r="F13" s="98">
        <v>1975726</v>
      </c>
      <c r="G13" s="98">
        <v>1229550</v>
      </c>
      <c r="H13" s="98">
        <v>967756</v>
      </c>
      <c r="I13" s="98">
        <v>1811223</v>
      </c>
      <c r="J13" s="86"/>
      <c r="K13" s="86">
        <f t="shared" si="0"/>
        <v>4173032</v>
      </c>
      <c r="L13" s="86">
        <f t="shared" si="1"/>
        <v>5984255</v>
      </c>
      <c r="M13" s="86"/>
      <c r="N13" s="102">
        <v>9519</v>
      </c>
      <c r="P13" s="125"/>
      <c r="Q13" s="105"/>
      <c r="R13" s="92"/>
      <c r="S13" s="92"/>
      <c r="X13" s="91"/>
      <c r="Y13" s="92"/>
    </row>
    <row r="14" spans="1:25" x14ac:dyDescent="0.35">
      <c r="B14" s="11">
        <v>2013</v>
      </c>
      <c r="C14" s="98">
        <v>4405489</v>
      </c>
      <c r="D14" s="98">
        <v>1628724</v>
      </c>
      <c r="E14" s="99"/>
      <c r="F14" s="98">
        <v>2011844</v>
      </c>
      <c r="G14" s="98">
        <v>1251970</v>
      </c>
      <c r="H14" s="98">
        <v>967428</v>
      </c>
      <c r="I14" s="98">
        <v>1808926</v>
      </c>
      <c r="J14" s="86"/>
      <c r="K14" s="86">
        <f t="shared" si="0"/>
        <v>4231242</v>
      </c>
      <c r="L14" s="86">
        <f t="shared" si="1"/>
        <v>6040168</v>
      </c>
      <c r="M14" s="86"/>
      <c r="N14" s="102">
        <v>9600</v>
      </c>
      <c r="P14" s="125"/>
      <c r="Q14" s="105"/>
      <c r="R14" s="92"/>
      <c r="S14" s="92"/>
      <c r="X14" s="91"/>
      <c r="Y14" s="92"/>
    </row>
    <row r="15" spans="1:25" x14ac:dyDescent="0.35">
      <c r="B15" s="11">
        <v>2014</v>
      </c>
      <c r="C15" s="98">
        <v>4506629</v>
      </c>
      <c r="D15" s="98">
        <v>1734635</v>
      </c>
      <c r="E15" s="99"/>
      <c r="F15" s="98">
        <v>2070059</v>
      </c>
      <c r="G15" s="98">
        <v>1266134</v>
      </c>
      <c r="H15" s="98">
        <v>1021406</v>
      </c>
      <c r="I15" s="98">
        <v>1879811</v>
      </c>
      <c r="J15" s="86"/>
      <c r="K15" s="86">
        <f t="shared" si="0"/>
        <v>4357599</v>
      </c>
      <c r="L15" s="86">
        <f t="shared" si="1"/>
        <v>6237410</v>
      </c>
      <c r="M15" s="86"/>
      <c r="N15" s="102">
        <v>9696</v>
      </c>
      <c r="P15" s="125"/>
      <c r="Q15" s="105"/>
      <c r="R15" s="92"/>
      <c r="S15" s="92"/>
      <c r="U15" s="90"/>
      <c r="V15" s="91"/>
      <c r="X15" s="91"/>
      <c r="Y15" s="92"/>
    </row>
    <row r="16" spans="1:25" x14ac:dyDescent="0.35">
      <c r="B16" s="11">
        <v>2015</v>
      </c>
      <c r="C16" s="98">
        <v>4704391</v>
      </c>
      <c r="D16" s="98">
        <v>1835102</v>
      </c>
      <c r="E16" s="99"/>
      <c r="F16" s="98">
        <v>2156622</v>
      </c>
      <c r="G16" s="98">
        <v>1294022</v>
      </c>
      <c r="H16" s="98">
        <v>1092062</v>
      </c>
      <c r="I16" s="98">
        <v>1975501</v>
      </c>
      <c r="J16" s="86"/>
      <c r="K16" s="86">
        <f t="shared" si="0"/>
        <v>4542706</v>
      </c>
      <c r="L16" s="86">
        <f t="shared" si="1"/>
        <v>6518207</v>
      </c>
      <c r="M16" s="86"/>
      <c r="N16" s="102">
        <v>9799</v>
      </c>
      <c r="P16" s="125"/>
      <c r="Q16" s="105"/>
      <c r="R16" s="92"/>
      <c r="S16" s="92"/>
      <c r="U16" s="92"/>
      <c r="X16" s="90"/>
      <c r="Y16" s="92"/>
    </row>
    <row r="17" spans="2:27" x14ac:dyDescent="0.35">
      <c r="B17" s="11">
        <v>2016</v>
      </c>
      <c r="C17" s="98">
        <v>4804650</v>
      </c>
      <c r="D17" s="98">
        <v>1938422</v>
      </c>
      <c r="E17" s="99"/>
      <c r="F17" s="98">
        <v>2203179</v>
      </c>
      <c r="G17" s="98">
        <v>1342035</v>
      </c>
      <c r="H17" s="98">
        <v>1145998</v>
      </c>
      <c r="I17" s="98">
        <v>2035980</v>
      </c>
      <c r="J17" s="86"/>
      <c r="K17" s="86">
        <f t="shared" si="0"/>
        <v>4691212</v>
      </c>
      <c r="L17" s="86">
        <f t="shared" si="1"/>
        <v>6727192</v>
      </c>
      <c r="M17" s="86"/>
      <c r="N17" s="103">
        <v>9923</v>
      </c>
      <c r="P17" s="125"/>
      <c r="Q17" s="105"/>
      <c r="R17" s="92"/>
      <c r="S17" s="92"/>
      <c r="X17" s="90"/>
      <c r="Y17" s="92"/>
    </row>
    <row r="18" spans="2:27" x14ac:dyDescent="0.35">
      <c r="B18" s="11">
        <v>2017</v>
      </c>
      <c r="C18" s="98">
        <v>4895113</v>
      </c>
      <c r="D18" s="98">
        <v>2023565</v>
      </c>
      <c r="E18" s="99"/>
      <c r="F18" s="98">
        <v>2258329</v>
      </c>
      <c r="G18" s="98">
        <v>1344868</v>
      </c>
      <c r="H18" s="98">
        <v>1192992</v>
      </c>
      <c r="I18" s="98">
        <v>2103104</v>
      </c>
      <c r="J18" s="86"/>
      <c r="K18" s="86">
        <f t="shared" si="0"/>
        <v>4796189</v>
      </c>
      <c r="L18" s="86">
        <f t="shared" si="1"/>
        <v>6899293</v>
      </c>
      <c r="M18" s="86"/>
      <c r="N18" s="103">
        <v>10058</v>
      </c>
      <c r="P18" s="125"/>
      <c r="Q18" s="105"/>
      <c r="R18" s="92"/>
      <c r="S18" s="92"/>
      <c r="X18" s="90"/>
      <c r="Y18" s="92"/>
    </row>
    <row r="19" spans="2:27" x14ac:dyDescent="0.35">
      <c r="B19" s="11">
        <v>2018</v>
      </c>
      <c r="C19" s="98">
        <v>4981769</v>
      </c>
      <c r="D19" s="98">
        <v>2108189</v>
      </c>
      <c r="E19" s="99"/>
      <c r="F19" s="98">
        <v>2300946</v>
      </c>
      <c r="G19" s="98">
        <v>1354709</v>
      </c>
      <c r="H19" s="98">
        <v>1208217</v>
      </c>
      <c r="I19" s="98">
        <v>2194836</v>
      </c>
      <c r="J19" s="86"/>
      <c r="K19" s="86">
        <f t="shared" si="0"/>
        <v>4863872</v>
      </c>
      <c r="L19" s="86">
        <f t="shared" si="1"/>
        <v>7058708</v>
      </c>
      <c r="M19" s="86"/>
      <c r="N19" s="103">
        <v>10175</v>
      </c>
      <c r="P19" s="125"/>
      <c r="Q19" s="105"/>
      <c r="R19" s="92"/>
      <c r="S19" s="92"/>
      <c r="X19" s="90"/>
      <c r="Y19" s="92"/>
    </row>
    <row r="20" spans="2:27" x14ac:dyDescent="0.35">
      <c r="B20" s="11">
        <v>2019</v>
      </c>
      <c r="C20" s="98">
        <v>5111705</v>
      </c>
      <c r="D20" s="98">
        <v>2150020</v>
      </c>
      <c r="E20" s="99"/>
      <c r="F20" s="98">
        <v>2319025</v>
      </c>
      <c r="G20" s="98">
        <v>1354772</v>
      </c>
      <c r="H20" s="98">
        <v>1209263</v>
      </c>
      <c r="I20" s="98">
        <v>2347481</v>
      </c>
      <c r="J20" s="86"/>
      <c r="K20" s="86">
        <f t="shared" si="0"/>
        <v>4883060</v>
      </c>
      <c r="L20" s="86">
        <f t="shared" si="1"/>
        <v>7230541</v>
      </c>
      <c r="M20" s="86"/>
      <c r="N20" s="102">
        <v>10279</v>
      </c>
      <c r="P20" s="125"/>
      <c r="Q20" s="105"/>
      <c r="R20" s="92"/>
      <c r="S20" s="92"/>
      <c r="X20" s="90"/>
      <c r="Y20" s="92"/>
    </row>
    <row r="21" spans="2:27" x14ac:dyDescent="0.35">
      <c r="B21" s="11">
        <v>2020</v>
      </c>
      <c r="C21" s="98">
        <v>5012855</v>
      </c>
      <c r="D21" s="98">
        <v>2014527</v>
      </c>
      <c r="E21" s="99"/>
      <c r="F21" s="98">
        <v>2249509</v>
      </c>
      <c r="G21" s="98">
        <v>1333634</v>
      </c>
      <c r="H21" s="98">
        <v>1229784</v>
      </c>
      <c r="I21" s="98">
        <v>2220062</v>
      </c>
      <c r="J21" s="86"/>
      <c r="K21" s="86">
        <f t="shared" si="0"/>
        <v>4812927</v>
      </c>
      <c r="L21" s="86">
        <f t="shared" si="1"/>
        <v>7032989</v>
      </c>
      <c r="M21" s="86"/>
      <c r="N21" s="102">
        <v>10353</v>
      </c>
      <c r="P21" s="125"/>
      <c r="Q21" s="105"/>
      <c r="R21" s="97"/>
      <c r="S21" s="92"/>
      <c r="X21" s="90"/>
      <c r="Y21" s="92"/>
    </row>
    <row r="22" spans="2:27" x14ac:dyDescent="0.35">
      <c r="B22" s="11">
        <v>2021</v>
      </c>
      <c r="C22" s="98">
        <v>5274820</v>
      </c>
      <c r="D22" s="98">
        <v>2284154</v>
      </c>
      <c r="E22" s="99"/>
      <c r="F22" s="98">
        <v>2376673</v>
      </c>
      <c r="G22" s="98">
        <v>1379437</v>
      </c>
      <c r="H22" s="98">
        <v>1312957</v>
      </c>
      <c r="I22" s="98">
        <v>2476658</v>
      </c>
      <c r="J22" s="86"/>
      <c r="K22" s="86">
        <f t="shared" si="0"/>
        <v>5069067</v>
      </c>
      <c r="L22" s="86">
        <f t="shared" si="1"/>
        <v>7545725</v>
      </c>
      <c r="M22" s="86"/>
      <c r="N22" s="102">
        <v>10416</v>
      </c>
      <c r="P22" s="125"/>
      <c r="Q22" s="97"/>
      <c r="R22" s="92"/>
      <c r="S22" s="97"/>
      <c r="T22" s="97"/>
      <c r="U22" s="97"/>
      <c r="V22" s="97"/>
      <c r="X22" s="97"/>
      <c r="Y22" s="97"/>
      <c r="AA22" s="97"/>
    </row>
    <row r="23" spans="2:27" x14ac:dyDescent="0.35">
      <c r="B23" s="11">
        <v>2022</v>
      </c>
      <c r="C23" s="98">
        <v>5341042</v>
      </c>
      <c r="D23" s="98">
        <v>2508030</v>
      </c>
      <c r="E23" s="99"/>
      <c r="F23" s="98">
        <v>2442684</v>
      </c>
      <c r="G23" s="98">
        <v>1388810</v>
      </c>
      <c r="H23" s="98">
        <v>1315586</v>
      </c>
      <c r="I23" s="98">
        <v>2626582</v>
      </c>
      <c r="J23" s="86"/>
      <c r="K23" s="86">
        <f t="shared" si="0"/>
        <v>5147080</v>
      </c>
      <c r="L23" s="86">
        <f t="shared" si="1"/>
        <v>7773662</v>
      </c>
      <c r="M23" s="86"/>
      <c r="N23" s="102">
        <v>10487</v>
      </c>
      <c r="P23" s="126"/>
      <c r="Q23" s="127"/>
      <c r="R23" s="92"/>
      <c r="S23" s="97"/>
      <c r="T23" s="97"/>
      <c r="U23" s="97"/>
      <c r="V23" s="97"/>
      <c r="X23" s="97"/>
      <c r="Y23" s="97"/>
      <c r="AA23" s="97"/>
    </row>
    <row r="24" spans="2:27" x14ac:dyDescent="0.35">
      <c r="B24" s="121">
        <v>2023</v>
      </c>
      <c r="C24" s="100">
        <v>5330143</v>
      </c>
      <c r="D24" s="100">
        <v>2492998</v>
      </c>
      <c r="E24" s="101"/>
      <c r="F24" s="100">
        <v>2403385</v>
      </c>
      <c r="G24" s="100">
        <v>1403015</v>
      </c>
      <c r="H24" s="100">
        <v>1317331</v>
      </c>
      <c r="I24" s="100">
        <v>2693901</v>
      </c>
      <c r="J24" s="87"/>
      <c r="K24" s="87">
        <f t="shared" si="0"/>
        <v>5123731</v>
      </c>
      <c r="L24" s="87">
        <f t="shared" si="1"/>
        <v>7817632</v>
      </c>
      <c r="M24" s="87"/>
      <c r="N24" s="104">
        <v>10537</v>
      </c>
      <c r="P24" s="126"/>
      <c r="Q24" s="127"/>
      <c r="R24" s="92"/>
      <c r="S24" s="97"/>
      <c r="T24" s="97"/>
      <c r="U24" s="97"/>
      <c r="V24" s="97"/>
      <c r="X24" s="97"/>
      <c r="Y24" s="97"/>
      <c r="AA24" s="97"/>
    </row>
    <row r="25" spans="2:27" x14ac:dyDescent="0.35">
      <c r="B25" s="123" t="s">
        <v>77</v>
      </c>
      <c r="C25" s="6"/>
      <c r="D25" s="6"/>
      <c r="E25" s="23"/>
      <c r="F25" s="6"/>
      <c r="G25" s="6"/>
      <c r="H25" s="6"/>
      <c r="I25" s="6"/>
      <c r="J25" s="6"/>
      <c r="K25" s="6"/>
      <c r="L25" s="6"/>
      <c r="M25" s="6"/>
      <c r="N25" s="3"/>
      <c r="P25" s="128"/>
      <c r="Q25" s="23"/>
    </row>
    <row r="26" spans="2:27" x14ac:dyDescent="0.35">
      <c r="B26" s="123" t="s">
        <v>78</v>
      </c>
      <c r="C26" s="6"/>
      <c r="D26" s="6"/>
      <c r="E26" s="23"/>
      <c r="F26" s="6"/>
      <c r="G26" s="6"/>
      <c r="H26" s="6"/>
      <c r="I26" s="6"/>
      <c r="J26" s="6"/>
      <c r="K26" s="6"/>
      <c r="L26" s="6"/>
      <c r="M26" s="6"/>
      <c r="N26" s="3"/>
    </row>
    <row r="27" spans="2:27" x14ac:dyDescent="0.35">
      <c r="B27" s="2"/>
      <c r="C27" s="6"/>
      <c r="D27" s="6"/>
      <c r="E27" s="23"/>
      <c r="F27" s="6"/>
      <c r="G27" s="6"/>
      <c r="H27" s="6"/>
      <c r="I27" s="6"/>
      <c r="J27" s="6"/>
      <c r="K27" s="6"/>
      <c r="L27" s="6"/>
      <c r="M27" s="6"/>
      <c r="N27" s="3"/>
    </row>
    <row r="28" spans="2:27" x14ac:dyDescent="0.35">
      <c r="B28" t="s">
        <v>42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2:27" x14ac:dyDescent="0.35">
      <c r="B29" t="s">
        <v>40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2:27" x14ac:dyDescent="0.35">
      <c r="C30" s="1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2:27" x14ac:dyDescent="0.35">
      <c r="B31" t="s">
        <v>41</v>
      </c>
      <c r="C31" s="1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2:27" x14ac:dyDescent="0.35">
      <c r="B32" t="s">
        <v>43</v>
      </c>
      <c r="C32" s="1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2:13" x14ac:dyDescent="0.35"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2:13" x14ac:dyDescent="0.35"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2:13" x14ac:dyDescent="0.35"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2:13" x14ac:dyDescent="0.35">
      <c r="B36" s="1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2:13" x14ac:dyDescent="0.35">
      <c r="B37" s="1"/>
      <c r="C37" s="1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2:13" x14ac:dyDescent="0.35">
      <c r="B38" s="1"/>
      <c r="C38" s="1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2:13" x14ac:dyDescent="0.35">
      <c r="B39" s="1"/>
      <c r="C39" s="1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2:13" x14ac:dyDescent="0.35">
      <c r="B40" s="1"/>
      <c r="C40" s="1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2:13" x14ac:dyDescent="0.35">
      <c r="B41" s="1"/>
      <c r="C41" s="1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2:13" x14ac:dyDescent="0.35">
      <c r="B42" s="1"/>
      <c r="C42" s="1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2:13" x14ac:dyDescent="0.35">
      <c r="B43" s="1"/>
      <c r="C43" s="1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2:13" x14ac:dyDescent="0.35">
      <c r="B44" s="1"/>
      <c r="C44" s="1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2:13" x14ac:dyDescent="0.35">
      <c r="B45" s="1"/>
      <c r="C45" s="1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2:13" x14ac:dyDescent="0.35">
      <c r="B46" s="1"/>
      <c r="C46" s="1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2:13" x14ac:dyDescent="0.35">
      <c r="B47" s="1"/>
      <c r="C47" s="1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2:13" x14ac:dyDescent="0.35">
      <c r="B48" s="1"/>
      <c r="C48" s="1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2:13" x14ac:dyDescent="0.35">
      <c r="B49" s="1"/>
      <c r="C49" s="1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2:13" x14ac:dyDescent="0.35">
      <c r="B50" s="1"/>
      <c r="C50" s="1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2:13" x14ac:dyDescent="0.35">
      <c r="B51" s="1"/>
      <c r="C51" s="1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2:13" x14ac:dyDescent="0.35">
      <c r="B52" s="1"/>
      <c r="C52" s="1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2:13" x14ac:dyDescent="0.35">
      <c r="B53" s="1"/>
      <c r="C53" s="1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2:13" x14ac:dyDescent="0.35">
      <c r="B54" s="1"/>
      <c r="C54" s="1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2:13" x14ac:dyDescent="0.35">
      <c r="B55" s="1"/>
      <c r="C55" s="1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2:13" x14ac:dyDescent="0.35">
      <c r="B56" s="1"/>
      <c r="C56" s="1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2:13" x14ac:dyDescent="0.35">
      <c r="B57" s="1"/>
      <c r="C57" s="1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2:13" x14ac:dyDescent="0.35">
      <c r="B58" s="1"/>
      <c r="C58" s="1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2:13" x14ac:dyDescent="0.35">
      <c r="B59" s="1"/>
      <c r="C59" s="1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2:13" x14ac:dyDescent="0.35">
      <c r="B60" s="1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2:13" x14ac:dyDescent="0.35">
      <c r="B61" s="1"/>
      <c r="C61" s="1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13" x14ac:dyDescent="0.35">
      <c r="B62" s="1"/>
      <c r="C62" s="1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2:13" x14ac:dyDescent="0.35">
      <c r="B63" s="1"/>
      <c r="C63" s="1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2:13" x14ac:dyDescent="0.35">
      <c r="B64" s="1"/>
      <c r="C64" s="1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2:13" x14ac:dyDescent="0.35">
      <c r="B65" s="1"/>
      <c r="C65" s="1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2:13" x14ac:dyDescent="0.35">
      <c r="B66" s="1"/>
      <c r="C66" s="1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2:13" x14ac:dyDescent="0.35">
      <c r="B67" s="1"/>
      <c r="C67" s="1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2:13" x14ac:dyDescent="0.35">
      <c r="B68" s="1"/>
      <c r="C68" s="1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2:13" x14ac:dyDescent="0.35">
      <c r="B69" s="1"/>
      <c r="C69" s="1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2:13" x14ac:dyDescent="0.35">
      <c r="B70" s="1"/>
      <c r="C70" s="1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2:13" x14ac:dyDescent="0.35">
      <c r="B71" s="1"/>
      <c r="C71" s="1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2:13" x14ac:dyDescent="0.35">
      <c r="B72" s="1"/>
      <c r="C72" s="1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2:13" x14ac:dyDescent="0.35">
      <c r="B73" s="1"/>
      <c r="C73" s="1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2:13" x14ac:dyDescent="0.35">
      <c r="B74" s="1"/>
      <c r="C74" s="1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2:13" x14ac:dyDescent="0.35">
      <c r="B75" s="1"/>
      <c r="C75" s="1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2:13" x14ac:dyDescent="0.35">
      <c r="B76" s="1"/>
      <c r="C76" s="1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2:13" x14ac:dyDescent="0.35"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2:13" x14ac:dyDescent="0.35">
      <c r="B78" s="1"/>
      <c r="C78" s="1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2:13" x14ac:dyDescent="0.35">
      <c r="B79" s="1"/>
      <c r="C79" s="1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2:13" x14ac:dyDescent="0.35">
      <c r="B80" s="1"/>
      <c r="C80" s="1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2:13" x14ac:dyDescent="0.35">
      <c r="B81" s="1"/>
      <c r="C81" s="1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2:13" x14ac:dyDescent="0.35">
      <c r="B82" s="1"/>
      <c r="C82" s="1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2:13" x14ac:dyDescent="0.35">
      <c r="B83" s="1"/>
      <c r="C83" s="1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2:13" x14ac:dyDescent="0.35">
      <c r="B84" s="1"/>
      <c r="C84" s="1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2:13" x14ac:dyDescent="0.35">
      <c r="B85" s="1"/>
      <c r="C85" s="1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2:13" x14ac:dyDescent="0.35">
      <c r="B86" s="1"/>
      <c r="C86" s="1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2:13" x14ac:dyDescent="0.35">
      <c r="B87" s="70"/>
      <c r="C87" s="1"/>
      <c r="D87" s="2"/>
      <c r="E87" s="2"/>
      <c r="F87" s="71"/>
      <c r="G87" s="2"/>
      <c r="H87" s="2"/>
      <c r="I87" s="2"/>
      <c r="J87" s="2"/>
      <c r="K87" s="2"/>
      <c r="L87" s="2"/>
      <c r="M87" s="2"/>
    </row>
    <row r="88" spans="2:13" x14ac:dyDescent="0.35">
      <c r="B88" s="71"/>
      <c r="C88" s="1"/>
      <c r="D88" s="2"/>
      <c r="E88" s="2"/>
      <c r="F88" s="70"/>
      <c r="G88" s="2"/>
      <c r="H88" s="2"/>
      <c r="I88" s="2"/>
      <c r="J88" s="2"/>
      <c r="K88" s="2"/>
      <c r="L88" s="2"/>
      <c r="M88" s="2"/>
    </row>
    <row r="89" spans="2:13" x14ac:dyDescent="0.35">
      <c r="B89" s="71"/>
      <c r="C89" s="1"/>
      <c r="D89" s="2"/>
      <c r="E89" s="2"/>
      <c r="F89" s="71"/>
      <c r="G89" s="2"/>
      <c r="H89" s="2"/>
      <c r="I89" s="2"/>
      <c r="J89" s="2"/>
      <c r="K89" s="2"/>
      <c r="L89" s="2"/>
      <c r="M89" s="2"/>
    </row>
    <row r="90" spans="2:13" x14ac:dyDescent="0.35">
      <c r="B90" s="71"/>
      <c r="C90" s="1"/>
      <c r="D90" s="2"/>
      <c r="E90" s="2"/>
      <c r="F90" s="71"/>
      <c r="G90" s="2"/>
      <c r="H90" s="2"/>
      <c r="I90" s="2"/>
      <c r="J90" s="2"/>
      <c r="K90" s="2"/>
      <c r="L90" s="2"/>
      <c r="M90" s="2"/>
    </row>
    <row r="91" spans="2:13" x14ac:dyDescent="0.35">
      <c r="B91" s="72" t="s">
        <v>49</v>
      </c>
      <c r="C91" s="133"/>
      <c r="D91" s="89"/>
      <c r="E91" s="89"/>
      <c r="F91" s="72" t="s">
        <v>59</v>
      </c>
      <c r="G91" s="2"/>
      <c r="H91" s="2"/>
      <c r="I91" s="2"/>
      <c r="J91" s="2"/>
      <c r="K91" s="2"/>
      <c r="L91" s="2"/>
      <c r="M91" s="2"/>
    </row>
    <row r="92" spans="2:13" x14ac:dyDescent="0.35">
      <c r="B92" s="73">
        <v>45807</v>
      </c>
      <c r="C92" s="133"/>
      <c r="D92" s="89"/>
      <c r="E92" s="89"/>
      <c r="F92" s="73">
        <v>45807</v>
      </c>
      <c r="G92" s="2"/>
      <c r="H92" s="2"/>
      <c r="I92" s="2"/>
      <c r="J92" s="2"/>
      <c r="K92" s="2"/>
      <c r="L92" s="2"/>
      <c r="M92" s="2"/>
    </row>
    <row r="93" spans="2:13" x14ac:dyDescent="0.35">
      <c r="B93" s="74"/>
      <c r="C93" s="1"/>
      <c r="D93" s="2"/>
      <c r="E93" s="2"/>
      <c r="F93" s="74"/>
      <c r="G93" s="2"/>
      <c r="H93" s="2"/>
      <c r="I93" s="2"/>
      <c r="J93" s="2"/>
      <c r="K93" s="2"/>
      <c r="L93" s="2"/>
      <c r="M93" s="2"/>
    </row>
    <row r="94" spans="2:13" x14ac:dyDescent="0.35">
      <c r="B94" s="72" t="s">
        <v>50</v>
      </c>
      <c r="C94" s="1"/>
      <c r="D94" s="2"/>
      <c r="E94" s="2"/>
      <c r="F94" s="72" t="s">
        <v>60</v>
      </c>
      <c r="G94" s="2"/>
      <c r="H94" s="2"/>
      <c r="I94" s="2"/>
      <c r="J94" s="2"/>
      <c r="K94" s="2"/>
      <c r="L94" s="2"/>
      <c r="M94" s="2"/>
    </row>
    <row r="95" spans="2:13" x14ac:dyDescent="0.35">
      <c r="B95" s="74" t="s">
        <v>51</v>
      </c>
      <c r="C95" s="1"/>
      <c r="D95" s="2"/>
      <c r="E95" s="2"/>
      <c r="F95" s="74" t="s">
        <v>61</v>
      </c>
      <c r="G95" s="2"/>
      <c r="H95" s="2"/>
      <c r="I95" s="2"/>
      <c r="J95" s="2"/>
      <c r="K95" s="2"/>
      <c r="L95" s="2"/>
      <c r="M95" s="2"/>
    </row>
    <row r="96" spans="2:13" x14ac:dyDescent="0.35">
      <c r="B96" s="75"/>
      <c r="C96" s="1"/>
      <c r="D96" s="2"/>
      <c r="E96" s="2"/>
      <c r="F96" s="77"/>
      <c r="G96" s="2"/>
      <c r="H96" s="2"/>
      <c r="I96" s="2"/>
      <c r="J96" s="2"/>
      <c r="K96" s="2"/>
      <c r="L96" s="2"/>
      <c r="M96" s="2"/>
    </row>
    <row r="97" spans="2:13" x14ac:dyDescent="0.35">
      <c r="B97" s="72" t="s">
        <v>52</v>
      </c>
      <c r="C97" s="1"/>
      <c r="D97" s="2"/>
      <c r="E97" s="2"/>
      <c r="F97" s="72" t="s">
        <v>62</v>
      </c>
      <c r="G97" s="2"/>
      <c r="H97" s="2"/>
      <c r="I97" s="2"/>
      <c r="J97" s="2"/>
      <c r="K97" s="2"/>
      <c r="L97" s="2"/>
      <c r="M97" s="2"/>
    </row>
    <row r="98" spans="2:13" x14ac:dyDescent="0.35">
      <c r="B98" s="74" t="s">
        <v>53</v>
      </c>
      <c r="F98" s="74" t="s">
        <v>53</v>
      </c>
    </row>
    <row r="99" spans="2:13" x14ac:dyDescent="0.35">
      <c r="B99" s="74" t="s">
        <v>54</v>
      </c>
      <c r="F99" s="74" t="s">
        <v>63</v>
      </c>
    </row>
    <row r="100" spans="2:13" x14ac:dyDescent="0.35">
      <c r="B100" s="74"/>
      <c r="F100" s="74"/>
    </row>
    <row r="101" spans="2:13" x14ac:dyDescent="0.35">
      <c r="B101" s="74" t="s">
        <v>56</v>
      </c>
      <c r="F101" s="74" t="s">
        <v>64</v>
      </c>
    </row>
    <row r="102" spans="2:13" x14ac:dyDescent="0.35">
      <c r="B102" s="74" t="s">
        <v>57</v>
      </c>
      <c r="F102" s="74" t="s">
        <v>57</v>
      </c>
    </row>
    <row r="103" spans="2:13" x14ac:dyDescent="0.35">
      <c r="B103" s="74" t="s">
        <v>54</v>
      </c>
      <c r="F103" s="74" t="s">
        <v>63</v>
      </c>
    </row>
    <row r="104" spans="2:13" x14ac:dyDescent="0.35">
      <c r="B104" s="74" t="s">
        <v>55</v>
      </c>
      <c r="F104" s="74" t="s">
        <v>55</v>
      </c>
    </row>
    <row r="105" spans="2:13" x14ac:dyDescent="0.35">
      <c r="B105" s="74" t="s">
        <v>58</v>
      </c>
      <c r="F105" s="74" t="s">
        <v>65</v>
      </c>
    </row>
    <row r="106" spans="2:13" x14ac:dyDescent="0.35">
      <c r="B106" s="76"/>
    </row>
  </sheetData>
  <mergeCells count="4">
    <mergeCell ref="C5:D5"/>
    <mergeCell ref="F5:I5"/>
    <mergeCell ref="C6:D6"/>
    <mergeCell ref="F6:I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1:AX112"/>
  <sheetViews>
    <sheetView zoomScaleNormal="100" workbookViewId="0"/>
  </sheetViews>
  <sheetFormatPr defaultRowHeight="14.5" x14ac:dyDescent="0.35"/>
  <cols>
    <col min="2" max="2" width="15.7265625" customWidth="1"/>
    <col min="3" max="4" width="16.7265625" customWidth="1"/>
    <col min="5" max="5" width="8.1796875" customWidth="1"/>
    <col min="6" max="7" width="16.7265625" customWidth="1"/>
    <col min="8" max="8" width="20.453125" customWidth="1"/>
    <col min="9" max="9" width="16.7265625" customWidth="1"/>
    <col min="10" max="10" width="8.26953125" customWidth="1"/>
    <col min="11" max="12" width="16.7265625" customWidth="1"/>
    <col min="13" max="13" width="9.1796875" customWidth="1"/>
    <col min="15" max="16" width="16.7265625" customWidth="1"/>
    <col min="17" max="17" width="10.453125" customWidth="1"/>
    <col min="18" max="23" width="16.7265625" customWidth="1"/>
  </cols>
  <sheetData>
    <row r="1" spans="2:50" x14ac:dyDescent="0.35">
      <c r="B1" s="119"/>
    </row>
    <row r="2" spans="2:50" ht="15" x14ac:dyDescent="0.4">
      <c r="B2" s="8" t="s">
        <v>81</v>
      </c>
      <c r="D2" s="2"/>
      <c r="E2" s="2"/>
      <c r="F2" s="2"/>
      <c r="G2" s="2"/>
      <c r="H2" s="2"/>
      <c r="I2" s="2"/>
      <c r="J2" s="2"/>
      <c r="K2" s="2"/>
      <c r="L2" s="2"/>
      <c r="M2" s="2"/>
      <c r="O2" s="8"/>
      <c r="P2" s="2"/>
      <c r="Q2" s="2"/>
      <c r="R2" s="2"/>
      <c r="S2" s="2"/>
      <c r="T2" s="2"/>
      <c r="U2" s="2"/>
      <c r="V2" s="2"/>
      <c r="W2" s="2"/>
    </row>
    <row r="3" spans="2:50" ht="15" x14ac:dyDescent="0.4">
      <c r="B3" s="2" t="s">
        <v>22</v>
      </c>
      <c r="D3" s="2"/>
      <c r="E3" s="2"/>
      <c r="F3" s="2"/>
      <c r="G3" s="2"/>
      <c r="H3" s="2"/>
      <c r="I3" s="2"/>
      <c r="J3" s="2"/>
      <c r="K3" s="2"/>
      <c r="L3" s="2"/>
      <c r="M3" s="2"/>
      <c r="O3" s="2"/>
      <c r="P3" s="2"/>
      <c r="Q3" s="2"/>
      <c r="R3" s="2"/>
      <c r="S3" s="2"/>
      <c r="T3" s="2"/>
      <c r="U3" s="2"/>
      <c r="V3" s="2"/>
      <c r="W3" s="2"/>
    </row>
    <row r="4" spans="2:50" x14ac:dyDescent="0.35">
      <c r="C4" s="2"/>
      <c r="D4" s="2"/>
      <c r="E4" s="2"/>
      <c r="F4" s="2"/>
      <c r="G4" s="2"/>
      <c r="H4" s="2"/>
      <c r="I4" s="2"/>
      <c r="J4" s="2"/>
      <c r="K4" s="2"/>
      <c r="L4" s="2"/>
      <c r="M4" s="2"/>
      <c r="O4" s="2"/>
      <c r="P4" s="2"/>
      <c r="Q4" s="2"/>
      <c r="R4" s="2"/>
      <c r="S4" s="2"/>
      <c r="T4" s="2"/>
      <c r="U4" s="2"/>
      <c r="V4" s="2"/>
      <c r="W4" s="2"/>
    </row>
    <row r="5" spans="2:50" x14ac:dyDescent="0.35">
      <c r="B5" s="27"/>
      <c r="C5" s="134" t="s">
        <v>18</v>
      </c>
      <c r="D5" s="135"/>
      <c r="E5" s="19"/>
      <c r="F5" s="134" t="s">
        <v>19</v>
      </c>
      <c r="G5" s="135"/>
      <c r="H5" s="135"/>
      <c r="I5" s="135"/>
      <c r="J5" s="19"/>
      <c r="K5" s="19"/>
      <c r="L5" s="28"/>
      <c r="M5" s="2"/>
    </row>
    <row r="6" spans="2:50" x14ac:dyDescent="0.35">
      <c r="B6" s="29"/>
      <c r="C6" s="136" t="s">
        <v>20</v>
      </c>
      <c r="D6" s="137"/>
      <c r="E6" s="2"/>
      <c r="F6" s="136" t="s">
        <v>21</v>
      </c>
      <c r="G6" s="137"/>
      <c r="H6" s="137"/>
      <c r="I6" s="137"/>
      <c r="J6" s="2"/>
      <c r="K6" s="2"/>
      <c r="L6" s="24"/>
      <c r="M6" s="2"/>
    </row>
    <row r="7" spans="2:50" ht="39.5" x14ac:dyDescent="0.35">
      <c r="B7" s="85" t="s">
        <v>16</v>
      </c>
      <c r="C7" s="7" t="s">
        <v>27</v>
      </c>
      <c r="D7" s="7" t="s">
        <v>6</v>
      </c>
      <c r="E7" s="7"/>
      <c r="F7" s="7" t="s">
        <v>8</v>
      </c>
      <c r="G7" s="7" t="s">
        <v>4</v>
      </c>
      <c r="H7" s="7" t="s">
        <v>96</v>
      </c>
      <c r="I7" s="7" t="s">
        <v>5</v>
      </c>
      <c r="J7" s="7"/>
      <c r="K7" s="7" t="s">
        <v>0</v>
      </c>
      <c r="L7" s="10" t="s">
        <v>1</v>
      </c>
      <c r="M7" s="7"/>
    </row>
    <row r="8" spans="2:50" ht="39.5" x14ac:dyDescent="0.35">
      <c r="B8" s="85" t="s">
        <v>17</v>
      </c>
      <c r="C8" s="7" t="s">
        <v>26</v>
      </c>
      <c r="D8" s="7" t="s">
        <v>7</v>
      </c>
      <c r="E8" s="7"/>
      <c r="F8" s="7" t="s">
        <v>9</v>
      </c>
      <c r="G8" s="7" t="s">
        <v>12</v>
      </c>
      <c r="H8" s="7" t="s">
        <v>95</v>
      </c>
      <c r="I8" s="7" t="s">
        <v>5</v>
      </c>
      <c r="J8" s="7"/>
      <c r="K8" s="7" t="s">
        <v>10</v>
      </c>
      <c r="L8" s="10" t="s">
        <v>11</v>
      </c>
      <c r="M8" s="7"/>
    </row>
    <row r="9" spans="2:50" x14ac:dyDescent="0.35">
      <c r="B9" s="13">
        <v>2008</v>
      </c>
      <c r="C9" s="98">
        <v>67500.346317600008</v>
      </c>
      <c r="D9" s="106">
        <v>153480.09424980002</v>
      </c>
      <c r="E9" s="106"/>
      <c r="F9" s="98">
        <v>67983.332536400005</v>
      </c>
      <c r="G9" s="106">
        <v>11537.170708300004</v>
      </c>
      <c r="H9" s="106">
        <v>30404.739012000009</v>
      </c>
      <c r="I9" s="106">
        <v>111055.19830550002</v>
      </c>
      <c r="J9" s="106"/>
      <c r="K9" s="106">
        <v>109925.24226050002</v>
      </c>
      <c r="L9" s="107">
        <v>220980.44056740004</v>
      </c>
      <c r="M9" s="6"/>
      <c r="O9" s="92"/>
      <c r="P9" s="92"/>
      <c r="R9" s="92"/>
      <c r="S9" s="92"/>
      <c r="T9" s="92"/>
      <c r="U9" s="92"/>
      <c r="W9" s="92"/>
      <c r="X9" s="92"/>
    </row>
    <row r="10" spans="2:50" x14ac:dyDescent="0.35">
      <c r="B10" s="13">
        <v>2009</v>
      </c>
      <c r="C10" s="98">
        <v>62056.222629699972</v>
      </c>
      <c r="D10" s="106">
        <v>112664.36321290011</v>
      </c>
      <c r="E10" s="106"/>
      <c r="F10" s="98">
        <v>63290.387602800001</v>
      </c>
      <c r="G10" s="106">
        <v>11212.951067099995</v>
      </c>
      <c r="H10" s="106">
        <v>18217.756792799995</v>
      </c>
      <c r="I10" s="106">
        <v>81999.490376399976</v>
      </c>
      <c r="J10" s="106"/>
      <c r="K10" s="106">
        <v>92721.095466899991</v>
      </c>
      <c r="L10" s="107">
        <v>174720.58584260003</v>
      </c>
      <c r="M10" s="6"/>
      <c r="O10" s="92"/>
      <c r="P10" s="92"/>
      <c r="R10" s="92"/>
      <c r="S10" s="92"/>
      <c r="T10" s="92"/>
      <c r="U10" s="92"/>
      <c r="W10" s="92"/>
      <c r="X10" s="92"/>
      <c r="AC10" s="92"/>
      <c r="AD10" s="92"/>
      <c r="AF10" s="92"/>
      <c r="AG10" s="92"/>
      <c r="AH10" s="92"/>
      <c r="AI10" s="92"/>
      <c r="AK10" s="92"/>
      <c r="AL10" s="92"/>
      <c r="AO10" s="94"/>
      <c r="AP10" s="94"/>
      <c r="AR10" s="94"/>
      <c r="AS10" s="94"/>
      <c r="AT10" s="94"/>
      <c r="AU10" s="94"/>
      <c r="AW10" s="94"/>
      <c r="AX10" s="94"/>
    </row>
    <row r="11" spans="2:50" x14ac:dyDescent="0.35">
      <c r="B11" s="13">
        <v>2010</v>
      </c>
      <c r="C11" s="98">
        <v>68201.045501700006</v>
      </c>
      <c r="D11" s="106">
        <v>137273.83937830001</v>
      </c>
      <c r="E11" s="106"/>
      <c r="F11" s="98">
        <v>69061.277918400039</v>
      </c>
      <c r="G11" s="106">
        <v>11906.488873000002</v>
      </c>
      <c r="H11" s="106">
        <v>24641.335386300012</v>
      </c>
      <c r="I11" s="106">
        <v>99865.782701599994</v>
      </c>
      <c r="J11" s="106"/>
      <c r="K11" s="106">
        <v>105609.10217959997</v>
      </c>
      <c r="L11" s="107">
        <v>205474.88487999994</v>
      </c>
      <c r="M11" s="6"/>
      <c r="O11" s="92"/>
      <c r="P11" s="92"/>
      <c r="R11" s="92"/>
      <c r="S11" s="92"/>
      <c r="T11" s="92"/>
      <c r="U11" s="92"/>
      <c r="W11" s="92"/>
      <c r="X11" s="92"/>
      <c r="AC11" s="92"/>
      <c r="AD11" s="92"/>
      <c r="AF11" s="92"/>
      <c r="AG11" s="92"/>
      <c r="AH11" s="92"/>
      <c r="AI11" s="92"/>
      <c r="AK11" s="92"/>
      <c r="AL11" s="92"/>
      <c r="AO11" s="94"/>
      <c r="AP11" s="94"/>
      <c r="AR11" s="94"/>
      <c r="AS11" s="94"/>
      <c r="AT11" s="94"/>
      <c r="AU11" s="94"/>
      <c r="AW11" s="94"/>
      <c r="AX11" s="94"/>
    </row>
    <row r="12" spans="2:50" x14ac:dyDescent="0.35">
      <c r="B12" s="13">
        <v>2011</v>
      </c>
      <c r="C12" s="98">
        <v>62904.049824100017</v>
      </c>
      <c r="D12" s="106">
        <v>156863.42423340012</v>
      </c>
      <c r="E12" s="106"/>
      <c r="F12" s="98">
        <v>69075.851040499983</v>
      </c>
      <c r="G12" s="106">
        <v>11988.245301200001</v>
      </c>
      <c r="H12" s="106">
        <v>29981.176225500018</v>
      </c>
      <c r="I12" s="106">
        <v>108722.20148950013</v>
      </c>
      <c r="J12" s="106"/>
      <c r="K12" s="106">
        <v>111045.27256710002</v>
      </c>
      <c r="L12" s="107">
        <v>219767.47405750019</v>
      </c>
      <c r="M12" s="6"/>
      <c r="O12" s="92"/>
      <c r="P12" s="92"/>
      <c r="R12" s="92"/>
      <c r="S12" s="92"/>
      <c r="T12" s="92"/>
      <c r="U12" s="92"/>
      <c r="W12" s="92"/>
      <c r="X12" s="92"/>
      <c r="AC12" s="92"/>
      <c r="AD12" s="92"/>
      <c r="AF12" s="92"/>
      <c r="AG12" s="92"/>
      <c r="AH12" s="92"/>
      <c r="AI12" s="92"/>
      <c r="AK12" s="92"/>
      <c r="AL12" s="92"/>
      <c r="AO12" s="94"/>
      <c r="AP12" s="94"/>
      <c r="AR12" s="94"/>
      <c r="AS12" s="94"/>
      <c r="AT12" s="94"/>
      <c r="AU12" s="94"/>
      <c r="AW12" s="94"/>
      <c r="AX12" s="94"/>
    </row>
    <row r="13" spans="2:50" x14ac:dyDescent="0.35">
      <c r="B13" s="13">
        <v>2012</v>
      </c>
      <c r="C13" s="98">
        <v>59352.997833900015</v>
      </c>
      <c r="D13" s="106">
        <v>148387.48632299993</v>
      </c>
      <c r="E13" s="106"/>
      <c r="F13" s="98">
        <v>65781.835157900015</v>
      </c>
      <c r="G13" s="106">
        <v>11554.978981700004</v>
      </c>
      <c r="H13" s="106">
        <v>25276.190580199993</v>
      </c>
      <c r="I13" s="106">
        <v>105127.47943599998</v>
      </c>
      <c r="J13" s="106"/>
      <c r="K13" s="106">
        <v>102613.00472140004</v>
      </c>
      <c r="L13" s="107">
        <v>207740.48415689994</v>
      </c>
      <c r="M13" s="6"/>
      <c r="O13" s="92"/>
      <c r="P13" s="92"/>
      <c r="R13" s="92"/>
      <c r="S13" s="92"/>
      <c r="T13" s="92"/>
      <c r="U13" s="92"/>
      <c r="W13" s="92"/>
      <c r="X13" s="92"/>
      <c r="AC13" s="92"/>
      <c r="AD13" s="92"/>
      <c r="AF13" s="92"/>
      <c r="AG13" s="92"/>
      <c r="AH13" s="92"/>
      <c r="AI13" s="92"/>
      <c r="AK13" s="92"/>
      <c r="AL13" s="92"/>
      <c r="AO13" s="94"/>
      <c r="AP13" s="94"/>
      <c r="AR13" s="94"/>
      <c r="AS13" s="94"/>
      <c r="AT13" s="94"/>
      <c r="AU13" s="94"/>
      <c r="AW13" s="94"/>
      <c r="AX13" s="94"/>
    </row>
    <row r="14" spans="2:50" x14ac:dyDescent="0.35">
      <c r="B14" s="13">
        <v>2013</v>
      </c>
      <c r="C14" s="98">
        <v>57780.67280589998</v>
      </c>
      <c r="D14" s="106">
        <v>137055.7931489</v>
      </c>
      <c r="E14" s="106"/>
      <c r="F14" s="98">
        <v>65018.925691400029</v>
      </c>
      <c r="G14" s="106">
        <v>11592.687894200004</v>
      </c>
      <c r="H14" s="106">
        <v>25987.7433771</v>
      </c>
      <c r="I14" s="106">
        <v>92237.108987600004</v>
      </c>
      <c r="J14" s="106"/>
      <c r="K14" s="106">
        <v>102599.35696749995</v>
      </c>
      <c r="L14" s="107">
        <v>194836.46595479996</v>
      </c>
      <c r="M14" s="6"/>
      <c r="O14" s="92"/>
      <c r="P14" s="92"/>
      <c r="R14" s="92"/>
      <c r="S14" s="92"/>
      <c r="T14" s="92"/>
      <c r="U14" s="92"/>
      <c r="W14" s="92"/>
      <c r="X14" s="92"/>
      <c r="AC14" s="92"/>
      <c r="AD14" s="92"/>
      <c r="AF14" s="92"/>
      <c r="AG14" s="92"/>
      <c r="AH14" s="92"/>
      <c r="AI14" s="92"/>
      <c r="AK14" s="92"/>
      <c r="AL14" s="92"/>
      <c r="AO14" s="94"/>
      <c r="AP14" s="94"/>
      <c r="AR14" s="94"/>
      <c r="AS14" s="94"/>
      <c r="AT14" s="94"/>
      <c r="AU14" s="94"/>
      <c r="AW14" s="94"/>
      <c r="AX14" s="94"/>
    </row>
    <row r="15" spans="2:50" x14ac:dyDescent="0.35">
      <c r="B15" s="13">
        <v>2014</v>
      </c>
      <c r="C15" s="98">
        <v>56219.744791300014</v>
      </c>
      <c r="D15" s="106">
        <v>133267.51357770007</v>
      </c>
      <c r="E15" s="106"/>
      <c r="F15" s="98">
        <v>61212.508270299972</v>
      </c>
      <c r="G15" s="106">
        <v>10502.560729299998</v>
      </c>
      <c r="H15" s="106">
        <v>24680.773252200008</v>
      </c>
      <c r="I15" s="106">
        <v>93091.416121299975</v>
      </c>
      <c r="J15" s="106"/>
      <c r="K15" s="106">
        <v>96395.842249500041</v>
      </c>
      <c r="L15" s="107">
        <v>189487.25836900013</v>
      </c>
      <c r="M15" s="6"/>
      <c r="O15" s="92"/>
      <c r="P15" s="92"/>
      <c r="R15" s="92"/>
      <c r="S15" s="92"/>
      <c r="T15" s="92"/>
      <c r="U15" s="92"/>
      <c r="W15" s="92"/>
      <c r="X15" s="92"/>
      <c r="AC15" s="92"/>
      <c r="AD15" s="92"/>
      <c r="AF15" s="92"/>
      <c r="AG15" s="92"/>
      <c r="AH15" s="92"/>
      <c r="AI15" s="92"/>
      <c r="AK15" s="92"/>
      <c r="AL15" s="92"/>
      <c r="AO15" s="94"/>
      <c r="AP15" s="94"/>
      <c r="AR15" s="94"/>
      <c r="AS15" s="94"/>
      <c r="AT15" s="94"/>
      <c r="AU15" s="94"/>
      <c r="AW15" s="94"/>
      <c r="AX15" s="94"/>
    </row>
    <row r="16" spans="2:50" x14ac:dyDescent="0.35">
      <c r="B16" s="13">
        <v>2015</v>
      </c>
      <c r="C16" s="98">
        <v>56870.920681600001</v>
      </c>
      <c r="D16" s="106">
        <v>123042.9285427999</v>
      </c>
      <c r="E16" s="106"/>
      <c r="F16" s="98">
        <v>58608.408133600016</v>
      </c>
      <c r="G16" s="106">
        <v>10604.965666999997</v>
      </c>
      <c r="H16" s="106">
        <v>26140.760742399987</v>
      </c>
      <c r="I16" s="106">
        <v>84559.714681400015</v>
      </c>
      <c r="J16" s="106"/>
      <c r="K16" s="106">
        <v>95354.134541999942</v>
      </c>
      <c r="L16" s="107">
        <v>179913.84922439986</v>
      </c>
      <c r="M16" s="6"/>
      <c r="O16" s="92"/>
      <c r="P16" s="92"/>
      <c r="R16" s="92"/>
      <c r="S16" s="92"/>
      <c r="T16" s="92"/>
      <c r="U16" s="92"/>
      <c r="W16" s="92"/>
      <c r="X16" s="92"/>
      <c r="AC16" s="92"/>
      <c r="AD16" s="92"/>
      <c r="AF16" s="92"/>
      <c r="AG16" s="92"/>
      <c r="AH16" s="92"/>
      <c r="AI16" s="92"/>
      <c r="AK16" s="92"/>
      <c r="AL16" s="92"/>
      <c r="AO16" s="94"/>
      <c r="AP16" s="94"/>
      <c r="AR16" s="94"/>
      <c r="AS16" s="94"/>
      <c r="AT16" s="94"/>
      <c r="AU16" s="94"/>
      <c r="AW16" s="94"/>
      <c r="AX16" s="94"/>
    </row>
    <row r="17" spans="2:50" x14ac:dyDescent="0.35">
      <c r="B17" s="13">
        <v>2016</v>
      </c>
      <c r="C17" s="98">
        <v>57817.277612000005</v>
      </c>
      <c r="D17" s="106">
        <v>117861.98937839994</v>
      </c>
      <c r="E17" s="106"/>
      <c r="F17" s="98">
        <v>58008.351590399994</v>
      </c>
      <c r="G17" s="106">
        <v>10732.2948906</v>
      </c>
      <c r="H17" s="106">
        <v>27439.907661499987</v>
      </c>
      <c r="I17" s="106">
        <v>79498.71284509993</v>
      </c>
      <c r="J17" s="106"/>
      <c r="K17" s="106">
        <v>96180.55414170002</v>
      </c>
      <c r="L17" s="107">
        <v>175679.26699039989</v>
      </c>
      <c r="M17" s="6"/>
      <c r="O17" s="92"/>
      <c r="P17" s="92"/>
      <c r="R17" s="92"/>
      <c r="S17" s="92"/>
      <c r="T17" s="92"/>
      <c r="U17" s="92"/>
      <c r="W17" s="92"/>
      <c r="X17" s="92"/>
      <c r="AC17" s="92"/>
      <c r="AD17" s="92"/>
      <c r="AF17" s="92"/>
      <c r="AG17" s="92"/>
      <c r="AH17" s="92"/>
      <c r="AI17" s="92"/>
      <c r="AK17" s="92"/>
      <c r="AL17" s="92"/>
      <c r="AO17" s="94"/>
      <c r="AP17" s="94"/>
      <c r="AR17" s="94"/>
      <c r="AS17" s="94"/>
      <c r="AT17" s="94"/>
      <c r="AU17" s="94"/>
      <c r="AW17" s="94"/>
      <c r="AX17" s="94"/>
    </row>
    <row r="18" spans="2:50" x14ac:dyDescent="0.35">
      <c r="B18" s="13">
        <v>2017</v>
      </c>
      <c r="C18" s="98">
        <v>56470.755497700004</v>
      </c>
      <c r="D18" s="106">
        <v>121038.09577320005</v>
      </c>
      <c r="E18" s="106"/>
      <c r="F18" s="98">
        <v>57020.747430100018</v>
      </c>
      <c r="G18" s="106">
        <v>10114.998542199999</v>
      </c>
      <c r="H18" s="106">
        <v>26878.19362160001</v>
      </c>
      <c r="I18" s="106">
        <v>83494.911679199999</v>
      </c>
      <c r="J18" s="106"/>
      <c r="K18" s="106">
        <v>94013.939591600007</v>
      </c>
      <c r="L18" s="107">
        <v>177508.85127090014</v>
      </c>
      <c r="M18" s="6"/>
      <c r="O18" s="92"/>
      <c r="P18" s="92"/>
      <c r="R18" s="92"/>
      <c r="S18" s="92"/>
      <c r="T18" s="92"/>
      <c r="U18" s="92"/>
      <c r="W18" s="92"/>
      <c r="X18" s="92"/>
      <c r="AC18" s="92"/>
      <c r="AD18" s="92"/>
      <c r="AF18" s="92"/>
      <c r="AG18" s="92"/>
      <c r="AH18" s="92"/>
      <c r="AI18" s="92"/>
      <c r="AK18" s="92"/>
      <c r="AL18" s="92"/>
      <c r="AO18" s="94"/>
      <c r="AP18" s="94"/>
      <c r="AR18" s="94"/>
      <c r="AS18" s="94"/>
      <c r="AT18" s="94"/>
      <c r="AU18" s="94"/>
      <c r="AW18" s="94"/>
      <c r="AX18" s="94"/>
    </row>
    <row r="19" spans="2:50" x14ac:dyDescent="0.35">
      <c r="B19" s="13">
        <v>2018</v>
      </c>
      <c r="C19" s="98">
        <v>55463.318821600005</v>
      </c>
      <c r="D19" s="106">
        <v>132304.60109739998</v>
      </c>
      <c r="E19" s="106"/>
      <c r="F19" s="98">
        <v>57507.587778400004</v>
      </c>
      <c r="G19" s="106">
        <v>10422.977832400004</v>
      </c>
      <c r="H19" s="106">
        <v>27344.251656799999</v>
      </c>
      <c r="I19" s="106">
        <v>92493.102654399932</v>
      </c>
      <c r="J19" s="106"/>
      <c r="K19" s="106">
        <v>95274.817267099977</v>
      </c>
      <c r="L19" s="107">
        <v>187767.91991899998</v>
      </c>
      <c r="M19" s="6"/>
      <c r="O19" s="92"/>
      <c r="P19" s="92"/>
      <c r="R19" s="92"/>
      <c r="S19" s="92"/>
      <c r="T19" s="92"/>
      <c r="U19" s="92"/>
      <c r="W19" s="92"/>
      <c r="X19" s="92"/>
      <c r="AC19" s="92"/>
      <c r="AD19" s="92"/>
      <c r="AF19" s="92"/>
      <c r="AG19" s="92"/>
      <c r="AH19" s="92"/>
      <c r="AI19" s="92"/>
      <c r="AK19" s="92"/>
      <c r="AL19" s="92"/>
      <c r="AO19" s="94"/>
      <c r="AP19" s="94"/>
      <c r="AR19" s="94"/>
      <c r="AS19" s="94"/>
      <c r="AT19" s="94"/>
      <c r="AU19" s="94"/>
      <c r="AW19" s="94"/>
      <c r="AX19" s="94"/>
    </row>
    <row r="20" spans="2:50" x14ac:dyDescent="0.35">
      <c r="B20" s="13">
        <v>2019</v>
      </c>
      <c r="C20" s="98">
        <v>54189.417793000008</v>
      </c>
      <c r="D20" s="106">
        <v>116699.03842709999</v>
      </c>
      <c r="E20" s="106"/>
      <c r="F20" s="98">
        <v>53763.283592799991</v>
      </c>
      <c r="G20" s="106">
        <v>9537.5439810999997</v>
      </c>
      <c r="H20" s="106">
        <v>26387.822136299987</v>
      </c>
      <c r="I20" s="106">
        <v>81199.806500899969</v>
      </c>
      <c r="J20" s="106"/>
      <c r="K20" s="106">
        <v>89688.649715000065</v>
      </c>
      <c r="L20" s="107">
        <v>170888.45622009999</v>
      </c>
      <c r="M20" s="2"/>
      <c r="O20" s="92"/>
      <c r="P20" s="92"/>
      <c r="R20" s="92"/>
      <c r="S20" s="92"/>
      <c r="T20" s="92"/>
      <c r="U20" s="92"/>
      <c r="W20" s="92"/>
      <c r="X20" s="92"/>
    </row>
    <row r="21" spans="2:50" x14ac:dyDescent="0.35">
      <c r="B21" s="13">
        <v>2020</v>
      </c>
      <c r="C21" s="98">
        <v>48660.316149599996</v>
      </c>
      <c r="D21" s="106">
        <v>95898.708783399969</v>
      </c>
      <c r="E21" s="106"/>
      <c r="F21" s="98">
        <v>48770.478962000008</v>
      </c>
      <c r="G21" s="106">
        <v>9213.4449369999984</v>
      </c>
      <c r="H21" s="106">
        <v>22462.320576199996</v>
      </c>
      <c r="I21" s="106">
        <v>64112.780452199979</v>
      </c>
      <c r="J21" s="106"/>
      <c r="K21" s="106">
        <v>80446.244477999993</v>
      </c>
      <c r="L21" s="107">
        <v>144559.02493299992</v>
      </c>
      <c r="M21" s="2"/>
      <c r="O21" s="92"/>
      <c r="P21" s="92"/>
      <c r="R21" s="92"/>
      <c r="S21" s="92"/>
      <c r="T21" s="92"/>
      <c r="U21" s="92"/>
      <c r="W21" s="92"/>
      <c r="X21" s="92"/>
    </row>
    <row r="22" spans="2:50" x14ac:dyDescent="0.35">
      <c r="B22" s="13">
        <v>2021</v>
      </c>
      <c r="C22" s="98">
        <v>50681.958705199992</v>
      </c>
      <c r="D22" s="106">
        <v>109090.63467969996</v>
      </c>
      <c r="E22" s="106"/>
      <c r="F22" s="98">
        <v>52206.934277000029</v>
      </c>
      <c r="G22" s="106">
        <v>9113.0283445000041</v>
      </c>
      <c r="H22" s="106">
        <v>24178.630043500019</v>
      </c>
      <c r="I22" s="106">
        <v>74274.000720799988</v>
      </c>
      <c r="J22" s="106"/>
      <c r="K22" s="106">
        <v>85498.592662999989</v>
      </c>
      <c r="L22" s="107">
        <v>159772.59338489998</v>
      </c>
      <c r="M22" s="115"/>
      <c r="O22" s="92"/>
      <c r="P22" s="92"/>
      <c r="R22" s="92"/>
      <c r="S22" s="92"/>
      <c r="T22" s="92"/>
      <c r="U22" s="92"/>
      <c r="W22" s="92"/>
      <c r="X22" s="92"/>
    </row>
    <row r="23" spans="2:50" x14ac:dyDescent="0.35">
      <c r="B23" s="13">
        <v>2022</v>
      </c>
      <c r="C23" s="98">
        <v>49492.396852900012</v>
      </c>
      <c r="D23" s="106">
        <v>114282.67743669996</v>
      </c>
      <c r="E23" s="106"/>
      <c r="F23" s="98">
        <v>53066.264127200011</v>
      </c>
      <c r="G23" s="106">
        <v>8942.9445068999976</v>
      </c>
      <c r="H23" s="106">
        <v>26674.093125499985</v>
      </c>
      <c r="I23" s="106">
        <v>75091.772531100039</v>
      </c>
      <c r="J23" s="106"/>
      <c r="K23" s="106">
        <v>88683.301761699942</v>
      </c>
      <c r="L23" s="107">
        <v>163775.07428960002</v>
      </c>
      <c r="M23" s="115"/>
      <c r="O23" s="92"/>
      <c r="P23" s="92"/>
      <c r="R23" s="92"/>
      <c r="S23" s="92"/>
      <c r="T23" s="92"/>
      <c r="U23" s="92"/>
      <c r="W23" s="92"/>
      <c r="X23" s="92"/>
    </row>
    <row r="24" spans="2:50" x14ac:dyDescent="0.35">
      <c r="B24" s="15">
        <v>2023</v>
      </c>
      <c r="C24" s="100">
        <v>48754.010636399995</v>
      </c>
      <c r="D24" s="108">
        <v>106237.96096760001</v>
      </c>
      <c r="E24" s="108"/>
      <c r="F24" s="100">
        <v>49604.647255199983</v>
      </c>
      <c r="G24" s="108">
        <v>8750.4189105999994</v>
      </c>
      <c r="H24" s="108">
        <v>22073.853734599994</v>
      </c>
      <c r="I24" s="108">
        <v>74563.051706800019</v>
      </c>
      <c r="J24" s="108"/>
      <c r="K24" s="108">
        <v>80428.919899099972</v>
      </c>
      <c r="L24" s="109">
        <v>154991.97160399996</v>
      </c>
      <c r="M24" s="2"/>
      <c r="O24" s="92"/>
      <c r="P24" s="92"/>
      <c r="R24" s="92"/>
      <c r="S24" s="92"/>
      <c r="T24" s="92"/>
      <c r="U24" s="92"/>
      <c r="W24" s="92"/>
      <c r="X24" s="92"/>
    </row>
    <row r="25" spans="2:50" x14ac:dyDescent="0.35"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2"/>
      <c r="O25" s="97"/>
      <c r="P25" s="97"/>
      <c r="Q25" s="97"/>
      <c r="R25" s="92"/>
      <c r="S25" s="97"/>
      <c r="T25" s="97"/>
      <c r="U25" s="97"/>
      <c r="V25" s="97"/>
      <c r="X25" s="97"/>
      <c r="Y25" s="97"/>
      <c r="AA25" s="97"/>
    </row>
    <row r="26" spans="2:50" x14ac:dyDescent="0.35">
      <c r="B26" s="122" t="s">
        <v>39</v>
      </c>
      <c r="C26" s="2"/>
      <c r="D26" s="2"/>
      <c r="E26" s="2"/>
      <c r="F26" s="2"/>
      <c r="G26" s="2"/>
      <c r="H26" s="2"/>
      <c r="I26" s="2"/>
      <c r="J26" s="2"/>
      <c r="K26" s="2"/>
      <c r="L26" s="1"/>
      <c r="M26" s="2"/>
      <c r="O26" s="93"/>
      <c r="P26" s="114"/>
      <c r="Q26" s="2"/>
      <c r="R26" s="2"/>
      <c r="S26" s="2"/>
      <c r="T26" s="2"/>
      <c r="U26" s="2"/>
      <c r="V26" s="2"/>
      <c r="W26" s="2"/>
    </row>
    <row r="27" spans="2:50" x14ac:dyDescent="0.35">
      <c r="B27" s="122" t="s">
        <v>48</v>
      </c>
      <c r="C27" s="2"/>
      <c r="D27" s="2"/>
      <c r="E27" s="2"/>
      <c r="F27" s="2"/>
      <c r="G27" s="2"/>
      <c r="H27" s="2"/>
      <c r="I27" s="2"/>
      <c r="J27" s="2"/>
      <c r="K27" s="2"/>
      <c r="L27" s="1"/>
      <c r="M27" s="2"/>
      <c r="O27" s="2"/>
      <c r="P27" s="2"/>
      <c r="Q27" s="2"/>
      <c r="R27" s="2"/>
      <c r="S27" s="2"/>
      <c r="T27" s="2"/>
      <c r="U27" s="2"/>
      <c r="V27" s="2"/>
      <c r="W27" s="2"/>
    </row>
    <row r="28" spans="2:50" x14ac:dyDescent="0.35">
      <c r="D28" s="2"/>
      <c r="E28" s="2"/>
      <c r="F28" s="2"/>
      <c r="G28" s="2"/>
      <c r="H28" s="2"/>
      <c r="I28" s="2"/>
      <c r="J28" s="2"/>
      <c r="K28" s="2"/>
      <c r="L28" s="2"/>
      <c r="M28" s="2"/>
      <c r="O28" s="2"/>
      <c r="P28" s="2"/>
      <c r="Q28" s="2"/>
      <c r="R28" s="2"/>
      <c r="S28" s="2"/>
      <c r="T28" s="2"/>
      <c r="U28" s="2"/>
      <c r="V28" s="2"/>
      <c r="W28" s="2"/>
    </row>
    <row r="29" spans="2:50" x14ac:dyDescent="0.35">
      <c r="B29" t="s">
        <v>42</v>
      </c>
      <c r="D29" s="2"/>
      <c r="E29" s="2"/>
      <c r="F29" s="2"/>
      <c r="G29" s="2"/>
      <c r="H29" s="2"/>
      <c r="I29" s="2"/>
      <c r="J29" s="2"/>
      <c r="K29" s="2"/>
      <c r="L29" s="2"/>
      <c r="M29" s="2"/>
      <c r="P29" s="2"/>
      <c r="Q29" s="2"/>
      <c r="R29" s="2"/>
      <c r="S29" s="2"/>
      <c r="T29" s="2"/>
      <c r="U29" s="2"/>
      <c r="V29" s="2"/>
      <c r="W29" s="2"/>
    </row>
    <row r="30" spans="2:50" x14ac:dyDescent="0.35">
      <c r="B30" t="s">
        <v>40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P30" s="2"/>
      <c r="Q30" s="2"/>
      <c r="R30" s="2"/>
      <c r="S30" s="2"/>
      <c r="T30" s="2"/>
      <c r="U30" s="2"/>
      <c r="V30" s="2"/>
      <c r="W30" s="2"/>
    </row>
    <row r="31" spans="2:50" x14ac:dyDescent="0.35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O31" s="2"/>
      <c r="P31" s="2"/>
      <c r="Q31" s="2"/>
      <c r="R31" s="2"/>
      <c r="S31" s="2"/>
      <c r="T31" s="2"/>
      <c r="U31" s="2"/>
      <c r="V31" s="2"/>
      <c r="W31" s="2"/>
    </row>
    <row r="32" spans="2:50" x14ac:dyDescent="0.35">
      <c r="B32" t="s">
        <v>41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O32" s="2"/>
      <c r="P32" s="2"/>
      <c r="Q32" s="2"/>
      <c r="R32" s="2"/>
      <c r="S32" s="2"/>
      <c r="T32" s="2"/>
      <c r="U32" s="2"/>
      <c r="V32" s="2"/>
      <c r="W32" s="2"/>
    </row>
    <row r="33" spans="2:23" x14ac:dyDescent="0.35">
      <c r="B33" t="s">
        <v>43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O33" s="2"/>
      <c r="P33" s="2"/>
      <c r="Q33" s="2"/>
      <c r="R33" s="2"/>
      <c r="S33" s="2"/>
      <c r="T33" s="2"/>
      <c r="U33" s="2"/>
      <c r="V33" s="2"/>
      <c r="W33" s="2"/>
    </row>
    <row r="34" spans="2:23" x14ac:dyDescent="0.35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O34" s="2"/>
      <c r="P34" s="2"/>
      <c r="Q34" s="2"/>
      <c r="R34" s="2"/>
      <c r="S34" s="2"/>
      <c r="T34" s="2"/>
      <c r="U34" s="2"/>
      <c r="V34" s="2"/>
      <c r="W34" s="2"/>
    </row>
    <row r="35" spans="2:23" x14ac:dyDescent="0.35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O35" s="2"/>
      <c r="P35" s="2"/>
      <c r="Q35" s="2"/>
      <c r="R35" s="2"/>
      <c r="S35" s="2"/>
      <c r="T35" s="2"/>
      <c r="U35" s="2"/>
      <c r="V35" s="2"/>
      <c r="W35" s="2"/>
    </row>
    <row r="36" spans="2:23" x14ac:dyDescent="0.3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O36" s="2"/>
      <c r="P36" s="2"/>
      <c r="Q36" s="2"/>
      <c r="R36" s="2"/>
      <c r="S36" s="2"/>
      <c r="T36" s="2"/>
      <c r="U36" s="2"/>
      <c r="V36" s="2"/>
      <c r="W36" s="2"/>
    </row>
    <row r="37" spans="2:23" x14ac:dyDescent="0.35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O37" s="2"/>
      <c r="P37" s="2"/>
      <c r="Q37" s="2"/>
      <c r="R37" s="2"/>
      <c r="S37" s="2"/>
      <c r="T37" s="2"/>
      <c r="U37" s="2"/>
      <c r="V37" s="2"/>
      <c r="W37" s="2"/>
    </row>
    <row r="38" spans="2:23" x14ac:dyDescent="0.35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O38" s="2"/>
      <c r="P38" s="2"/>
      <c r="Q38" s="2"/>
      <c r="R38" s="2"/>
      <c r="S38" s="2"/>
      <c r="T38" s="2"/>
      <c r="U38" s="2"/>
      <c r="V38" s="2"/>
      <c r="W38" s="2"/>
    </row>
    <row r="39" spans="2:23" x14ac:dyDescent="0.35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O39" s="2"/>
      <c r="P39" s="2"/>
      <c r="Q39" s="2"/>
      <c r="R39" s="2"/>
      <c r="S39" s="2"/>
      <c r="T39" s="2"/>
      <c r="U39" s="2"/>
      <c r="V39" s="2"/>
      <c r="W39" s="2"/>
    </row>
    <row r="40" spans="2:23" x14ac:dyDescent="0.35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O40" s="2"/>
      <c r="P40" s="2"/>
      <c r="Q40" s="2"/>
      <c r="R40" s="2"/>
      <c r="S40" s="2"/>
      <c r="T40" s="2"/>
      <c r="U40" s="2"/>
      <c r="V40" s="2"/>
      <c r="W40" s="2"/>
    </row>
    <row r="41" spans="2:23" x14ac:dyDescent="0.35"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O41" s="2"/>
      <c r="P41" s="2"/>
      <c r="Q41" s="2"/>
      <c r="R41" s="2"/>
      <c r="S41" s="2"/>
      <c r="T41" s="2"/>
      <c r="U41" s="2"/>
      <c r="V41" s="2"/>
      <c r="W41" s="2"/>
    </row>
    <row r="42" spans="2:23" x14ac:dyDescent="0.35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O42" s="2"/>
      <c r="P42" s="2"/>
      <c r="Q42" s="2"/>
      <c r="R42" s="2"/>
      <c r="S42" s="2"/>
      <c r="T42" s="2"/>
      <c r="U42" s="2"/>
      <c r="V42" s="2"/>
      <c r="W42" s="2"/>
    </row>
    <row r="43" spans="2:23" x14ac:dyDescent="0.35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O43" s="2"/>
      <c r="P43" s="2"/>
      <c r="Q43" s="2"/>
      <c r="R43" s="2"/>
      <c r="S43" s="2"/>
      <c r="T43" s="2"/>
      <c r="U43" s="2"/>
      <c r="V43" s="2"/>
      <c r="W43" s="2"/>
    </row>
    <row r="44" spans="2:23" x14ac:dyDescent="0.35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O44" s="2"/>
      <c r="P44" s="2"/>
      <c r="Q44" s="2"/>
      <c r="R44" s="2"/>
      <c r="S44" s="2"/>
      <c r="T44" s="2"/>
      <c r="U44" s="2"/>
      <c r="V44" s="2"/>
      <c r="W44" s="2"/>
    </row>
    <row r="45" spans="2:23" x14ac:dyDescent="0.35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O45" s="2"/>
      <c r="P45" s="2"/>
      <c r="Q45" s="2"/>
      <c r="R45" s="2"/>
      <c r="S45" s="2"/>
      <c r="T45" s="2"/>
      <c r="U45" s="2"/>
      <c r="V45" s="2"/>
      <c r="W45" s="2"/>
    </row>
    <row r="46" spans="2:23" x14ac:dyDescent="0.3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O46" s="2"/>
      <c r="P46" s="2"/>
      <c r="Q46" s="2"/>
      <c r="R46" s="2"/>
      <c r="S46" s="2"/>
      <c r="T46" s="2"/>
      <c r="U46" s="2"/>
      <c r="V46" s="2"/>
      <c r="W46" s="2"/>
    </row>
    <row r="47" spans="2:23" x14ac:dyDescent="0.3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O47" s="2"/>
      <c r="P47" s="2"/>
      <c r="Q47" s="2"/>
      <c r="R47" s="2"/>
      <c r="S47" s="2"/>
      <c r="T47" s="2"/>
      <c r="U47" s="2"/>
      <c r="V47" s="2"/>
      <c r="W47" s="2"/>
    </row>
    <row r="48" spans="2:23" x14ac:dyDescent="0.3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O48" s="2"/>
      <c r="P48" s="2"/>
      <c r="Q48" s="2"/>
      <c r="R48" s="2"/>
      <c r="S48" s="2"/>
      <c r="T48" s="2"/>
      <c r="U48" s="2"/>
      <c r="V48" s="2"/>
      <c r="W48" s="2"/>
    </row>
    <row r="49" spans="3:23" x14ac:dyDescent="0.3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O49" s="2"/>
      <c r="P49" s="2"/>
      <c r="Q49" s="2"/>
      <c r="R49" s="2"/>
      <c r="S49" s="2"/>
      <c r="T49" s="2"/>
      <c r="U49" s="2"/>
      <c r="V49" s="2"/>
      <c r="W49" s="2"/>
    </row>
    <row r="50" spans="3:23" x14ac:dyDescent="0.3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O50" s="2"/>
      <c r="P50" s="2"/>
      <c r="Q50" s="2"/>
      <c r="R50" s="2"/>
      <c r="S50" s="2"/>
      <c r="T50" s="2"/>
      <c r="U50" s="2"/>
      <c r="V50" s="2"/>
      <c r="W50" s="2"/>
    </row>
    <row r="51" spans="3:23" x14ac:dyDescent="0.3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O51" s="2"/>
      <c r="P51" s="2"/>
      <c r="Q51" s="2"/>
      <c r="R51" s="2"/>
      <c r="S51" s="2"/>
      <c r="T51" s="2"/>
      <c r="U51" s="2"/>
      <c r="V51" s="2"/>
      <c r="W51" s="2"/>
    </row>
    <row r="52" spans="3:23" x14ac:dyDescent="0.3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O52" s="2"/>
      <c r="P52" s="2"/>
      <c r="Q52" s="2"/>
      <c r="R52" s="2"/>
      <c r="S52" s="2"/>
      <c r="T52" s="2"/>
      <c r="U52" s="2"/>
      <c r="V52" s="2"/>
      <c r="W52" s="2"/>
    </row>
    <row r="53" spans="3:23" x14ac:dyDescent="0.3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O53" s="2"/>
      <c r="P53" s="2"/>
      <c r="Q53" s="2"/>
      <c r="R53" s="2"/>
      <c r="S53" s="2"/>
      <c r="T53" s="2"/>
      <c r="U53" s="2"/>
      <c r="V53" s="2"/>
      <c r="W53" s="2"/>
    </row>
    <row r="54" spans="3:23" x14ac:dyDescent="0.3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O54" s="2"/>
      <c r="P54" s="2"/>
      <c r="Q54" s="2"/>
      <c r="R54" s="2"/>
      <c r="S54" s="2"/>
      <c r="T54" s="2"/>
      <c r="U54" s="2"/>
      <c r="V54" s="2"/>
      <c r="W54" s="2"/>
    </row>
    <row r="55" spans="3:23" x14ac:dyDescent="0.3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O55" s="2"/>
      <c r="P55" s="2"/>
      <c r="Q55" s="2"/>
      <c r="R55" s="2"/>
      <c r="S55" s="2"/>
      <c r="T55" s="2"/>
      <c r="U55" s="2"/>
      <c r="V55" s="2"/>
      <c r="W55" s="2"/>
    </row>
    <row r="56" spans="3:23" x14ac:dyDescent="0.3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O56" s="2"/>
      <c r="P56" s="2"/>
      <c r="Q56" s="2"/>
      <c r="R56" s="2"/>
      <c r="S56" s="2"/>
      <c r="T56" s="2"/>
      <c r="U56" s="2"/>
      <c r="V56" s="2"/>
      <c r="W56" s="2"/>
    </row>
    <row r="57" spans="3:23" x14ac:dyDescent="0.3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O57" s="2"/>
      <c r="P57" s="2"/>
      <c r="Q57" s="2"/>
      <c r="R57" s="2"/>
      <c r="S57" s="2"/>
      <c r="T57" s="2"/>
      <c r="U57" s="2"/>
      <c r="V57" s="2"/>
      <c r="W57" s="2"/>
    </row>
    <row r="58" spans="3:23" x14ac:dyDescent="0.3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O58" s="2"/>
      <c r="P58" s="2"/>
      <c r="Q58" s="2"/>
      <c r="R58" s="2"/>
      <c r="S58" s="2"/>
      <c r="T58" s="2"/>
      <c r="U58" s="2"/>
      <c r="V58" s="2"/>
      <c r="W58" s="2"/>
    </row>
    <row r="59" spans="3:23" x14ac:dyDescent="0.3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O59" s="2"/>
      <c r="P59" s="2"/>
      <c r="Q59" s="2"/>
      <c r="R59" s="2"/>
      <c r="S59" s="2"/>
      <c r="T59" s="2"/>
      <c r="U59" s="2"/>
      <c r="V59" s="2"/>
      <c r="W59" s="2"/>
    </row>
    <row r="60" spans="3:23" x14ac:dyDescent="0.3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O60" s="2"/>
      <c r="P60" s="2"/>
      <c r="Q60" s="2"/>
      <c r="R60" s="2"/>
      <c r="S60" s="2"/>
      <c r="T60" s="2"/>
      <c r="U60" s="2"/>
      <c r="V60" s="2"/>
      <c r="W60" s="2"/>
    </row>
    <row r="61" spans="3:23" x14ac:dyDescent="0.3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O61" s="2"/>
      <c r="P61" s="2"/>
      <c r="Q61" s="2"/>
      <c r="R61" s="2"/>
      <c r="S61" s="2"/>
      <c r="T61" s="2"/>
      <c r="U61" s="2"/>
      <c r="V61" s="2"/>
      <c r="W61" s="2"/>
    </row>
    <row r="62" spans="3:23" x14ac:dyDescent="0.3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O62" s="2"/>
      <c r="P62" s="2"/>
      <c r="Q62" s="2"/>
      <c r="R62" s="2"/>
      <c r="S62" s="2"/>
      <c r="T62" s="2"/>
      <c r="U62" s="2"/>
      <c r="V62" s="2"/>
      <c r="W62" s="2"/>
    </row>
    <row r="63" spans="3:23" x14ac:dyDescent="0.3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O63" s="2"/>
      <c r="P63" s="2"/>
      <c r="Q63" s="2"/>
      <c r="R63" s="2"/>
      <c r="S63" s="2"/>
      <c r="T63" s="2"/>
      <c r="U63" s="2"/>
      <c r="V63" s="2"/>
      <c r="W63" s="2"/>
    </row>
    <row r="64" spans="3:23" x14ac:dyDescent="0.3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O64" s="2"/>
      <c r="P64" s="2"/>
      <c r="Q64" s="2"/>
      <c r="R64" s="2"/>
      <c r="S64" s="2"/>
      <c r="T64" s="2"/>
      <c r="U64" s="2"/>
      <c r="V64" s="2"/>
      <c r="W64" s="2"/>
    </row>
    <row r="65" spans="3:23" x14ac:dyDescent="0.3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O65" s="2"/>
      <c r="P65" s="2"/>
      <c r="Q65" s="2"/>
      <c r="R65" s="2"/>
      <c r="S65" s="2"/>
      <c r="T65" s="2"/>
      <c r="U65" s="2"/>
      <c r="V65" s="2"/>
      <c r="W65" s="2"/>
    </row>
    <row r="66" spans="3:23" x14ac:dyDescent="0.3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O66" s="2"/>
      <c r="P66" s="2"/>
      <c r="Q66" s="2"/>
      <c r="R66" s="2"/>
      <c r="S66" s="2"/>
      <c r="T66" s="2"/>
      <c r="U66" s="2"/>
      <c r="V66" s="2"/>
      <c r="W66" s="2"/>
    </row>
    <row r="67" spans="3:23" x14ac:dyDescent="0.3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O67" s="2"/>
      <c r="P67" s="2"/>
      <c r="Q67" s="2"/>
      <c r="R67" s="2"/>
      <c r="S67" s="2"/>
      <c r="T67" s="2"/>
      <c r="U67" s="2"/>
      <c r="V67" s="2"/>
      <c r="W67" s="2"/>
    </row>
    <row r="68" spans="3:23" x14ac:dyDescent="0.3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O68" s="2"/>
      <c r="P68" s="2"/>
      <c r="Q68" s="2"/>
      <c r="R68" s="2"/>
      <c r="S68" s="2"/>
      <c r="T68" s="2"/>
      <c r="U68" s="2"/>
      <c r="V68" s="2"/>
      <c r="W68" s="2"/>
    </row>
    <row r="69" spans="3:23" x14ac:dyDescent="0.3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O69" s="2"/>
      <c r="P69" s="2"/>
      <c r="Q69" s="2"/>
      <c r="R69" s="2"/>
      <c r="S69" s="2"/>
      <c r="T69" s="2"/>
      <c r="U69" s="2"/>
      <c r="V69" s="2"/>
      <c r="W69" s="2"/>
    </row>
    <row r="70" spans="3:23" x14ac:dyDescent="0.3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O70" s="2"/>
      <c r="P70" s="2"/>
      <c r="Q70" s="2"/>
      <c r="R70" s="2"/>
      <c r="S70" s="2"/>
      <c r="T70" s="2"/>
      <c r="U70" s="2"/>
      <c r="V70" s="2"/>
      <c r="W70" s="2"/>
    </row>
    <row r="71" spans="3:23" x14ac:dyDescent="0.3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O71" s="2"/>
      <c r="P71" s="2"/>
      <c r="Q71" s="2"/>
      <c r="R71" s="2"/>
      <c r="S71" s="2"/>
      <c r="T71" s="2"/>
      <c r="U71" s="2"/>
      <c r="V71" s="2"/>
      <c r="W71" s="2"/>
    </row>
    <row r="72" spans="3:23" x14ac:dyDescent="0.35">
      <c r="C72" s="2" t="s">
        <v>14</v>
      </c>
      <c r="D72" s="2"/>
      <c r="E72" s="2"/>
      <c r="F72" s="2"/>
      <c r="G72" s="2"/>
      <c r="H72" s="2"/>
      <c r="I72" s="2"/>
      <c r="J72" s="2"/>
      <c r="K72" s="2"/>
      <c r="L72" s="2"/>
      <c r="O72" s="2"/>
      <c r="P72" s="2"/>
      <c r="Q72" s="2"/>
      <c r="R72" s="2"/>
      <c r="S72" s="2"/>
      <c r="T72" s="2"/>
      <c r="U72" s="2"/>
      <c r="V72" s="2"/>
      <c r="W72" s="2"/>
    </row>
    <row r="73" spans="3:23" x14ac:dyDescent="0.35">
      <c r="C73" s="2" t="s">
        <v>15</v>
      </c>
      <c r="O73" s="2"/>
    </row>
    <row r="74" spans="3:23" x14ac:dyDescent="0.35">
      <c r="O74" s="2"/>
    </row>
    <row r="92" spans="2:6" x14ac:dyDescent="0.35">
      <c r="C92" s="71"/>
      <c r="F92" s="82"/>
    </row>
    <row r="93" spans="2:6" x14ac:dyDescent="0.35">
      <c r="B93" s="78"/>
      <c r="F93" s="82"/>
    </row>
    <row r="94" spans="2:6" x14ac:dyDescent="0.35">
      <c r="B94" s="71"/>
      <c r="F94" s="82"/>
    </row>
    <row r="95" spans="2:6" x14ac:dyDescent="0.35">
      <c r="B95" s="71"/>
      <c r="F95" s="82"/>
    </row>
    <row r="96" spans="2:6" x14ac:dyDescent="0.35">
      <c r="B96" s="71"/>
      <c r="F96" s="83"/>
    </row>
    <row r="97" spans="2:6" x14ac:dyDescent="0.35">
      <c r="B97" s="79" t="s">
        <v>49</v>
      </c>
      <c r="F97" s="79" t="s">
        <v>59</v>
      </c>
    </row>
    <row r="98" spans="2:6" x14ac:dyDescent="0.35">
      <c r="B98" s="73">
        <v>45951</v>
      </c>
      <c r="F98" s="73">
        <v>45951</v>
      </c>
    </row>
    <row r="99" spans="2:6" x14ac:dyDescent="0.35">
      <c r="B99" s="80"/>
      <c r="F99" s="80"/>
    </row>
    <row r="100" spans="2:6" x14ac:dyDescent="0.35">
      <c r="B100" s="79" t="s">
        <v>50</v>
      </c>
      <c r="F100" s="79" t="s">
        <v>60</v>
      </c>
    </row>
    <row r="101" spans="2:6" x14ac:dyDescent="0.35">
      <c r="B101" s="80" t="s">
        <v>66</v>
      </c>
      <c r="F101" s="80" t="s">
        <v>69</v>
      </c>
    </row>
    <row r="102" spans="2:6" x14ac:dyDescent="0.35">
      <c r="B102" s="80"/>
      <c r="F102" s="76"/>
    </row>
    <row r="103" spans="2:6" x14ac:dyDescent="0.35">
      <c r="B103" s="79" t="s">
        <v>52</v>
      </c>
      <c r="F103" s="79" t="s">
        <v>62</v>
      </c>
    </row>
    <row r="104" spans="2:6" x14ac:dyDescent="0.35">
      <c r="B104" s="81" t="s">
        <v>67</v>
      </c>
      <c r="F104" s="81" t="s">
        <v>70</v>
      </c>
    </row>
    <row r="105" spans="2:6" x14ac:dyDescent="0.35">
      <c r="B105" s="81" t="s">
        <v>88</v>
      </c>
      <c r="F105" s="81" t="s">
        <v>89</v>
      </c>
    </row>
    <row r="106" spans="2:6" x14ac:dyDescent="0.35">
      <c r="B106" s="81" t="s">
        <v>68</v>
      </c>
      <c r="F106" s="81" t="s">
        <v>71</v>
      </c>
    </row>
    <row r="107" spans="2:6" x14ac:dyDescent="0.35">
      <c r="B107" s="71" t="s">
        <v>72</v>
      </c>
      <c r="F107" s="81" t="s">
        <v>73</v>
      </c>
    </row>
    <row r="109" spans="2:6" x14ac:dyDescent="0.35">
      <c r="B109" s="81" t="s">
        <v>84</v>
      </c>
      <c r="F109" s="81" t="s">
        <v>84</v>
      </c>
    </row>
    <row r="110" spans="2:6" x14ac:dyDescent="0.35">
      <c r="B110" s="81" t="s">
        <v>86</v>
      </c>
      <c r="F110" s="81" t="s">
        <v>87</v>
      </c>
    </row>
    <row r="111" spans="2:6" x14ac:dyDescent="0.35">
      <c r="B111" s="81" t="s">
        <v>85</v>
      </c>
      <c r="F111" s="81" t="s">
        <v>85</v>
      </c>
    </row>
    <row r="112" spans="2:6" x14ac:dyDescent="0.35">
      <c r="B112" s="71" t="s">
        <v>72</v>
      </c>
      <c r="F112" s="71" t="s">
        <v>72</v>
      </c>
    </row>
  </sheetData>
  <mergeCells count="4">
    <mergeCell ref="C6:D6"/>
    <mergeCell ref="F6:I6"/>
    <mergeCell ref="C5:D5"/>
    <mergeCell ref="F5:I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B2:O106"/>
  <sheetViews>
    <sheetView zoomScaleNormal="100" workbookViewId="0"/>
  </sheetViews>
  <sheetFormatPr defaultRowHeight="14.5" x14ac:dyDescent="0.35"/>
  <cols>
    <col min="2" max="2" width="15.7265625" customWidth="1"/>
    <col min="3" max="3" width="12.7265625" customWidth="1"/>
    <col min="4" max="4" width="16.7265625" customWidth="1"/>
    <col min="5" max="5" width="12.1796875" customWidth="1"/>
    <col min="6" max="7" width="16.7265625" customWidth="1"/>
    <col min="8" max="8" width="20.453125" customWidth="1"/>
    <col min="9" max="9" width="13.453125" customWidth="1"/>
    <col min="10" max="10" width="6.7265625" customWidth="1"/>
    <col min="11" max="13" width="16.7265625" customWidth="1"/>
  </cols>
  <sheetData>
    <row r="2" spans="2:12" ht="15" x14ac:dyDescent="0.4">
      <c r="B2" s="8" t="s">
        <v>83</v>
      </c>
      <c r="D2" s="2"/>
      <c r="E2" s="2"/>
      <c r="F2" s="2"/>
      <c r="G2" s="2"/>
      <c r="H2" s="2"/>
      <c r="I2" s="2"/>
      <c r="J2" s="2"/>
      <c r="K2" s="2"/>
      <c r="L2" s="2"/>
    </row>
    <row r="3" spans="2:12" ht="15" x14ac:dyDescent="0.4">
      <c r="B3" s="2" t="s">
        <v>82</v>
      </c>
      <c r="D3" s="2"/>
      <c r="E3" s="2"/>
      <c r="F3" s="2"/>
      <c r="G3" s="2"/>
      <c r="H3" s="2"/>
      <c r="I3" s="2"/>
      <c r="J3" s="2"/>
      <c r="K3" s="2"/>
      <c r="L3" s="2"/>
    </row>
    <row r="4" spans="2:12" x14ac:dyDescent="0.35"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x14ac:dyDescent="0.35">
      <c r="B5" s="27"/>
      <c r="C5" s="134" t="s">
        <v>18</v>
      </c>
      <c r="D5" s="135"/>
      <c r="E5" s="19"/>
      <c r="F5" s="134" t="s">
        <v>19</v>
      </c>
      <c r="G5" s="135"/>
      <c r="H5" s="135"/>
      <c r="I5" s="135"/>
      <c r="J5" s="19"/>
      <c r="K5" s="19"/>
      <c r="L5" s="28"/>
    </row>
    <row r="6" spans="2:12" x14ac:dyDescent="0.35">
      <c r="B6" s="29"/>
      <c r="C6" s="136" t="s">
        <v>20</v>
      </c>
      <c r="D6" s="137"/>
      <c r="E6" s="2"/>
      <c r="F6" s="136" t="s">
        <v>21</v>
      </c>
      <c r="G6" s="137"/>
      <c r="H6" s="137"/>
      <c r="I6" s="137"/>
      <c r="J6" s="2"/>
      <c r="K6" s="2"/>
      <c r="L6" s="24"/>
    </row>
    <row r="7" spans="2:12" ht="39.5" x14ac:dyDescent="0.35">
      <c r="B7" s="85" t="s">
        <v>16</v>
      </c>
      <c r="C7" s="7" t="s">
        <v>45</v>
      </c>
      <c r="D7" s="7" t="s">
        <v>6</v>
      </c>
      <c r="E7" s="7"/>
      <c r="F7" s="7" t="s">
        <v>8</v>
      </c>
      <c r="G7" s="7" t="s">
        <v>4</v>
      </c>
      <c r="H7" s="7" t="s">
        <v>96</v>
      </c>
      <c r="I7" s="7" t="s">
        <v>5</v>
      </c>
      <c r="J7" s="7"/>
      <c r="K7" s="7" t="s">
        <v>0</v>
      </c>
      <c r="L7" s="10" t="s">
        <v>1</v>
      </c>
    </row>
    <row r="8" spans="2:12" ht="39.5" x14ac:dyDescent="0.35">
      <c r="B8" s="85" t="s">
        <v>17</v>
      </c>
      <c r="C8" s="7" t="s">
        <v>44</v>
      </c>
      <c r="D8" s="7" t="s">
        <v>7</v>
      </c>
      <c r="E8" s="7"/>
      <c r="F8" s="7" t="s">
        <v>9</v>
      </c>
      <c r="G8" s="7" t="s">
        <v>12</v>
      </c>
      <c r="H8" s="7" t="s">
        <v>97</v>
      </c>
      <c r="I8" s="7" t="s">
        <v>5</v>
      </c>
      <c r="J8" s="7"/>
      <c r="K8" s="7" t="s">
        <v>10</v>
      </c>
      <c r="L8" s="10" t="s">
        <v>11</v>
      </c>
    </row>
    <row r="9" spans="2:12" x14ac:dyDescent="0.35">
      <c r="B9" s="84">
        <v>2008</v>
      </c>
      <c r="C9" s="95">
        <f>1000*'2'!C9/('1'!$N9*1000)</f>
        <v>7.3210787763123655</v>
      </c>
      <c r="D9" s="95">
        <f>1000*'2'!D9/('1'!$N9*1000)</f>
        <v>16.646431046616055</v>
      </c>
      <c r="E9" s="95"/>
      <c r="F9" s="95">
        <f>1000*'2'!F9/('1'!$N9*1000)</f>
        <v>7.3734633987418663</v>
      </c>
      <c r="G9" s="95">
        <f>1000*'2'!G9/('1'!$N9*1000)</f>
        <v>1.2513200334381782</v>
      </c>
      <c r="H9" s="95">
        <f>1000*'2'!H9/('1'!$N9*1000)</f>
        <v>3.2976940360086777</v>
      </c>
      <c r="I9" s="95">
        <f>1000*'2'!I9/('1'!$N9*1000)</f>
        <v>12.045032354175707</v>
      </c>
      <c r="J9" s="95"/>
      <c r="K9" s="95">
        <f>1000*'2'!K9/('1'!$N9*1000)</f>
        <v>11.922477468600869</v>
      </c>
      <c r="L9" s="96">
        <f>1000*'2'!L9/('1'!$N9*1000)</f>
        <v>23.96750982292842</v>
      </c>
    </row>
    <row r="10" spans="2:12" x14ac:dyDescent="0.35">
      <c r="B10" s="84">
        <v>2009</v>
      </c>
      <c r="C10" s="95">
        <f>1000*'2'!C10/('1'!$N10*1000)</f>
        <v>6.6734296838047076</v>
      </c>
      <c r="D10" s="95">
        <f>1000*'2'!D10/('1'!$N10*1000)</f>
        <v>12.115750426164114</v>
      </c>
      <c r="E10" s="95"/>
      <c r="F10" s="95">
        <f>1000*'2'!F10/('1'!$N10*1000)</f>
        <v>6.8061498658780515</v>
      </c>
      <c r="G10" s="95">
        <f>1000*'2'!G10/('1'!$N10*1000)</f>
        <v>1.2058233215507039</v>
      </c>
      <c r="H10" s="95">
        <f>1000*'2'!H10/('1'!$N10*1000)</f>
        <v>1.9591092367781475</v>
      </c>
      <c r="I10" s="95">
        <f>1000*'2'!I10/('1'!$N10*1000)</f>
        <v>8.8180976853855224</v>
      </c>
      <c r="J10" s="95"/>
      <c r="K10" s="95">
        <f>1000*'2'!K10/('1'!$N10*1000)</f>
        <v>9.9710824246585652</v>
      </c>
      <c r="L10" s="96">
        <f>1000*'2'!L10/('1'!$N10*1000)</f>
        <v>18.789180109968818</v>
      </c>
    </row>
    <row r="11" spans="2:12" x14ac:dyDescent="0.35">
      <c r="B11" s="84">
        <v>2010</v>
      </c>
      <c r="C11" s="95">
        <f>1000*'2'!C11/('1'!$N11*1000)</f>
        <v>7.2724510025271911</v>
      </c>
      <c r="D11" s="95">
        <f>1000*'2'!D11/('1'!$N11*1000)</f>
        <v>14.637858752217959</v>
      </c>
      <c r="E11" s="95"/>
      <c r="F11" s="95">
        <f>1000*'2'!F11/('1'!$N11*1000)</f>
        <v>7.3641797737683978</v>
      </c>
      <c r="G11" s="95">
        <f>1000*'2'!G11/('1'!$N11*1000)</f>
        <v>1.2696192016421413</v>
      </c>
      <c r="H11" s="95">
        <f>1000*'2'!H11/('1'!$N11*1000)</f>
        <v>2.627568286020475</v>
      </c>
      <c r="I11" s="95">
        <f>1000*'2'!I11/('1'!$N11*1000)</f>
        <v>10.648942493239497</v>
      </c>
      <c r="J11" s="95"/>
      <c r="K11" s="95">
        <f>1000*'2'!K11/('1'!$N11*1000)</f>
        <v>11.261367261633607</v>
      </c>
      <c r="L11" s="96">
        <f>1000*'2'!L11/('1'!$N11*1000)</f>
        <v>21.910309754745143</v>
      </c>
    </row>
    <row r="12" spans="2:12" x14ac:dyDescent="0.35">
      <c r="B12" s="84">
        <v>2011</v>
      </c>
      <c r="C12" s="95">
        <f>1000*'2'!C12/('1'!$N12*1000)</f>
        <v>6.6572176763784547</v>
      </c>
      <c r="D12" s="95">
        <f>1000*'2'!D12/('1'!$N12*1000)</f>
        <v>16.601060877701354</v>
      </c>
      <c r="E12" s="95"/>
      <c r="F12" s="95">
        <f>1000*'2'!F12/('1'!$N12*1000)</f>
        <v>7.310387452693405</v>
      </c>
      <c r="G12" s="95">
        <f>1000*'2'!G12/('1'!$N12*1000)</f>
        <v>1.2687316436871627</v>
      </c>
      <c r="H12" s="95">
        <f>1000*'2'!H12/('1'!$N12*1000)</f>
        <v>3.1729470023812061</v>
      </c>
      <c r="I12" s="95">
        <f>1000*'2'!I12/('1'!$N12*1000)</f>
        <v>11.506212455233372</v>
      </c>
      <c r="J12" s="95"/>
      <c r="K12" s="95">
        <f>1000*'2'!K12/('1'!$N12*1000)</f>
        <v>11.752066098751193</v>
      </c>
      <c r="L12" s="96">
        <f>1000*'2'!L12/('1'!$N12*1000)</f>
        <v>23.258278554079816</v>
      </c>
    </row>
    <row r="13" spans="2:12" x14ac:dyDescent="0.35">
      <c r="B13" s="84">
        <v>2012</v>
      </c>
      <c r="C13" s="95">
        <f>1000*'2'!C13/('1'!$N13*1000)</f>
        <v>6.2352135554049806</v>
      </c>
      <c r="D13" s="95">
        <f>1000*'2'!D13/('1'!$N13*1000)</f>
        <v>15.588558285849347</v>
      </c>
      <c r="E13" s="95"/>
      <c r="F13" s="95">
        <f>1000*'2'!F13/('1'!$N13*1000)</f>
        <v>6.9105825357600601</v>
      </c>
      <c r="G13" s="95">
        <f>1000*'2'!G13/('1'!$N13*1000)</f>
        <v>1.2138858054102324</v>
      </c>
      <c r="H13" s="95">
        <f>1000*'2'!H13/('1'!$N13*1000)</f>
        <v>2.6553409581048424</v>
      </c>
      <c r="I13" s="95">
        <f>1000*'2'!I13/('1'!$N13*1000)</f>
        <v>11.043962541863639</v>
      </c>
      <c r="J13" s="95"/>
      <c r="K13" s="95">
        <f>1000*'2'!K13/('1'!$N13*1000)</f>
        <v>10.779809299443222</v>
      </c>
      <c r="L13" s="96">
        <f>1000*'2'!L13/('1'!$N13*1000)</f>
        <v>21.823771841254327</v>
      </c>
    </row>
    <row r="14" spans="2:12" x14ac:dyDescent="0.35">
      <c r="B14" s="84">
        <v>2013</v>
      </c>
      <c r="C14" s="95">
        <f>1000*'2'!C14/('1'!$N14*1000)</f>
        <v>6.0188200839479142</v>
      </c>
      <c r="D14" s="95">
        <f>1000*'2'!D14/('1'!$N14*1000)</f>
        <v>14.276645119677083</v>
      </c>
      <c r="E14" s="95"/>
      <c r="F14" s="95">
        <f>1000*'2'!F14/('1'!$N14*1000)</f>
        <v>6.7728047595208363</v>
      </c>
      <c r="G14" s="95">
        <f>1000*'2'!G14/('1'!$N14*1000)</f>
        <v>1.2075716556458338</v>
      </c>
      <c r="H14" s="95">
        <f>1000*'2'!H14/('1'!$N14*1000)</f>
        <v>2.7070566017812498</v>
      </c>
      <c r="I14" s="95">
        <f>1000*'2'!I14/('1'!$N14*1000)</f>
        <v>9.6080321862083338</v>
      </c>
      <c r="J14" s="95"/>
      <c r="K14" s="95">
        <f>1000*'2'!K14/('1'!$N14*1000)</f>
        <v>10.68743301744791</v>
      </c>
      <c r="L14" s="96">
        <f>1000*'2'!L14/('1'!$N14*1000)</f>
        <v>20.295465203624996</v>
      </c>
    </row>
    <row r="15" spans="2:12" x14ac:dyDescent="0.35">
      <c r="B15" s="84">
        <v>2014</v>
      </c>
      <c r="C15" s="95">
        <f>1000*'2'!C15/('1'!$N15*1000)</f>
        <v>5.7982410057033844</v>
      </c>
      <c r="D15" s="95">
        <f>1000*'2'!D15/('1'!$N15*1000)</f>
        <v>13.744586796379958</v>
      </c>
      <c r="E15" s="95"/>
      <c r="F15" s="95">
        <f>1000*'2'!F15/('1'!$N15*1000)</f>
        <v>6.3131712324979343</v>
      </c>
      <c r="G15" s="95">
        <f>1000*'2'!G15/('1'!$N15*1000)</f>
        <v>1.0831848936984321</v>
      </c>
      <c r="H15" s="95">
        <f>1000*'2'!H15/('1'!$N15*1000)</f>
        <v>2.545459287561882</v>
      </c>
      <c r="I15" s="95">
        <f>1000*'2'!I15/('1'!$N15*1000)</f>
        <v>9.6010123887479359</v>
      </c>
      <c r="J15" s="95"/>
      <c r="K15" s="95">
        <f>1000*'2'!K15/('1'!$N15*1000)</f>
        <v>9.9418154135210433</v>
      </c>
      <c r="L15" s="96">
        <f>1000*'2'!L15/('1'!$N15*1000)</f>
        <v>19.542827802083348</v>
      </c>
    </row>
    <row r="16" spans="2:12" x14ac:dyDescent="0.35">
      <c r="B16" s="84">
        <v>2015</v>
      </c>
      <c r="C16" s="95">
        <f>1000*'2'!C16/('1'!$N16*1000)</f>
        <v>5.8037473907133377</v>
      </c>
      <c r="D16" s="95">
        <f>1000*'2'!D16/('1'!$N16*1000)</f>
        <v>12.556682165812829</v>
      </c>
      <c r="E16" s="95"/>
      <c r="F16" s="95">
        <f>1000*'2'!F16/('1'!$N16*1000)</f>
        <v>5.9810601218083495</v>
      </c>
      <c r="G16" s="95">
        <f>1000*'2'!G16/('1'!$N16*1000)</f>
        <v>1.0822497874272883</v>
      </c>
      <c r="H16" s="95">
        <f>1000*'2'!H16/('1'!$N16*1000)</f>
        <v>2.6676967795081117</v>
      </c>
      <c r="I16" s="95">
        <f>1000*'2'!I16/('1'!$N16*1000)</f>
        <v>8.629422867782429</v>
      </c>
      <c r="J16" s="95"/>
      <c r="K16" s="95">
        <f>1000*'2'!K16/('1'!$N16*1000)</f>
        <v>9.7310066886416919</v>
      </c>
      <c r="L16" s="96">
        <f>1000*'2'!L16/('1'!$N16*1000)</f>
        <v>18.360429556526164</v>
      </c>
    </row>
    <row r="17" spans="2:15" x14ac:dyDescent="0.35">
      <c r="B17" s="84">
        <v>2016</v>
      </c>
      <c r="C17" s="95">
        <f>1000*'2'!C17/('1'!$N17*1000)</f>
        <v>5.8265925236319669</v>
      </c>
      <c r="D17" s="95">
        <f>1000*'2'!D17/('1'!$N17*1000)</f>
        <v>11.877656895938722</v>
      </c>
      <c r="E17" s="95"/>
      <c r="F17" s="95">
        <f>1000*'2'!F17/('1'!$N17*1000)</f>
        <v>5.8458481901037986</v>
      </c>
      <c r="G17" s="95">
        <f>1000*'2'!G17/('1'!$N17*1000)</f>
        <v>1.08155748166885</v>
      </c>
      <c r="H17" s="95">
        <f>1000*'2'!H17/('1'!$N17*1000)</f>
        <v>2.7652834487050275</v>
      </c>
      <c r="I17" s="95">
        <f>1000*'2'!I17/('1'!$N17*1000)</f>
        <v>8.0115602988108368</v>
      </c>
      <c r="J17" s="95"/>
      <c r="K17" s="95">
        <f>1000*'2'!K17/('1'!$N17*1000)</f>
        <v>9.6926891203970591</v>
      </c>
      <c r="L17" s="96">
        <f>1000*'2'!L17/('1'!$N17*1000)</f>
        <v>17.704249419570683</v>
      </c>
    </row>
    <row r="18" spans="2:15" x14ac:dyDescent="0.35">
      <c r="B18" s="84">
        <v>2017</v>
      </c>
      <c r="C18" s="95">
        <f>1000*'2'!C18/('1'!$N18*1000)</f>
        <v>5.6145113837442837</v>
      </c>
      <c r="D18" s="95">
        <f>1000*'2'!D18/('1'!$N18*1000)</f>
        <v>12.03401230594552</v>
      </c>
      <c r="E18" s="95"/>
      <c r="F18" s="95">
        <f>1000*'2'!F18/('1'!$N18*1000)</f>
        <v>5.6691934211672317</v>
      </c>
      <c r="G18" s="95">
        <f>1000*'2'!G18/('1'!$N18*1000)</f>
        <v>1.005666985702923</v>
      </c>
      <c r="H18" s="95">
        <f>1000*'2'!H18/('1'!$N18*1000)</f>
        <v>2.6723199067011345</v>
      </c>
      <c r="I18" s="95">
        <f>1000*'2'!I18/('1'!$N18*1000)</f>
        <v>8.3013433763372433</v>
      </c>
      <c r="J18" s="95"/>
      <c r="K18" s="95">
        <f>1000*'2'!K18/('1'!$N18*1000)</f>
        <v>9.3471803133426121</v>
      </c>
      <c r="L18" s="96">
        <f>1000*'2'!L18/('1'!$N18*1000)</f>
        <v>17.648523689689814</v>
      </c>
    </row>
    <row r="19" spans="2:15" x14ac:dyDescent="0.35">
      <c r="B19" s="84">
        <v>2018</v>
      </c>
      <c r="C19" s="95">
        <f>1000*'2'!C19/('1'!$N19*1000)</f>
        <v>5.450940424727273</v>
      </c>
      <c r="D19" s="95">
        <f>1000*'2'!D19/('1'!$N19*1000)</f>
        <v>13.002909198761669</v>
      </c>
      <c r="E19" s="95"/>
      <c r="F19" s="95">
        <f>1000*'2'!F19/('1'!$N19*1000)</f>
        <v>5.6518513787125313</v>
      </c>
      <c r="G19" s="95">
        <f>1000*'2'!G19/('1'!$N19*1000)</f>
        <v>1.0243712857395582</v>
      </c>
      <c r="H19" s="95">
        <f>1000*'2'!H19/('1'!$N19*1000)</f>
        <v>2.687395740226044</v>
      </c>
      <c r="I19" s="95">
        <f>1000*'2'!I19/('1'!$N19*1000)</f>
        <v>9.0902312191056449</v>
      </c>
      <c r="J19" s="95"/>
      <c r="K19" s="95">
        <f>1000*'2'!K19/('1'!$N19*1000)</f>
        <v>9.3636184046289905</v>
      </c>
      <c r="L19" s="96">
        <f>1000*'2'!L19/('1'!$N19*1000)</f>
        <v>18.453849623488942</v>
      </c>
    </row>
    <row r="20" spans="2:15" x14ac:dyDescent="0.35">
      <c r="B20" s="84">
        <v>2019</v>
      </c>
      <c r="C20" s="95">
        <f>1000*'2'!C20/('1'!$N20*1000)</f>
        <v>5.2718569698414246</v>
      </c>
      <c r="D20" s="95">
        <f>1000*'2'!D20/('1'!$N20*1000)</f>
        <v>11.353150931715145</v>
      </c>
      <c r="E20" s="95"/>
      <c r="F20" s="95">
        <f>1000*'2'!F20/('1'!$N20*1000)</f>
        <v>5.2304001938709979</v>
      </c>
      <c r="G20" s="95">
        <f>1000*'2'!G20/('1'!$N20*1000)</f>
        <v>0.92786691128514454</v>
      </c>
      <c r="H20" s="95">
        <f>1000*'2'!H20/('1'!$N20*1000)</f>
        <v>2.5671584917112544</v>
      </c>
      <c r="I20" s="95">
        <f>1000*'2'!I20/('1'!$N20*1000)</f>
        <v>7.8995823038135979</v>
      </c>
      <c r="J20" s="95"/>
      <c r="K20" s="95">
        <f>1000*'2'!K20/('1'!$N20*1000)</f>
        <v>8.7254255973343771</v>
      </c>
      <c r="L20" s="96">
        <f>1000*'2'!L20/('1'!$N20*1000)</f>
        <v>16.625007901556572</v>
      </c>
    </row>
    <row r="21" spans="2:15" x14ac:dyDescent="0.35">
      <c r="B21" s="84">
        <v>2020</v>
      </c>
      <c r="C21" s="95">
        <f>1000*'2'!C21/('1'!$N21*1000)</f>
        <v>4.7001174683280205</v>
      </c>
      <c r="D21" s="95">
        <f>1000*'2'!D21/('1'!$N21*1000)</f>
        <v>9.2628908319714061</v>
      </c>
      <c r="E21" s="95"/>
      <c r="F21" s="95">
        <f>1000*'2'!F21/('1'!$N21*1000)</f>
        <v>4.7107581340674205</v>
      </c>
      <c r="G21" s="95">
        <f>1000*'2'!G21/('1'!$N21*1000)</f>
        <v>0.88992996590360274</v>
      </c>
      <c r="H21" s="95">
        <f>1000*'2'!H21/('1'!$N21*1000)</f>
        <v>2.1696436372259247</v>
      </c>
      <c r="I21" s="95">
        <f>1000*'2'!I21/('1'!$N21*1000)</f>
        <v>6.1926765625615747</v>
      </c>
      <c r="J21" s="95"/>
      <c r="K21" s="95">
        <f>1000*'2'!K21/('1'!$N21*1000)</f>
        <v>7.7703317374674006</v>
      </c>
      <c r="L21" s="96">
        <f>1000*'2'!L21/('1'!$N21*1000)</f>
        <v>13.963008300299421</v>
      </c>
    </row>
    <row r="22" spans="2:15" x14ac:dyDescent="0.35">
      <c r="B22" s="84">
        <v>2021</v>
      </c>
      <c r="C22" s="95">
        <f>1000*'2'!C22/('1'!$N22*1000)</f>
        <v>4.8657794455837164</v>
      </c>
      <c r="D22" s="95">
        <f>1000*'2'!D22/('1'!$N22*1000)</f>
        <v>10.473371225009597</v>
      </c>
      <c r="E22" s="95"/>
      <c r="F22" s="95">
        <f>1000*'2'!F22/('1'!$N22*1000)</f>
        <v>5.0121864705261165</v>
      </c>
      <c r="G22" s="95">
        <f>1000*'2'!G22/('1'!$N22*1000)</f>
        <v>0.87490671510176687</v>
      </c>
      <c r="H22" s="95">
        <f>1000*'2'!H22/('1'!$N22*1000)</f>
        <v>2.3212970471870218</v>
      </c>
      <c r="I22" s="95">
        <f>1000*'2'!I22/('1'!$N22*1000)</f>
        <v>7.1307604378648213</v>
      </c>
      <c r="J22" s="95"/>
      <c r="K22" s="95">
        <f>1000*'2'!K22/('1'!$N22*1000)</f>
        <v>8.2083902326228859</v>
      </c>
      <c r="L22" s="96">
        <f>1000*'2'!L22/('1'!$N22*1000)</f>
        <v>15.339150670593316</v>
      </c>
    </row>
    <row r="23" spans="2:15" x14ac:dyDescent="0.35">
      <c r="B23" s="84">
        <v>2022</v>
      </c>
      <c r="C23" s="95">
        <f>1000*'2'!C23/('1'!$N23*1000)</f>
        <v>4.7194046774959491</v>
      </c>
      <c r="D23" s="95">
        <f>1000*'2'!D23/('1'!$N23*1000)</f>
        <v>10.897556730876319</v>
      </c>
      <c r="E23" s="95"/>
      <c r="F23" s="95">
        <f>1000*'2'!F23/('1'!$N23*1000)</f>
        <v>5.0601949201106136</v>
      </c>
      <c r="G23" s="95">
        <f>1000*'2'!G23/('1'!$N23*1000)</f>
        <v>0.8527648047010582</v>
      </c>
      <c r="H23" s="95">
        <f>1000*'2'!H23/('1'!$N23*1000)</f>
        <v>2.5435389649566118</v>
      </c>
      <c r="I23" s="95">
        <f>1000*'2'!I23/('1'!$N23*1000)</f>
        <v>7.1604627187088807</v>
      </c>
      <c r="J23" s="95"/>
      <c r="K23" s="95">
        <f>1000*'2'!K23/('1'!$N23*1000)</f>
        <v>8.4564986899685266</v>
      </c>
      <c r="L23" s="96">
        <f>1000*'2'!L23/('1'!$N23*1000)</f>
        <v>15.616961408372271</v>
      </c>
    </row>
    <row r="24" spans="2:15" x14ac:dyDescent="0.35">
      <c r="B24" s="130">
        <v>2023</v>
      </c>
      <c r="C24" s="131">
        <f>1000*'2'!C24/('1'!$N24*1000)</f>
        <v>4.6269346717661568</v>
      </c>
      <c r="D24" s="131">
        <f>1000*'2'!D24/('1'!$N24*1000)</f>
        <v>10.082372683648099</v>
      </c>
      <c r="E24" s="131"/>
      <c r="F24" s="131">
        <f>1000*'2'!F24/('1'!$N24*1000)</f>
        <v>4.7076632110847472</v>
      </c>
      <c r="G24" s="131">
        <f>1000*'2'!G24/('1'!$N24*1000)</f>
        <v>0.83044689291069551</v>
      </c>
      <c r="H24" s="131">
        <f>1000*'2'!H24/('1'!$N24*1000)</f>
        <v>2.0948897916484759</v>
      </c>
      <c r="I24" s="131">
        <f>1000*'2'!I24/('1'!$N24*1000)</f>
        <v>7.0763074600740259</v>
      </c>
      <c r="J24" s="131"/>
      <c r="K24" s="131">
        <f>1000*'2'!K24/('1'!$N24*1000)</f>
        <v>7.6329998955205447</v>
      </c>
      <c r="L24" s="132">
        <f>1000*'2'!L24/('1'!$N24*1000)</f>
        <v>14.709307355414252</v>
      </c>
    </row>
    <row r="25" spans="2:15" x14ac:dyDescent="0.35">
      <c r="B25" s="116"/>
      <c r="C25" s="95"/>
      <c r="D25" s="95"/>
      <c r="E25" s="95"/>
      <c r="F25" s="95"/>
      <c r="G25" s="95"/>
      <c r="H25" s="95"/>
      <c r="I25" s="95"/>
      <c r="J25" s="95"/>
      <c r="K25" s="95"/>
      <c r="L25" s="95"/>
    </row>
    <row r="26" spans="2:15" x14ac:dyDescent="0.35">
      <c r="B26" s="129" t="s">
        <v>46</v>
      </c>
      <c r="C26" s="2"/>
      <c r="D26" s="2"/>
      <c r="E26" s="2"/>
      <c r="F26" s="2"/>
      <c r="G26" s="2"/>
      <c r="H26" s="2"/>
      <c r="I26" s="2"/>
      <c r="J26" s="2"/>
      <c r="K26" s="2"/>
      <c r="L26" s="2"/>
      <c r="N26" s="110"/>
      <c r="O26" s="110"/>
    </row>
    <row r="27" spans="2:15" x14ac:dyDescent="0.35">
      <c r="B27" s="129" t="s">
        <v>47</v>
      </c>
      <c r="C27" s="2"/>
      <c r="D27" s="2"/>
      <c r="E27" s="2"/>
      <c r="F27" s="2"/>
      <c r="G27" s="2"/>
      <c r="H27" s="2"/>
      <c r="I27" s="2"/>
      <c r="J27" s="2"/>
      <c r="K27" s="2"/>
      <c r="L27" s="2"/>
      <c r="O27" s="111"/>
    </row>
    <row r="28" spans="2:15" x14ac:dyDescent="0.35">
      <c r="D28" s="2"/>
      <c r="E28" s="2"/>
      <c r="F28" s="2"/>
      <c r="G28" s="2"/>
      <c r="H28" s="2"/>
      <c r="I28" s="2"/>
      <c r="J28" s="2"/>
      <c r="K28" s="2"/>
      <c r="L28" s="2"/>
    </row>
    <row r="29" spans="2:15" x14ac:dyDescent="0.35">
      <c r="B29" t="s">
        <v>42</v>
      </c>
      <c r="D29" s="2"/>
      <c r="E29" s="2"/>
      <c r="F29" s="2"/>
      <c r="G29" s="2"/>
      <c r="H29" s="2"/>
      <c r="I29" s="2"/>
      <c r="J29" s="2"/>
      <c r="K29" s="2"/>
      <c r="L29" s="2"/>
    </row>
    <row r="30" spans="2:15" x14ac:dyDescent="0.35">
      <c r="B30" t="s">
        <v>40</v>
      </c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2:15" x14ac:dyDescent="0.35"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2:15" x14ac:dyDescent="0.35">
      <c r="B32" t="s">
        <v>41</v>
      </c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2:12" x14ac:dyDescent="0.35">
      <c r="B33" t="s">
        <v>43</v>
      </c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2:12" x14ac:dyDescent="0.35"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2:12" x14ac:dyDescent="0.35"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2:12" x14ac:dyDescent="0.35"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2:12" x14ac:dyDescent="0.35"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2:12" x14ac:dyDescent="0.35"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2" x14ac:dyDescent="0.35"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2" x14ac:dyDescent="0.35"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2" x14ac:dyDescent="0.35"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2" x14ac:dyDescent="0.35"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2" x14ac:dyDescent="0.35"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2" x14ac:dyDescent="0.35"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2" x14ac:dyDescent="0.35"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2" x14ac:dyDescent="0.35"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2" x14ac:dyDescent="0.35"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2" x14ac:dyDescent="0.35"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3:12" x14ac:dyDescent="0.35"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3:12" x14ac:dyDescent="0.35"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3:12" x14ac:dyDescent="0.35"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3:12" x14ac:dyDescent="0.35"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3:12" x14ac:dyDescent="0.35"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3:12" x14ac:dyDescent="0.35"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3:12" x14ac:dyDescent="0.35"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3:12" x14ac:dyDescent="0.35"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3:12" x14ac:dyDescent="0.35"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3:12" x14ac:dyDescent="0.35"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3:12" x14ac:dyDescent="0.35"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3:12" x14ac:dyDescent="0.35"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3:12" x14ac:dyDescent="0.35"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3:12" x14ac:dyDescent="0.35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3:12" x14ac:dyDescent="0.35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3:12" x14ac:dyDescent="0.35"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3:12" x14ac:dyDescent="0.35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3:12" x14ac:dyDescent="0.35"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3:12" x14ac:dyDescent="0.35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3:12" x14ac:dyDescent="0.35"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3:12" x14ac:dyDescent="0.35"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3:12" x14ac:dyDescent="0.3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3:12" x14ac:dyDescent="0.35"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3:12" x14ac:dyDescent="0.35"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3:12" x14ac:dyDescent="0.35"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3:12" x14ac:dyDescent="0.35"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3:12" x14ac:dyDescent="0.35"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3:12" x14ac:dyDescent="0.35"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3:12" x14ac:dyDescent="0.35"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3:12" x14ac:dyDescent="0.35">
      <c r="C78" s="2"/>
    </row>
    <row r="84" spans="2:6" x14ac:dyDescent="0.35">
      <c r="B84" s="78"/>
      <c r="E84" s="82"/>
    </row>
    <row r="85" spans="2:6" x14ac:dyDescent="0.35">
      <c r="B85" s="78"/>
      <c r="E85" s="82"/>
    </row>
    <row r="86" spans="2:6" x14ac:dyDescent="0.35">
      <c r="B86" s="78"/>
      <c r="E86" s="82"/>
    </row>
    <row r="87" spans="2:6" x14ac:dyDescent="0.35">
      <c r="B87" s="78"/>
      <c r="E87" s="82"/>
    </row>
    <row r="88" spans="2:6" x14ac:dyDescent="0.35">
      <c r="B88" s="71"/>
      <c r="E88" s="82"/>
    </row>
    <row r="89" spans="2:6" x14ac:dyDescent="0.35">
      <c r="B89" s="71"/>
      <c r="E89" s="82"/>
    </row>
    <row r="90" spans="2:6" x14ac:dyDescent="0.35">
      <c r="B90" s="71"/>
      <c r="E90" s="83"/>
    </row>
    <row r="91" spans="2:6" x14ac:dyDescent="0.35">
      <c r="B91" s="79" t="s">
        <v>49</v>
      </c>
      <c r="F91" s="79" t="s">
        <v>59</v>
      </c>
    </row>
    <row r="92" spans="2:6" x14ac:dyDescent="0.35">
      <c r="B92" s="73">
        <v>45951</v>
      </c>
      <c r="F92" s="73">
        <v>45951</v>
      </c>
    </row>
    <row r="93" spans="2:6" x14ac:dyDescent="0.35">
      <c r="B93" s="80"/>
      <c r="F93" s="80"/>
    </row>
    <row r="94" spans="2:6" x14ac:dyDescent="0.35">
      <c r="B94" s="79" t="s">
        <v>50</v>
      </c>
      <c r="F94" s="79" t="s">
        <v>60</v>
      </c>
    </row>
    <row r="95" spans="2:6" x14ac:dyDescent="0.35">
      <c r="B95" s="80" t="s">
        <v>66</v>
      </c>
      <c r="F95" s="80" t="s">
        <v>69</v>
      </c>
    </row>
    <row r="96" spans="2:6" x14ac:dyDescent="0.35">
      <c r="B96" s="80"/>
      <c r="F96" s="76"/>
    </row>
    <row r="97" spans="2:6" x14ac:dyDescent="0.35">
      <c r="B97" s="79" t="s">
        <v>52</v>
      </c>
      <c r="F97" s="79" t="s">
        <v>62</v>
      </c>
    </row>
    <row r="98" spans="2:6" x14ac:dyDescent="0.35">
      <c r="B98" s="81" t="s">
        <v>67</v>
      </c>
      <c r="F98" s="81" t="s">
        <v>70</v>
      </c>
    </row>
    <row r="99" spans="2:6" x14ac:dyDescent="0.35">
      <c r="B99" s="81" t="s">
        <v>88</v>
      </c>
      <c r="F99" s="81" t="s">
        <v>89</v>
      </c>
    </row>
    <row r="100" spans="2:6" x14ac:dyDescent="0.35">
      <c r="B100" s="81" t="s">
        <v>68</v>
      </c>
      <c r="F100" s="81" t="s">
        <v>71</v>
      </c>
    </row>
    <row r="101" spans="2:6" x14ac:dyDescent="0.35">
      <c r="B101" s="71" t="s">
        <v>72</v>
      </c>
      <c r="F101" s="81" t="s">
        <v>73</v>
      </c>
    </row>
    <row r="103" spans="2:6" x14ac:dyDescent="0.35">
      <c r="B103" s="81" t="s">
        <v>84</v>
      </c>
      <c r="F103" s="81" t="s">
        <v>84</v>
      </c>
    </row>
    <row r="104" spans="2:6" x14ac:dyDescent="0.35">
      <c r="B104" s="81" t="s">
        <v>86</v>
      </c>
      <c r="F104" s="81" t="s">
        <v>87</v>
      </c>
    </row>
    <row r="105" spans="2:6" x14ac:dyDescent="0.35">
      <c r="B105" s="81" t="s">
        <v>85</v>
      </c>
      <c r="F105" s="81" t="s">
        <v>85</v>
      </c>
    </row>
    <row r="106" spans="2:6" x14ac:dyDescent="0.35">
      <c r="B106" s="71" t="s">
        <v>72</v>
      </c>
      <c r="F106" s="71" t="s">
        <v>72</v>
      </c>
    </row>
  </sheetData>
  <mergeCells count="4">
    <mergeCell ref="C6:D6"/>
    <mergeCell ref="C5:D5"/>
    <mergeCell ref="F5:I5"/>
    <mergeCell ref="F6:I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2:W101"/>
  <sheetViews>
    <sheetView zoomScaleNormal="100" workbookViewId="0"/>
  </sheetViews>
  <sheetFormatPr defaultRowHeight="14.5" x14ac:dyDescent="0.35"/>
  <cols>
    <col min="2" max="2" width="15.7265625" customWidth="1"/>
    <col min="3" max="3" width="16.26953125" customWidth="1"/>
    <col min="4" max="4" width="16.7265625" customWidth="1"/>
    <col min="5" max="5" width="3.1796875" customWidth="1"/>
    <col min="6" max="6" width="16.7265625" customWidth="1"/>
    <col min="7" max="7" width="13.453125" customWidth="1"/>
    <col min="8" max="8" width="15.81640625" customWidth="1"/>
    <col min="9" max="9" width="13.453125" customWidth="1"/>
    <col min="10" max="10" width="6.453125" customWidth="1"/>
    <col min="11" max="16" width="16.7265625" customWidth="1"/>
  </cols>
  <sheetData>
    <row r="2" spans="2:23" ht="15" x14ac:dyDescent="0.4">
      <c r="B2" s="8" t="s">
        <v>90</v>
      </c>
      <c r="D2" s="2"/>
      <c r="E2" s="2"/>
      <c r="F2" s="2"/>
      <c r="G2" s="2"/>
      <c r="H2" s="2"/>
      <c r="I2" s="2"/>
      <c r="J2" s="2"/>
      <c r="K2" s="2"/>
      <c r="L2" s="2"/>
    </row>
    <row r="3" spans="2:23" ht="15" x14ac:dyDescent="0.4">
      <c r="B3" s="2" t="s">
        <v>32</v>
      </c>
      <c r="D3" s="2"/>
      <c r="E3" s="2"/>
      <c r="F3" s="2"/>
      <c r="G3" s="2"/>
      <c r="H3" s="2"/>
      <c r="I3" s="2"/>
      <c r="J3" s="2"/>
      <c r="K3" s="2"/>
      <c r="L3" s="2"/>
    </row>
    <row r="4" spans="2:23" x14ac:dyDescent="0.35">
      <c r="B4" s="2"/>
      <c r="D4" s="2"/>
      <c r="E4" s="2"/>
      <c r="F4" s="2"/>
      <c r="G4" s="2"/>
      <c r="H4" s="2"/>
      <c r="I4" s="2"/>
      <c r="J4" s="2"/>
      <c r="K4" s="2"/>
      <c r="L4" s="2"/>
    </row>
    <row r="5" spans="2:23" x14ac:dyDescent="0.35">
      <c r="B5" s="18"/>
      <c r="C5" s="134" t="s">
        <v>18</v>
      </c>
      <c r="D5" s="135"/>
      <c r="E5" s="19"/>
      <c r="F5" s="134" t="s">
        <v>19</v>
      </c>
      <c r="G5" s="135"/>
      <c r="H5" s="135"/>
      <c r="I5" s="135"/>
      <c r="J5" s="19"/>
      <c r="K5" s="19"/>
      <c r="L5" s="28"/>
    </row>
    <row r="6" spans="2:23" x14ac:dyDescent="0.35">
      <c r="B6" s="21"/>
      <c r="C6" s="136" t="s">
        <v>20</v>
      </c>
      <c r="D6" s="137"/>
      <c r="E6" s="2"/>
      <c r="F6" s="136" t="s">
        <v>21</v>
      </c>
      <c r="G6" s="137"/>
      <c r="H6" s="137"/>
      <c r="I6" s="137"/>
      <c r="J6" s="2"/>
      <c r="K6" s="2"/>
      <c r="L6" s="24"/>
    </row>
    <row r="7" spans="2:23" ht="39.5" x14ac:dyDescent="0.35">
      <c r="B7" s="85" t="s">
        <v>16</v>
      </c>
      <c r="C7" s="7" t="s">
        <v>45</v>
      </c>
      <c r="D7" s="7" t="s">
        <v>6</v>
      </c>
      <c r="E7" s="23"/>
      <c r="F7" s="7" t="s">
        <v>8</v>
      </c>
      <c r="G7" s="7" t="s">
        <v>4</v>
      </c>
      <c r="H7" s="7" t="s">
        <v>94</v>
      </c>
      <c r="I7" s="7" t="s">
        <v>5</v>
      </c>
      <c r="J7" s="7"/>
      <c r="K7" s="7" t="s">
        <v>0</v>
      </c>
      <c r="L7" s="10" t="s">
        <v>1</v>
      </c>
    </row>
    <row r="8" spans="2:23" ht="39.5" x14ac:dyDescent="0.35">
      <c r="B8" s="85" t="s">
        <v>17</v>
      </c>
      <c r="C8" s="7" t="s">
        <v>44</v>
      </c>
      <c r="D8" s="7" t="s">
        <v>7</v>
      </c>
      <c r="E8" s="23"/>
      <c r="F8" s="7" t="s">
        <v>9</v>
      </c>
      <c r="G8" s="7" t="s">
        <v>12</v>
      </c>
      <c r="H8" s="7" t="s">
        <v>95</v>
      </c>
      <c r="I8" s="7" t="s">
        <v>5</v>
      </c>
      <c r="J8" s="7"/>
      <c r="K8" s="7" t="s">
        <v>10</v>
      </c>
      <c r="L8" s="10" t="s">
        <v>11</v>
      </c>
    </row>
    <row r="9" spans="2:23" x14ac:dyDescent="0.35">
      <c r="B9" s="21">
        <v>2008</v>
      </c>
      <c r="C9" s="5">
        <f>'2'!C9*1000000/('1'!C9*1000000)</f>
        <v>1.6119289369275744E-2</v>
      </c>
      <c r="D9" s="5">
        <f>'2'!D9*1000000/('1'!D9*1000000)</f>
        <v>9.8373009771148948E-2</v>
      </c>
      <c r="E9" s="23"/>
      <c r="F9" s="5">
        <f>'2'!F9*1000000/('1'!F9*1000000)</f>
        <v>3.7243080284760283E-2</v>
      </c>
      <c r="G9" s="5">
        <f>'2'!G9*1000000/('1'!G9*1000000)</f>
        <v>9.918262338154701E-3</v>
      </c>
      <c r="H9" s="5">
        <f>'2'!H9*1000000/('1'!H9*1000000)</f>
        <v>3.0548991349150696E-2</v>
      </c>
      <c r="I9" s="5">
        <f>'2'!I9*1000000/('1'!I9*1000000)</f>
        <v>6.2761559231310035E-2</v>
      </c>
      <c r="J9" s="5"/>
      <c r="K9" s="5">
        <f>'2'!K9*1000000/('1'!K9*1000000)</f>
        <v>2.7592383705732429E-2</v>
      </c>
      <c r="L9" s="67">
        <f>'2'!L9*1000000/('1'!L9*1000000)</f>
        <v>3.8408829975200655E-2</v>
      </c>
      <c r="N9" s="110"/>
      <c r="O9" s="110"/>
      <c r="P9" s="110"/>
      <c r="Q9" s="110"/>
      <c r="R9" s="110"/>
      <c r="S9" s="110"/>
      <c r="T9" s="110"/>
      <c r="U9" s="110"/>
      <c r="V9" s="110"/>
      <c r="W9" s="110"/>
    </row>
    <row r="10" spans="2:23" x14ac:dyDescent="0.35">
      <c r="B10" s="21">
        <v>2009</v>
      </c>
      <c r="C10" s="5">
        <f>'2'!C10*1000000/('1'!C10*1000000)</f>
        <v>1.5477895424240112E-2</v>
      </c>
      <c r="D10" s="5">
        <f>'2'!D10*1000000/('1'!D10*1000000)</f>
        <v>8.3987565023657465E-2</v>
      </c>
      <c r="E10" s="23"/>
      <c r="F10" s="5">
        <f>'2'!F10*1000000/('1'!F10*1000000)</f>
        <v>3.4307805426660405E-2</v>
      </c>
      <c r="G10" s="5">
        <f>'2'!G10*1000000/('1'!G10*1000000)</f>
        <v>9.4115123174428866E-3</v>
      </c>
      <c r="H10" s="5">
        <f>'2'!H10*1000000/('1'!H10*1000000)</f>
        <v>2.0879328286836148E-2</v>
      </c>
      <c r="I10" s="5">
        <f>'2'!I10*1000000/('1'!I10*1000000)</f>
        <v>5.4062841439557356E-2</v>
      </c>
      <c r="J10" s="5"/>
      <c r="K10" s="5">
        <f>'2'!K10*1000000/('1'!K10*1000000)</f>
        <v>2.3721631141410921E-2</v>
      </c>
      <c r="L10" s="67">
        <f>'2'!L10*1000000/('1'!L10*1000000)</f>
        <v>3.2203834890762242E-2</v>
      </c>
      <c r="N10" s="110"/>
      <c r="O10" s="110"/>
      <c r="P10" s="110"/>
      <c r="Q10" s="110"/>
      <c r="R10" s="110"/>
      <c r="S10" s="110"/>
      <c r="T10" s="110"/>
      <c r="U10" s="110"/>
      <c r="V10" s="110"/>
      <c r="W10" s="110"/>
    </row>
    <row r="11" spans="2:23" x14ac:dyDescent="0.35">
      <c r="B11" s="21">
        <v>2010</v>
      </c>
      <c r="C11" s="5">
        <f>'2'!C11*1000000/('1'!C11*1000000)</f>
        <v>1.6085482296853734E-2</v>
      </c>
      <c r="D11" s="5">
        <f>'2'!D11*1000000/('1'!D11*1000000)</f>
        <v>9.1225188651032046E-2</v>
      </c>
      <c r="E11" s="23"/>
      <c r="F11" s="5">
        <f>'2'!F11*1000000/('1'!F11*1000000)</f>
        <v>3.6004876635477981E-2</v>
      </c>
      <c r="G11" s="5">
        <f>'2'!G11*1000000/('1'!G11*1000000)</f>
        <v>9.8566750220619535E-3</v>
      </c>
      <c r="H11" s="5">
        <f>'2'!H11*1000000/('1'!H11*1000000)</f>
        <v>2.6640289509657133E-2</v>
      </c>
      <c r="I11" s="5">
        <f>'2'!I11*1000000/('1'!I11*1000000)</f>
        <v>5.9290292890860762E-2</v>
      </c>
      <c r="J11" s="5"/>
      <c r="K11" s="5">
        <f>'2'!K11*1000000/('1'!K11*1000000)</f>
        <v>2.6069652844260081E-2</v>
      </c>
      <c r="L11" s="67">
        <f>'2'!L11*1000000/('1'!L11*1000000)</f>
        <v>3.582579749690909E-2</v>
      </c>
      <c r="N11" s="110"/>
      <c r="O11" s="110"/>
      <c r="P11" s="110"/>
      <c r="Q11" s="110"/>
      <c r="R11" s="110"/>
      <c r="S11" s="110"/>
      <c r="T11" s="110"/>
      <c r="U11" s="110"/>
      <c r="V11" s="110"/>
      <c r="W11" s="110"/>
    </row>
    <row r="12" spans="2:23" x14ac:dyDescent="0.35">
      <c r="B12" s="21">
        <v>2011</v>
      </c>
      <c r="C12" s="5">
        <f>'2'!C12*1000000/('1'!C12*1000000)</f>
        <v>1.4381161713662301E-2</v>
      </c>
      <c r="D12" s="5">
        <f>'2'!D12*1000000/('1'!D12*1000000)</f>
        <v>9.7688815188329989E-2</v>
      </c>
      <c r="E12" s="23"/>
      <c r="F12" s="5">
        <f>'2'!F12*1000000/('1'!F12*1000000)</f>
        <v>3.5357295485838824E-2</v>
      </c>
      <c r="G12" s="5">
        <f>'2'!G12*1000000/('1'!G12*1000000)</f>
        <v>9.8486869928190186E-3</v>
      </c>
      <c r="H12" s="5">
        <f>'2'!H12*1000000/('1'!H12*1000000)</f>
        <v>3.0678529888393081E-2</v>
      </c>
      <c r="I12" s="5">
        <f>'2'!I12*1000000/('1'!I12*1000000)</f>
        <v>6.0452002732017195E-2</v>
      </c>
      <c r="J12" s="5"/>
      <c r="K12" s="5">
        <f>'2'!K12*1000000/('1'!K12*1000000)</f>
        <v>2.6769740195204436E-2</v>
      </c>
      <c r="L12" s="67">
        <f>'2'!L12*1000000/('1'!L12*1000000)</f>
        <v>3.6956504947237567E-2</v>
      </c>
      <c r="N12" s="110"/>
      <c r="O12" s="110"/>
      <c r="P12" s="110"/>
      <c r="Q12" s="110"/>
      <c r="R12" s="110"/>
      <c r="S12" s="110"/>
      <c r="T12" s="110"/>
      <c r="U12" s="110"/>
      <c r="V12" s="110"/>
      <c r="W12" s="110"/>
    </row>
    <row r="13" spans="2:23" x14ac:dyDescent="0.35">
      <c r="B13" s="21">
        <v>2012</v>
      </c>
      <c r="C13" s="5">
        <f>'2'!C13*1000000/('1'!C13*1000000)</f>
        <v>1.3625783003067314E-2</v>
      </c>
      <c r="D13" s="5">
        <f>'2'!D13*1000000/('1'!D13*1000000)</f>
        <v>9.1903843578730229E-2</v>
      </c>
      <c r="E13" s="23"/>
      <c r="F13" s="5">
        <f>'2'!F13*1000000/('1'!F13*1000000)</f>
        <v>3.3295019227311894E-2</v>
      </c>
      <c r="G13" s="5">
        <f>'2'!G13*1000000/('1'!G13*1000000)</f>
        <v>9.3977300489610054E-3</v>
      </c>
      <c r="H13" s="5">
        <f>'2'!H13*1000000/('1'!H13*1000000)</f>
        <v>2.6118350679510117E-2</v>
      </c>
      <c r="I13" s="5">
        <f>'2'!I13*1000000/('1'!I13*1000000)</f>
        <v>5.804226174027162E-2</v>
      </c>
      <c r="J13" s="5"/>
      <c r="K13" s="5">
        <f>'2'!K13*1000000/('1'!K13*1000000)</f>
        <v>2.458955615998153E-2</v>
      </c>
      <c r="L13" s="67">
        <f>'2'!L13*1000000/('1'!L13*1000000)</f>
        <v>3.471451068794694E-2</v>
      </c>
      <c r="N13" s="110"/>
      <c r="O13" s="110"/>
      <c r="P13" s="110"/>
      <c r="Q13" s="110"/>
      <c r="R13" s="110"/>
      <c r="S13" s="110"/>
      <c r="T13" s="110"/>
      <c r="U13" s="110"/>
      <c r="V13" s="110"/>
      <c r="W13" s="110"/>
    </row>
    <row r="14" spans="2:23" x14ac:dyDescent="0.35">
      <c r="B14" s="21">
        <v>2013</v>
      </c>
      <c r="C14" s="5">
        <f>'2'!C14*1000000/('1'!C14*1000000)</f>
        <v>1.3115609369561467E-2</v>
      </c>
      <c r="D14" s="5">
        <f>'2'!D14*1000000/('1'!D14*1000000)</f>
        <v>8.4149182518892099E-2</v>
      </c>
      <c r="E14" s="23"/>
      <c r="F14" s="5">
        <f>'2'!F14*1000000/('1'!F14*1000000)</f>
        <v>3.2318075204339915E-2</v>
      </c>
      <c r="G14" s="5">
        <f>'2'!G14*1000000/('1'!G14*1000000)</f>
        <v>9.2595572531290714E-3</v>
      </c>
      <c r="H14" s="5">
        <f>'2'!H14*1000000/('1'!H14*1000000)</f>
        <v>2.6862715754660812E-2</v>
      </c>
      <c r="I14" s="5">
        <f>'2'!I14*1000000/('1'!I14*1000000)</f>
        <v>5.0989984658078885E-2</v>
      </c>
      <c r="J14" s="5"/>
      <c r="K14" s="5">
        <f>'2'!K14*1000000/('1'!K14*1000000)</f>
        <v>2.4248047492320207E-2</v>
      </c>
      <c r="L14" s="67">
        <f>'2'!L14*1000000/('1'!L14*1000000)</f>
        <v>3.2256795829983531E-2</v>
      </c>
      <c r="N14" s="110"/>
      <c r="O14" s="110"/>
      <c r="P14" s="110"/>
      <c r="Q14" s="110"/>
      <c r="R14" s="110"/>
      <c r="S14" s="110"/>
      <c r="T14" s="110"/>
      <c r="U14" s="110"/>
      <c r="V14" s="110"/>
      <c r="W14" s="110"/>
    </row>
    <row r="15" spans="2:23" x14ac:dyDescent="0.35">
      <c r="B15" s="21">
        <v>2014</v>
      </c>
      <c r="C15" s="5">
        <f>'2'!C15*1000000/('1'!C15*1000000)</f>
        <v>1.2474899706920629E-2</v>
      </c>
      <c r="D15" s="5">
        <f>'2'!D15*1000000/('1'!D15*1000000)</f>
        <v>7.6827409557457371E-2</v>
      </c>
      <c r="E15" s="23"/>
      <c r="F15" s="5">
        <f>'2'!F15*1000000/('1'!F15*1000000)</f>
        <v>2.957041720564485E-2</v>
      </c>
      <c r="G15" s="5">
        <f>'2'!G15*1000000/('1'!G15*1000000)</f>
        <v>8.2949835714861125E-3</v>
      </c>
      <c r="H15" s="5">
        <f>'2'!H15*1000000/('1'!H15*1000000)</f>
        <v>2.4163528755656426E-2</v>
      </c>
      <c r="I15" s="5">
        <f>'2'!I15*1000000/('1'!I15*1000000)</f>
        <v>4.952168921306449E-2</v>
      </c>
      <c r="J15" s="5"/>
      <c r="K15" s="5">
        <f>'2'!K15*1000000/('1'!K15*1000000)</f>
        <v>2.2121320077753838E-2</v>
      </c>
      <c r="L15" s="67">
        <f>'2'!L15*1000000/('1'!L15*1000000)</f>
        <v>3.0379157113128705E-2</v>
      </c>
      <c r="N15" s="110"/>
      <c r="O15" s="110"/>
      <c r="P15" s="110"/>
      <c r="Q15" s="110"/>
      <c r="R15" s="110"/>
      <c r="S15" s="110"/>
      <c r="T15" s="110"/>
      <c r="U15" s="110"/>
      <c r="V15" s="110"/>
      <c r="W15" s="110"/>
    </row>
    <row r="16" spans="2:23" x14ac:dyDescent="0.35">
      <c r="B16" s="21">
        <v>2015</v>
      </c>
      <c r="C16" s="5">
        <f>'2'!C16*1000000/('1'!C16*1000000)</f>
        <v>1.2088901768921844E-2</v>
      </c>
      <c r="D16" s="5">
        <f>'2'!D16*1000000/('1'!D16*1000000)</f>
        <v>6.7049640043332678E-2</v>
      </c>
      <c r="E16" s="23"/>
      <c r="F16" s="5">
        <f>'2'!F16*1000000/('1'!F16*1000000)</f>
        <v>2.7176022563805809E-2</v>
      </c>
      <c r="G16" s="5">
        <f>'2'!G16*1000000/('1'!G16*1000000)</f>
        <v>8.1953519082364878E-3</v>
      </c>
      <c r="H16" s="5">
        <f>'2'!H16*1000000/('1'!H16*1000000)</f>
        <v>2.3937066524061808E-2</v>
      </c>
      <c r="I16" s="5">
        <f>'2'!I16*1000000/('1'!I16*1000000)</f>
        <v>4.2804187232200849E-2</v>
      </c>
      <c r="J16" s="5"/>
      <c r="K16" s="5">
        <f>'2'!K16*1000000/('1'!K16*1000000)</f>
        <v>2.0990602196576211E-2</v>
      </c>
      <c r="L16" s="67">
        <f>'2'!L16*1000000/('1'!L16*1000000)</f>
        <v>2.7601739132310444E-2</v>
      </c>
      <c r="N16" s="110"/>
      <c r="O16" s="110"/>
      <c r="P16" s="110"/>
      <c r="Q16" s="110"/>
      <c r="R16" s="110"/>
      <c r="S16" s="110"/>
      <c r="T16" s="110"/>
      <c r="U16" s="110"/>
      <c r="V16" s="110"/>
      <c r="W16" s="110"/>
    </row>
    <row r="17" spans="2:23" x14ac:dyDescent="0.35">
      <c r="B17" s="21">
        <v>2016</v>
      </c>
      <c r="C17" s="5">
        <f>'2'!C17*1000000/('1'!C17*1000000)</f>
        <v>1.2033608610824932E-2</v>
      </c>
      <c r="D17" s="5">
        <f>'2'!D17*1000000/('1'!D17*1000000)</f>
        <v>6.0803060106829135E-2</v>
      </c>
      <c r="E17" s="23"/>
      <c r="F17" s="5">
        <f>'2'!F17*1000000/('1'!F17*1000000)</f>
        <v>2.6329386577486437E-2</v>
      </c>
      <c r="G17" s="5">
        <f>'2'!G17*1000000/('1'!G17*1000000)</f>
        <v>7.99703054734042E-3</v>
      </c>
      <c r="H17" s="5">
        <f>'2'!H17*1000000/('1'!H17*1000000)</f>
        <v>2.3944114790339938E-2</v>
      </c>
      <c r="I17" s="5">
        <f>'2'!I17*1000000/('1'!I17*1000000)</f>
        <v>3.9046902643984679E-2</v>
      </c>
      <c r="J17" s="5"/>
      <c r="K17" s="5">
        <f>'2'!K17*1000000/('1'!K17*1000000)</f>
        <v>2.0502282595990125E-2</v>
      </c>
      <c r="L17" s="67">
        <f>'2'!L17*1000000/('1'!L17*1000000)</f>
        <v>2.6114799011296229E-2</v>
      </c>
      <c r="N17" s="110"/>
      <c r="O17" s="110"/>
      <c r="P17" s="110"/>
      <c r="Q17" s="110"/>
      <c r="R17" s="110"/>
      <c r="S17" s="110"/>
      <c r="T17" s="110"/>
      <c r="U17" s="110"/>
      <c r="V17" s="110"/>
      <c r="W17" s="110"/>
    </row>
    <row r="18" spans="2:23" x14ac:dyDescent="0.35">
      <c r="B18" s="21">
        <v>2017</v>
      </c>
      <c r="C18" s="5">
        <f>'2'!C18*1000000/('1'!C18*1000000)</f>
        <v>1.1536149522534006E-2</v>
      </c>
      <c r="D18" s="5">
        <f>'2'!D18*1000000/('1'!D18*1000000)</f>
        <v>5.9814286061085291E-2</v>
      </c>
      <c r="E18" s="23"/>
      <c r="F18" s="5">
        <f>'2'!F18*1000000/('1'!F18*1000000)</f>
        <v>2.5249087900877161E-2</v>
      </c>
      <c r="G18" s="5">
        <f>'2'!G18*1000000/('1'!G18*1000000)</f>
        <v>7.5211831512088908E-3</v>
      </c>
      <c r="H18" s="5">
        <f>'2'!H18*1000000/('1'!H18*1000000)</f>
        <v>2.2530070295190587E-2</v>
      </c>
      <c r="I18" s="5">
        <f>'2'!I18*1000000/('1'!I18*1000000)</f>
        <v>3.9700800188293112E-2</v>
      </c>
      <c r="J18" s="5"/>
      <c r="K18" s="5">
        <f>'2'!K18*1000000/('1'!K18*1000000)</f>
        <v>1.9601800427714589E-2</v>
      </c>
      <c r="L18" s="67">
        <f>'2'!L18*1000000/('1'!L18*1000000)</f>
        <v>2.5728556718913106E-2</v>
      </c>
      <c r="N18" s="110"/>
      <c r="O18" s="110"/>
      <c r="P18" s="110"/>
      <c r="Q18" s="110"/>
      <c r="R18" s="110"/>
      <c r="S18" s="110"/>
      <c r="T18" s="110"/>
      <c r="U18" s="110"/>
      <c r="V18" s="110"/>
      <c r="W18" s="110"/>
    </row>
    <row r="19" spans="2:23" x14ac:dyDescent="0.35">
      <c r="B19" s="21">
        <v>2018</v>
      </c>
      <c r="C19" s="5">
        <f>'2'!C19*1000000/('1'!C19*1000000)</f>
        <v>1.1133257849089351E-2</v>
      </c>
      <c r="D19" s="5">
        <f>'2'!D19*1000000/('1'!D19*1000000)</f>
        <v>6.2757466762894593E-2</v>
      </c>
      <c r="E19" s="23"/>
      <c r="F19" s="5">
        <f>'2'!F19*1000000/('1'!F19*1000000)</f>
        <v>2.499301929658497E-2</v>
      </c>
      <c r="G19" s="5">
        <f>'2'!G19*1000000/('1'!G19*1000000)</f>
        <v>7.6938869029437341E-3</v>
      </c>
      <c r="H19" s="5">
        <f>'2'!H19*1000000/('1'!H19*1000000)</f>
        <v>2.2631904415183694E-2</v>
      </c>
      <c r="I19" s="5">
        <f>'2'!I19*1000000/('1'!I19*1000000)</f>
        <v>4.2141236363172435E-2</v>
      </c>
      <c r="J19" s="5"/>
      <c r="K19" s="5">
        <f>'2'!K19*1000000/('1'!K19*1000000)</f>
        <v>1.958826574118315E-2</v>
      </c>
      <c r="L19" s="67">
        <f>'2'!L19*1000000/('1'!L19*1000000)</f>
        <v>2.6600890689769285E-2</v>
      </c>
      <c r="N19" s="110"/>
      <c r="O19" s="110"/>
      <c r="P19" s="110"/>
      <c r="Q19" s="110"/>
      <c r="R19" s="110"/>
      <c r="S19" s="110"/>
      <c r="T19" s="110"/>
      <c r="U19" s="110"/>
      <c r="V19" s="110"/>
      <c r="W19" s="110"/>
    </row>
    <row r="20" spans="2:23" x14ac:dyDescent="0.35">
      <c r="B20" s="21">
        <v>2019</v>
      </c>
      <c r="C20" s="5">
        <f>'2'!C20*1000000/('1'!C20*1000000)</f>
        <v>1.0601045598875524E-2</v>
      </c>
      <c r="D20" s="5">
        <f>'2'!D20*1000000/('1'!D20*1000000)</f>
        <v>5.4278117611510586E-2</v>
      </c>
      <c r="E20" s="23"/>
      <c r="F20" s="5">
        <f>'2'!F20*1000000/('1'!F20*1000000)</f>
        <v>2.3183572230916005E-2</v>
      </c>
      <c r="G20" s="5">
        <f>'2'!G20*1000000/('1'!G20*1000000)</f>
        <v>7.0399624299144065E-3</v>
      </c>
      <c r="H20" s="5">
        <f>'2'!H20*1000000/('1'!H20*1000000)</f>
        <v>2.1821408689672955E-2</v>
      </c>
      <c r="I20" s="5">
        <f>'2'!I20*1000000/('1'!I20*1000000)</f>
        <v>3.4590186885815034E-2</v>
      </c>
      <c r="J20" s="5"/>
      <c r="K20" s="5">
        <f>'2'!K20*1000000/('1'!K20*1000000)</f>
        <v>1.8367304459703557E-2</v>
      </c>
      <c r="L20" s="67">
        <f>'2'!L20*1000000/('1'!L20*1000000)</f>
        <v>2.363425589040986E-2</v>
      </c>
      <c r="N20" s="110"/>
      <c r="O20" s="110"/>
      <c r="P20" s="110"/>
      <c r="Q20" s="110"/>
      <c r="R20" s="110"/>
      <c r="S20" s="110"/>
      <c r="T20" s="110"/>
      <c r="U20" s="110"/>
      <c r="V20" s="110"/>
      <c r="W20" s="110"/>
    </row>
    <row r="21" spans="2:23" x14ac:dyDescent="0.35">
      <c r="B21" s="21">
        <v>2020</v>
      </c>
      <c r="C21" s="5">
        <f>'2'!C21*1000000/('1'!C21*1000000)</f>
        <v>9.7071062597262441E-3</v>
      </c>
      <c r="D21" s="5">
        <f>'2'!D21*1000000/('1'!D21*1000000)</f>
        <v>4.7603585746629339E-2</v>
      </c>
      <c r="E21" s="23"/>
      <c r="F21" s="5">
        <f>'2'!F21*1000000/('1'!F21*1000000)</f>
        <v>2.1680499594355928E-2</v>
      </c>
      <c r="G21" s="5">
        <f>'2'!G21*1000000/('1'!G21*1000000)</f>
        <v>6.9085258301752944E-3</v>
      </c>
      <c r="H21" s="5">
        <f>'2'!H21*1000000/('1'!H21*1000000)</f>
        <v>1.8265256806235888E-2</v>
      </c>
      <c r="I21" s="5">
        <f>'2'!I21*1000000/('1'!I21*1000000)</f>
        <v>2.8878824308600382E-2</v>
      </c>
      <c r="J21" s="5"/>
      <c r="K21" s="5">
        <f>'2'!K21*1000000/('1'!K21*1000000)</f>
        <v>1.6714619706054132E-2</v>
      </c>
      <c r="L21" s="67">
        <f>'2'!L21*1000000/('1'!L21*1000000)</f>
        <v>2.0554422157207968E-2</v>
      </c>
      <c r="N21" s="110"/>
      <c r="O21" s="110"/>
      <c r="P21" s="110"/>
      <c r="Q21" s="110"/>
      <c r="R21" s="110"/>
      <c r="S21" s="110"/>
      <c r="T21" s="110"/>
      <c r="U21" s="110"/>
      <c r="V21" s="110"/>
      <c r="W21" s="110"/>
    </row>
    <row r="22" spans="2:23" x14ac:dyDescent="0.35">
      <c r="B22" s="21">
        <v>2021</v>
      </c>
      <c r="C22" s="5">
        <f>'2'!C22*1000000/('1'!C22*1000000)</f>
        <v>9.6082821224610492E-3</v>
      </c>
      <c r="D22" s="5">
        <f>'2'!D22*1000000/('1'!D22*1000000)</f>
        <v>4.7759754674903683E-2</v>
      </c>
      <c r="E22" s="23"/>
      <c r="F22" s="5">
        <f>'2'!F22*1000000/('1'!F22*1000000)</f>
        <v>2.1966393473986549E-2</v>
      </c>
      <c r="G22" s="5">
        <f>'2'!G22*1000000/('1'!G22*1000000)</f>
        <v>6.6063389226909269E-3</v>
      </c>
      <c r="H22" s="5">
        <f>'2'!H22*1000000/('1'!H22*1000000)</f>
        <v>1.8415401299128623E-2</v>
      </c>
      <c r="I22" s="5">
        <f>'2'!I22*1000000/('1'!I22*1000000)</f>
        <v>2.9989607253322819E-2</v>
      </c>
      <c r="J22" s="5"/>
      <c r="K22" s="5">
        <f>'2'!K22*1000000/('1'!K22*1000000)</f>
        <v>1.686673162201249E-2</v>
      </c>
      <c r="L22" s="67">
        <f>'2'!L22*1000000/('1'!L22*1000000)</f>
        <v>2.1173922106212457E-2</v>
      </c>
      <c r="N22" s="110"/>
      <c r="O22" s="110"/>
      <c r="Q22" s="110"/>
      <c r="R22" s="110"/>
      <c r="S22" s="110"/>
      <c r="T22" s="110"/>
      <c r="V22" s="110"/>
      <c r="W22" s="110"/>
    </row>
    <row r="23" spans="2:23" x14ac:dyDescent="0.35">
      <c r="B23" s="21">
        <v>2022</v>
      </c>
      <c r="C23" s="5">
        <f>'2'!C23*1000000/('1'!C23*1000000)</f>
        <v>9.2664309422955306E-3</v>
      </c>
      <c r="D23" s="5">
        <f>'2'!D23*1000000/('1'!D23*1000000)</f>
        <v>4.5566710699911868E-2</v>
      </c>
      <c r="E23" s="23"/>
      <c r="F23" s="5">
        <f>'2'!F23*1000000/('1'!F23*1000000)</f>
        <v>2.172457187552709E-2</v>
      </c>
      <c r="G23" s="5">
        <f>'2'!G23*1000000/('1'!G23*1000000)</f>
        <v>6.4392857964012343E-3</v>
      </c>
      <c r="H23" s="5">
        <f>'2'!H23*1000000/('1'!H23*1000000)</f>
        <v>2.0275446170375775E-2</v>
      </c>
      <c r="I23" s="5">
        <f>'2'!I23*1000000/('1'!I23*1000000)</f>
        <v>2.8589159802016473E-2</v>
      </c>
      <c r="J23" s="5"/>
      <c r="K23" s="5">
        <f>'2'!K23*1000000/('1'!K23*1000000)</f>
        <v>1.7229827739553286E-2</v>
      </c>
      <c r="L23" s="67">
        <f>'2'!L23*1000000/('1'!L23*1000000)</f>
        <v>2.1067943819733866E-2</v>
      </c>
      <c r="N23" s="110"/>
      <c r="O23" s="110"/>
      <c r="Q23" s="110"/>
      <c r="R23" s="110"/>
      <c r="S23" s="110"/>
      <c r="T23" s="110"/>
      <c r="V23" s="110"/>
      <c r="W23" s="110"/>
    </row>
    <row r="24" spans="2:23" x14ac:dyDescent="0.35">
      <c r="B24" s="25">
        <v>2023</v>
      </c>
      <c r="C24" s="68">
        <f>'2'!C24*1000000/('1'!C24*1000000)</f>
        <v>9.1468485247769137E-3</v>
      </c>
      <c r="D24" s="68">
        <f>'2'!D24*1000000/('1'!D24*1000000)</f>
        <v>4.2614539188398873E-2</v>
      </c>
      <c r="E24" s="26"/>
      <c r="F24" s="68">
        <f>'2'!F24*1000000/('1'!F24*1000000)</f>
        <v>2.0639492738450137E-2</v>
      </c>
      <c r="G24" s="68">
        <f>'2'!G24*1000000/('1'!G24*1000000)</f>
        <v>6.2368676818138086E-3</v>
      </c>
      <c r="H24" s="68">
        <f>'2'!H24*1000000/('1'!H24*1000000)</f>
        <v>1.6756497595972458E-2</v>
      </c>
      <c r="I24" s="68">
        <f>'2'!I24*1000000/('1'!I24*1000000)</f>
        <v>2.7678467659650454E-2</v>
      </c>
      <c r="J24" s="68"/>
      <c r="K24" s="68">
        <f>'2'!K24*1000000/('1'!K24*1000000)</f>
        <v>1.5697334598381525E-2</v>
      </c>
      <c r="L24" s="69">
        <f>'2'!L24*1000000/('1'!L24*1000000)</f>
        <v>1.9825948778862956E-2</v>
      </c>
      <c r="N24" s="110"/>
      <c r="O24" s="110"/>
      <c r="Q24" s="110"/>
      <c r="R24" s="110"/>
      <c r="S24" s="110"/>
      <c r="T24" s="110"/>
      <c r="V24" s="110"/>
      <c r="W24" s="110"/>
    </row>
    <row r="25" spans="2:23" x14ac:dyDescent="0.35">
      <c r="B25" s="2"/>
      <c r="C25" s="5"/>
      <c r="D25" s="5"/>
      <c r="E25" s="23"/>
      <c r="F25" s="5"/>
      <c r="G25" s="5"/>
      <c r="H25" s="5"/>
      <c r="I25" s="120"/>
      <c r="J25" s="120"/>
      <c r="K25" s="120"/>
      <c r="L25" s="120"/>
      <c r="V25" s="110"/>
    </row>
    <row r="26" spans="2:23" x14ac:dyDescent="0.35">
      <c r="B26" s="122" t="s">
        <v>46</v>
      </c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2:23" x14ac:dyDescent="0.35">
      <c r="B27" s="122" t="s">
        <v>47</v>
      </c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2:23" x14ac:dyDescent="0.35"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2:23" x14ac:dyDescent="0.35">
      <c r="B29" t="s">
        <v>42</v>
      </c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2:23" x14ac:dyDescent="0.35">
      <c r="B30" t="s">
        <v>40</v>
      </c>
      <c r="C30" s="2"/>
      <c r="D30" s="2"/>
      <c r="E30" s="2"/>
      <c r="F30" s="117"/>
      <c r="G30" s="2"/>
      <c r="H30" s="2"/>
      <c r="I30" s="2"/>
      <c r="J30" s="2"/>
      <c r="K30" s="2"/>
      <c r="L30" s="2"/>
    </row>
    <row r="31" spans="2:23" x14ac:dyDescent="0.35"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2:23" x14ac:dyDescent="0.35">
      <c r="B32" t="s">
        <v>41</v>
      </c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2:12" x14ac:dyDescent="0.35">
      <c r="B33" t="s">
        <v>43</v>
      </c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2:12" x14ac:dyDescent="0.3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2:12" x14ac:dyDescent="0.3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2:12" x14ac:dyDescent="0.3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2:12" x14ac:dyDescent="0.3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2:12" x14ac:dyDescent="0.3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2" x14ac:dyDescent="0.3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2" x14ac:dyDescent="0.3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2" x14ac:dyDescent="0.3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2" x14ac:dyDescent="0.3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2" x14ac:dyDescent="0.3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2" x14ac:dyDescent="0.3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2" x14ac:dyDescent="0.3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2" x14ac:dyDescent="0.3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2" x14ac:dyDescent="0.3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2" x14ac:dyDescent="0.3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3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3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3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3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3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3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3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3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3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3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3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3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3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3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3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3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3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3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3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3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3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3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3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3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3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3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3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82" spans="2:6" x14ac:dyDescent="0.35">
      <c r="B82" s="78"/>
      <c r="E82" s="82"/>
    </row>
    <row r="83" spans="2:6" x14ac:dyDescent="0.35">
      <c r="B83" s="71"/>
      <c r="E83" s="82"/>
    </row>
    <row r="84" spans="2:6" x14ac:dyDescent="0.35">
      <c r="B84" s="71"/>
      <c r="E84" s="82"/>
    </row>
    <row r="85" spans="2:6" x14ac:dyDescent="0.35">
      <c r="B85" s="71"/>
      <c r="E85" s="83"/>
    </row>
    <row r="86" spans="2:6" x14ac:dyDescent="0.35">
      <c r="B86" s="79" t="s">
        <v>49</v>
      </c>
      <c r="F86" s="79" t="s">
        <v>59</v>
      </c>
    </row>
    <row r="87" spans="2:6" x14ac:dyDescent="0.35">
      <c r="B87" s="73">
        <v>45951</v>
      </c>
      <c r="F87" s="73">
        <v>45951</v>
      </c>
    </row>
    <row r="88" spans="2:6" x14ac:dyDescent="0.35">
      <c r="B88" s="80"/>
      <c r="F88" s="80"/>
    </row>
    <row r="89" spans="2:6" x14ac:dyDescent="0.35">
      <c r="B89" s="79" t="s">
        <v>50</v>
      </c>
      <c r="F89" s="79" t="s">
        <v>60</v>
      </c>
    </row>
    <row r="90" spans="2:6" x14ac:dyDescent="0.35">
      <c r="B90" s="80" t="s">
        <v>66</v>
      </c>
      <c r="F90" s="80" t="s">
        <v>69</v>
      </c>
    </row>
    <row r="91" spans="2:6" x14ac:dyDescent="0.35">
      <c r="B91" s="80"/>
      <c r="F91" s="76"/>
    </row>
    <row r="92" spans="2:6" x14ac:dyDescent="0.35">
      <c r="B92" s="79" t="s">
        <v>52</v>
      </c>
      <c r="F92" s="79" t="s">
        <v>62</v>
      </c>
    </row>
    <row r="93" spans="2:6" x14ac:dyDescent="0.35">
      <c r="B93" s="81" t="s">
        <v>67</v>
      </c>
      <c r="F93" s="81" t="s">
        <v>70</v>
      </c>
    </row>
    <row r="94" spans="2:6" x14ac:dyDescent="0.35">
      <c r="B94" s="81" t="s">
        <v>88</v>
      </c>
      <c r="F94" s="81" t="s">
        <v>89</v>
      </c>
    </row>
    <row r="95" spans="2:6" x14ac:dyDescent="0.35">
      <c r="B95" s="81" t="s">
        <v>68</v>
      </c>
      <c r="F95" s="81" t="s">
        <v>71</v>
      </c>
    </row>
    <row r="96" spans="2:6" x14ac:dyDescent="0.35">
      <c r="B96" s="71" t="s">
        <v>72</v>
      </c>
      <c r="F96" s="81" t="s">
        <v>73</v>
      </c>
    </row>
    <row r="98" spans="2:6" x14ac:dyDescent="0.35">
      <c r="B98" s="81" t="s">
        <v>84</v>
      </c>
      <c r="F98" s="81" t="s">
        <v>84</v>
      </c>
    </row>
    <row r="99" spans="2:6" x14ac:dyDescent="0.35">
      <c r="B99" s="81" t="s">
        <v>86</v>
      </c>
      <c r="F99" s="81" t="s">
        <v>87</v>
      </c>
    </row>
    <row r="100" spans="2:6" x14ac:dyDescent="0.35">
      <c r="B100" s="81" t="s">
        <v>85</v>
      </c>
      <c r="F100" s="81" t="s">
        <v>85</v>
      </c>
    </row>
    <row r="101" spans="2:6" x14ac:dyDescent="0.35">
      <c r="B101" s="71" t="s">
        <v>72</v>
      </c>
      <c r="F101" s="71" t="s">
        <v>72</v>
      </c>
    </row>
  </sheetData>
  <mergeCells count="4">
    <mergeCell ref="C5:D5"/>
    <mergeCell ref="F5:I5"/>
    <mergeCell ref="C6:D6"/>
    <mergeCell ref="F6:I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2:AH52"/>
  <sheetViews>
    <sheetView zoomScaleNormal="100" workbookViewId="0"/>
  </sheetViews>
  <sheetFormatPr defaultRowHeight="14.5" x14ac:dyDescent="0.35"/>
  <cols>
    <col min="2" max="2" width="11.54296875" customWidth="1"/>
    <col min="3" max="3" width="11.7265625" customWidth="1"/>
    <col min="4" max="4" width="15.1796875" customWidth="1"/>
    <col min="5" max="5" width="4.453125" customWidth="1"/>
    <col min="6" max="6" width="16.7265625" customWidth="1"/>
    <col min="7" max="7" width="12.7265625" customWidth="1"/>
    <col min="8" max="8" width="15.453125" customWidth="1"/>
    <col min="9" max="9" width="6.54296875" bestFit="1" customWidth="1"/>
    <col min="10" max="10" width="4.26953125" customWidth="1"/>
    <col min="11" max="12" width="16.7265625" customWidth="1"/>
    <col min="13" max="13" width="8.26953125" customWidth="1"/>
    <col min="14" max="14" width="18.26953125" customWidth="1"/>
    <col min="15" max="15" width="12.26953125" customWidth="1"/>
    <col min="16" max="16" width="4.453125" customWidth="1"/>
    <col min="17" max="17" width="16.7265625" customWidth="1"/>
    <col min="18" max="18" width="12" customWidth="1"/>
    <col min="19" max="19" width="16.54296875" customWidth="1"/>
    <col min="20" max="20" width="6.54296875" bestFit="1" customWidth="1"/>
    <col min="21" max="21" width="4.1796875" customWidth="1"/>
    <col min="22" max="23" width="16.7265625" customWidth="1"/>
    <col min="24" max="24" width="7.453125" customWidth="1"/>
    <col min="25" max="26" width="16.7265625" customWidth="1"/>
    <col min="27" max="27" width="6.1796875" customWidth="1"/>
    <col min="28" max="28" width="16.7265625" customWidth="1"/>
    <col min="29" max="29" width="12.453125" customWidth="1"/>
    <col min="30" max="30" width="16.7265625" customWidth="1"/>
    <col min="31" max="31" width="10.1796875" customWidth="1"/>
    <col min="32" max="32" width="4.81640625" customWidth="1"/>
    <col min="33" max="34" width="16.7265625" customWidth="1"/>
  </cols>
  <sheetData>
    <row r="2" spans="2:34" ht="15" x14ac:dyDescent="0.4">
      <c r="B2" s="88" t="s">
        <v>91</v>
      </c>
      <c r="D2" s="2"/>
      <c r="E2" s="2"/>
      <c r="F2" s="2"/>
      <c r="G2" s="2"/>
      <c r="H2" s="2"/>
      <c r="I2" s="2"/>
      <c r="J2" s="2"/>
      <c r="K2" s="2"/>
      <c r="L2" s="2"/>
      <c r="M2" s="2"/>
      <c r="N2" s="8" t="s">
        <v>35</v>
      </c>
      <c r="O2" s="2"/>
      <c r="P2" s="2"/>
      <c r="Q2" s="2"/>
      <c r="R2" s="2"/>
      <c r="S2" s="2"/>
      <c r="T2" s="2"/>
      <c r="U2" s="2"/>
      <c r="V2" s="2"/>
      <c r="W2" s="2"/>
      <c r="X2" s="2"/>
      <c r="Y2" s="8" t="s">
        <v>93</v>
      </c>
      <c r="Z2" s="2"/>
      <c r="AA2" s="2"/>
      <c r="AB2" s="2"/>
      <c r="AC2" s="2"/>
      <c r="AD2" s="2"/>
      <c r="AE2" s="2"/>
      <c r="AF2" s="2"/>
      <c r="AG2" s="2"/>
      <c r="AH2" s="2"/>
    </row>
    <row r="3" spans="2:34" ht="15" x14ac:dyDescent="0.4">
      <c r="B3" s="89" t="s">
        <v>92</v>
      </c>
      <c r="D3" s="2"/>
      <c r="E3" s="2"/>
      <c r="F3" s="2"/>
      <c r="G3" s="2"/>
      <c r="H3" s="2"/>
      <c r="I3" s="2"/>
      <c r="J3" s="2"/>
      <c r="K3" s="2"/>
      <c r="L3" s="2"/>
      <c r="M3" s="2"/>
      <c r="N3" s="2" t="s">
        <v>34</v>
      </c>
      <c r="O3" s="2"/>
      <c r="P3" s="2"/>
      <c r="Q3" s="2"/>
      <c r="R3" s="2"/>
      <c r="S3" s="2"/>
      <c r="T3" s="2"/>
      <c r="U3" s="2"/>
      <c r="V3" s="2"/>
      <c r="W3" s="2"/>
      <c r="X3" s="2"/>
      <c r="Y3" s="2" t="s">
        <v>33</v>
      </c>
      <c r="Z3" s="2"/>
      <c r="AA3" s="2"/>
      <c r="AB3" s="2"/>
      <c r="AC3" s="2"/>
      <c r="AD3" s="2"/>
      <c r="AE3" s="2"/>
      <c r="AF3" s="2"/>
      <c r="AG3" s="2"/>
      <c r="AH3" s="2"/>
    </row>
    <row r="4" spans="2:34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2:34" x14ac:dyDescent="0.35">
      <c r="B5" s="18"/>
      <c r="C5" s="134" t="s">
        <v>18</v>
      </c>
      <c r="D5" s="135"/>
      <c r="E5" s="19"/>
      <c r="F5" s="134" t="s">
        <v>19</v>
      </c>
      <c r="G5" s="135"/>
      <c r="H5" s="135"/>
      <c r="I5" s="135"/>
      <c r="J5" s="19"/>
      <c r="K5" s="19"/>
      <c r="L5" s="28"/>
      <c r="M5" s="2"/>
      <c r="N5" s="138" t="s">
        <v>18</v>
      </c>
      <c r="O5" s="135"/>
      <c r="P5" s="19"/>
      <c r="Q5" s="134" t="s">
        <v>19</v>
      </c>
      <c r="R5" s="135"/>
      <c r="S5" s="135"/>
      <c r="T5" s="135"/>
      <c r="U5" s="19"/>
      <c r="V5" s="19"/>
      <c r="W5" s="28"/>
      <c r="X5" s="2"/>
      <c r="Y5" s="138" t="s">
        <v>18</v>
      </c>
      <c r="Z5" s="135"/>
      <c r="AA5" s="19"/>
      <c r="AB5" s="134" t="s">
        <v>19</v>
      </c>
      <c r="AC5" s="135"/>
      <c r="AD5" s="135"/>
      <c r="AE5" s="135"/>
      <c r="AF5" s="19"/>
      <c r="AG5" s="19"/>
      <c r="AH5" s="28"/>
    </row>
    <row r="6" spans="2:34" x14ac:dyDescent="0.35">
      <c r="B6" s="21"/>
      <c r="C6" s="136" t="s">
        <v>20</v>
      </c>
      <c r="D6" s="137"/>
      <c r="E6" s="2"/>
      <c r="F6" s="136" t="s">
        <v>21</v>
      </c>
      <c r="G6" s="137"/>
      <c r="H6" s="137"/>
      <c r="I6" s="137"/>
      <c r="J6" s="2"/>
      <c r="K6" s="2"/>
      <c r="L6" s="24"/>
      <c r="M6" s="2"/>
      <c r="N6" s="139" t="s">
        <v>20</v>
      </c>
      <c r="O6" s="137"/>
      <c r="P6" s="2"/>
      <c r="Q6" s="136" t="s">
        <v>21</v>
      </c>
      <c r="R6" s="137"/>
      <c r="S6" s="137"/>
      <c r="T6" s="137"/>
      <c r="U6" s="2"/>
      <c r="V6" s="2"/>
      <c r="W6" s="24"/>
      <c r="X6" s="2"/>
      <c r="Y6" s="139" t="s">
        <v>20</v>
      </c>
      <c r="Z6" s="137"/>
      <c r="AA6" s="2"/>
      <c r="AB6" s="136" t="s">
        <v>21</v>
      </c>
      <c r="AC6" s="137"/>
      <c r="AD6" s="137"/>
      <c r="AE6" s="137"/>
      <c r="AF6" s="2"/>
      <c r="AG6" s="2"/>
      <c r="AH6" s="24"/>
    </row>
    <row r="7" spans="2:34" ht="39.5" x14ac:dyDescent="0.35">
      <c r="B7" s="85" t="s">
        <v>16</v>
      </c>
      <c r="C7" s="7" t="s">
        <v>3</v>
      </c>
      <c r="D7" s="7" t="s">
        <v>6</v>
      </c>
      <c r="E7" s="7"/>
      <c r="F7" s="7" t="s">
        <v>8</v>
      </c>
      <c r="G7" s="7" t="s">
        <v>4</v>
      </c>
      <c r="H7" s="7" t="s">
        <v>94</v>
      </c>
      <c r="I7" s="7" t="s">
        <v>5</v>
      </c>
      <c r="J7" s="7"/>
      <c r="K7" s="7" t="s">
        <v>0</v>
      </c>
      <c r="L7" s="10" t="s">
        <v>1</v>
      </c>
      <c r="M7" s="7"/>
      <c r="N7" s="9" t="s">
        <v>23</v>
      </c>
      <c r="O7" s="7" t="s">
        <v>6</v>
      </c>
      <c r="P7" s="7"/>
      <c r="Q7" s="7" t="s">
        <v>8</v>
      </c>
      <c r="R7" s="7" t="s">
        <v>4</v>
      </c>
      <c r="S7" s="7" t="s">
        <v>94</v>
      </c>
      <c r="T7" s="7" t="s">
        <v>5</v>
      </c>
      <c r="U7" s="7"/>
      <c r="V7" s="7" t="s">
        <v>0</v>
      </c>
      <c r="W7" s="10" t="s">
        <v>1</v>
      </c>
      <c r="X7" s="7"/>
      <c r="Y7" s="9" t="s">
        <v>23</v>
      </c>
      <c r="Z7" s="7" t="s">
        <v>6</v>
      </c>
      <c r="AA7" s="7"/>
      <c r="AB7" s="7" t="s">
        <v>8</v>
      </c>
      <c r="AC7" s="7" t="s">
        <v>4</v>
      </c>
      <c r="AD7" s="7" t="s">
        <v>94</v>
      </c>
      <c r="AE7" s="7" t="s">
        <v>5</v>
      </c>
      <c r="AF7" s="7"/>
      <c r="AG7" s="7" t="s">
        <v>0</v>
      </c>
      <c r="AH7" s="10" t="s">
        <v>1</v>
      </c>
    </row>
    <row r="8" spans="2:34" ht="39.5" x14ac:dyDescent="0.35">
      <c r="B8" s="85" t="s">
        <v>17</v>
      </c>
      <c r="C8" s="7" t="s">
        <v>25</v>
      </c>
      <c r="D8" s="7" t="s">
        <v>7</v>
      </c>
      <c r="E8" s="7"/>
      <c r="F8" s="7" t="s">
        <v>9</v>
      </c>
      <c r="G8" s="7" t="s">
        <v>12</v>
      </c>
      <c r="H8" s="7" t="s">
        <v>95</v>
      </c>
      <c r="I8" s="7" t="s">
        <v>5</v>
      </c>
      <c r="J8" s="7"/>
      <c r="K8" s="7" t="s">
        <v>10</v>
      </c>
      <c r="L8" s="10" t="s">
        <v>11</v>
      </c>
      <c r="M8" s="7"/>
      <c r="N8" s="9" t="s">
        <v>24</v>
      </c>
      <c r="O8" s="7" t="s">
        <v>7</v>
      </c>
      <c r="P8" s="7"/>
      <c r="Q8" s="7" t="s">
        <v>9</v>
      </c>
      <c r="R8" s="7" t="s">
        <v>12</v>
      </c>
      <c r="S8" s="7" t="s">
        <v>95</v>
      </c>
      <c r="T8" s="7" t="s">
        <v>5</v>
      </c>
      <c r="U8" s="7"/>
      <c r="V8" s="7" t="s">
        <v>10</v>
      </c>
      <c r="W8" s="10" t="s">
        <v>11</v>
      </c>
      <c r="X8" s="7"/>
      <c r="Y8" s="9" t="s">
        <v>24</v>
      </c>
      <c r="Z8" s="7" t="s">
        <v>7</v>
      </c>
      <c r="AA8" s="7"/>
      <c r="AB8" s="7" t="s">
        <v>9</v>
      </c>
      <c r="AC8" s="7" t="s">
        <v>12</v>
      </c>
      <c r="AD8" s="7" t="s">
        <v>95</v>
      </c>
      <c r="AE8" s="7" t="s">
        <v>5</v>
      </c>
      <c r="AF8" s="7"/>
      <c r="AG8" s="7" t="s">
        <v>10</v>
      </c>
      <c r="AH8" s="10" t="s">
        <v>11</v>
      </c>
    </row>
    <row r="9" spans="2:34" x14ac:dyDescent="0.35">
      <c r="B9" s="21">
        <v>2008</v>
      </c>
      <c r="C9" s="3">
        <v>100</v>
      </c>
      <c r="D9" s="3">
        <v>100</v>
      </c>
      <c r="E9" s="3"/>
      <c r="F9" s="3">
        <v>100</v>
      </c>
      <c r="G9" s="3">
        <v>100</v>
      </c>
      <c r="H9" s="3">
        <v>100</v>
      </c>
      <c r="I9" s="3">
        <v>100</v>
      </c>
      <c r="J9" s="3"/>
      <c r="K9" s="3">
        <v>100</v>
      </c>
      <c r="L9" s="12">
        <v>100</v>
      </c>
      <c r="M9" s="3"/>
      <c r="N9" s="11">
        <v>100</v>
      </c>
      <c r="O9" s="3">
        <v>100</v>
      </c>
      <c r="P9" s="3"/>
      <c r="Q9" s="3">
        <v>100</v>
      </c>
      <c r="R9" s="3">
        <v>100</v>
      </c>
      <c r="S9" s="3">
        <v>100</v>
      </c>
      <c r="T9" s="3">
        <v>100</v>
      </c>
      <c r="U9" s="3"/>
      <c r="V9" s="3">
        <v>100</v>
      </c>
      <c r="W9" s="12">
        <v>100</v>
      </c>
      <c r="X9" s="3"/>
      <c r="Y9" s="11">
        <v>100</v>
      </c>
      <c r="Z9" s="3">
        <v>100</v>
      </c>
      <c r="AA9" s="3"/>
      <c r="AB9" s="3">
        <v>100</v>
      </c>
      <c r="AC9" s="3">
        <v>100</v>
      </c>
      <c r="AD9" s="3">
        <v>100</v>
      </c>
      <c r="AE9" s="3">
        <v>100</v>
      </c>
      <c r="AF9" s="3"/>
      <c r="AG9" s="3">
        <v>100</v>
      </c>
      <c r="AH9" s="12">
        <v>100</v>
      </c>
    </row>
    <row r="10" spans="2:34" x14ac:dyDescent="0.35">
      <c r="B10" s="21">
        <v>2009</v>
      </c>
      <c r="C10" s="4">
        <f>C$9*'1'!C10/'1'!C$9</f>
        <v>95.744386157923813</v>
      </c>
      <c r="D10" s="4">
        <f>D$9*'1'!D10/'1'!D$9</f>
        <v>85.979611392238738</v>
      </c>
      <c r="E10" s="4"/>
      <c r="F10" s="4">
        <f>F$9*'1'!F10/'1'!F$9</f>
        <v>101.06201671419063</v>
      </c>
      <c r="G10" s="4">
        <f>G$9*'1'!G10/'1'!G$9</f>
        <v>102.42283307184766</v>
      </c>
      <c r="H10" s="4">
        <f>H$9*'1'!H10/'1'!H$9</f>
        <v>87.666561503419146</v>
      </c>
      <c r="I10" s="4">
        <f>I$9*'1'!I10/'1'!I$9</f>
        <v>85.717030672322565</v>
      </c>
      <c r="J10" s="4"/>
      <c r="K10" s="4">
        <f>K$9*'1'!K10/'1'!K$9</f>
        <v>98.112828189878357</v>
      </c>
      <c r="L10" s="14">
        <f>L$9*'1'!L10/'1'!L$9</f>
        <v>94.300442036119321</v>
      </c>
      <c r="M10" s="3"/>
      <c r="N10" s="13">
        <f>N$9*'2'!C10/'2'!C$9</f>
        <v>91.934672953699291</v>
      </c>
      <c r="O10" s="4">
        <f>O$9*'2'!D10/'2'!D$9</f>
        <v>73.406498584455292</v>
      </c>
      <c r="P10" s="4"/>
      <c r="Q10" s="4">
        <f>Q$9*'2'!F10/'2'!F$9</f>
        <v>93.096918379093466</v>
      </c>
      <c r="R10" s="4">
        <f>R$9*'2'!G10/'2'!G$9</f>
        <v>97.189782058379691</v>
      </c>
      <c r="S10" s="4">
        <f>S$9*'2'!H10/'2'!H$9</f>
        <v>59.917491104297561</v>
      </c>
      <c r="T10" s="4">
        <f>T$9*'2'!I10/'2'!I$9</f>
        <v>73.836697090782607</v>
      </c>
      <c r="U10" s="4"/>
      <c r="V10" s="4">
        <f>V$9*'2'!K10/'2'!K$9</f>
        <v>84.349230040512651</v>
      </c>
      <c r="W10" s="14">
        <f>W$9*'2'!L10/'2'!L$9</f>
        <v>79.066086298850252</v>
      </c>
      <c r="X10" s="3"/>
      <c r="Y10" s="13">
        <f>Y$9*'4'!C10/'4'!C$9</f>
        <v>96.020953961790866</v>
      </c>
      <c r="Z10" s="4">
        <f>Z$9*'4'!D10/'4'!D$9</f>
        <v>85.376634525102759</v>
      </c>
      <c r="AA10" s="4"/>
      <c r="AB10" s="4">
        <f>AB$9*'4'!F10/'4'!F$9</f>
        <v>92.118603413958269</v>
      </c>
      <c r="AC10" s="4">
        <f>AC$9*'4'!G10/'4'!G$9</f>
        <v>94.890737878928732</v>
      </c>
      <c r="AD10" s="4">
        <f>AD$9*'4'!H10/'4'!H$9</f>
        <v>68.347030015498774</v>
      </c>
      <c r="AE10" s="4">
        <f>AE$9*'4'!I10/'4'!I$9</f>
        <v>86.140054679500182</v>
      </c>
      <c r="AF10" s="4"/>
      <c r="AG10" s="4">
        <f>AG$9*'4'!K10/'4'!K$9</f>
        <v>85.971663029905812</v>
      </c>
      <c r="AH10" s="14">
        <f>AH$9*'4'!L10/'4'!L$9</f>
        <v>83.844873461532728</v>
      </c>
    </row>
    <row r="11" spans="2:34" x14ac:dyDescent="0.35">
      <c r="B11" s="21">
        <v>2010</v>
      </c>
      <c r="C11" s="4">
        <f>C$9*'1'!C11/'1'!C$9</f>
        <v>101.25042059189249</v>
      </c>
      <c r="D11" s="4">
        <f>D$9*'1'!D11/'1'!D$9</f>
        <v>96.448818569592703</v>
      </c>
      <c r="E11" s="4"/>
      <c r="F11" s="4">
        <f>F$9*'1'!F11/'1'!F$9</f>
        <v>105.07911986172856</v>
      </c>
      <c r="G11" s="4">
        <f>G$9*'1'!G11/'1'!G$9</f>
        <v>103.84594553934106</v>
      </c>
      <c r="H11" s="4">
        <f>H$9*'1'!H11/'1'!H$9</f>
        <v>92.935340678684753</v>
      </c>
      <c r="I11" s="4">
        <f>I$9*'1'!I11/'1'!I$9</f>
        <v>95.189259205257144</v>
      </c>
      <c r="J11" s="4"/>
      <c r="K11" s="4">
        <f>K$9*'1'!K11/'1'!K$9</f>
        <v>101.68523390910109</v>
      </c>
      <c r="L11" s="14">
        <f>L$9*'1'!L11/'1'!L$9</f>
        <v>99.687366165534812</v>
      </c>
      <c r="M11" s="3"/>
      <c r="N11" s="13">
        <f>N$9*'2'!C11/'2'!C$9</f>
        <v>101.03806753939172</v>
      </c>
      <c r="O11" s="4">
        <f>O$9*'2'!D11/'2'!D$9</f>
        <v>89.44080992996841</v>
      </c>
      <c r="P11" s="4"/>
      <c r="Q11" s="4">
        <f>Q$9*'2'!F11/'2'!F$9</f>
        <v>101.58560244369144</v>
      </c>
      <c r="R11" s="4">
        <f>R$9*'2'!G11/'2'!G$9</f>
        <v>103.20111554242936</v>
      </c>
      <c r="S11" s="4">
        <f>S$9*'2'!H11/'2'!H$9</f>
        <v>81.044390404320453</v>
      </c>
      <c r="T11" s="4">
        <f>T$9*'2'!I11/'2'!I$9</f>
        <v>89.92445578898591</v>
      </c>
      <c r="U11" s="4"/>
      <c r="V11" s="4">
        <f>V$9*'2'!K11/'2'!K$9</f>
        <v>96.073567824693356</v>
      </c>
      <c r="W11" s="14">
        <f>W$9*'2'!L11/'2'!L$9</f>
        <v>92.983290445259641</v>
      </c>
      <c r="X11" s="3"/>
      <c r="Y11" s="13">
        <f>Y$9*'4'!C11/'4'!C$9</f>
        <v>99.790269461342092</v>
      </c>
      <c r="Z11" s="4">
        <f>Z$9*'4'!D11/'4'!D$9</f>
        <v>92.733961137566794</v>
      </c>
      <c r="AA11" s="4"/>
      <c r="AB11" s="4">
        <f>AB$9*'4'!F11/'4'!F$9</f>
        <v>96.675345756003523</v>
      </c>
      <c r="AC11" s="4">
        <f>AC$9*'4'!G11/'4'!G$9</f>
        <v>99.379051349994782</v>
      </c>
      <c r="AD11" s="4">
        <f>AD$9*'4'!H11/'4'!H$9</f>
        <v>87.205136186592199</v>
      </c>
      <c r="AE11" s="4">
        <f>AE$9*'4'!I11/'4'!I$9</f>
        <v>94.469120297576112</v>
      </c>
      <c r="AF11" s="4"/>
      <c r="AG11" s="4">
        <f>AG$9*'4'!K11/'4'!K$9</f>
        <v>94.481336307468084</v>
      </c>
      <c r="AH11" s="14">
        <f>AH$9*'4'!L11/'4'!L$9</f>
        <v>93.274899339658759</v>
      </c>
    </row>
    <row r="12" spans="2:34" x14ac:dyDescent="0.35">
      <c r="B12" s="21">
        <v>2011</v>
      </c>
      <c r="C12" s="4">
        <f>C$9*'1'!C12/'1'!C$9</f>
        <v>104.45386814393424</v>
      </c>
      <c r="D12" s="4">
        <f>D$9*'1'!D12/'1'!D$9</f>
        <v>102.92023061367722</v>
      </c>
      <c r="E12" s="4"/>
      <c r="F12" s="4">
        <f>F$9*'1'!F12/'1'!F$9</f>
        <v>107.02626006973833</v>
      </c>
      <c r="G12" s="4">
        <f>G$9*'1'!G12/'1'!G$9</f>
        <v>104.64381353564444</v>
      </c>
      <c r="H12" s="4">
        <f>H$9*'1'!H12/'1'!H$9</f>
        <v>98.19055580450889</v>
      </c>
      <c r="I12" s="4">
        <f>I$9*'1'!I12/'1'!I$9</f>
        <v>101.6394665545432</v>
      </c>
      <c r="J12" s="4"/>
      <c r="K12" s="4">
        <f>K$9*'1'!K12/'1'!K$9</f>
        <v>104.12324813536893</v>
      </c>
      <c r="L12" s="14">
        <f>L$9*'1'!L12/'1'!L$9</f>
        <v>103.35934936287842</v>
      </c>
      <c r="M12" s="3"/>
      <c r="N12" s="13">
        <f>N$9*'2'!C12/'2'!C$9</f>
        <v>93.190706797453046</v>
      </c>
      <c r="O12" s="4">
        <f>O$9*'2'!D12/'2'!D$9</f>
        <v>102.20440963379491</v>
      </c>
      <c r="P12" s="4"/>
      <c r="Q12" s="4">
        <f>Q$9*'2'!F12/'2'!F$9</f>
        <v>101.60703875985341</v>
      </c>
      <c r="R12" s="4">
        <f>R$9*'2'!G12/'2'!G$9</f>
        <v>103.909750529872</v>
      </c>
      <c r="S12" s="4">
        <f>S$9*'2'!H12/'2'!H$9</f>
        <v>98.606918525652134</v>
      </c>
      <c r="T12" s="4">
        <f>T$9*'2'!I12/'2'!I$9</f>
        <v>97.899245734015921</v>
      </c>
      <c r="U12" s="4"/>
      <c r="V12" s="4">
        <f>V$9*'2'!K12/'2'!K$9</f>
        <v>101.01890183143355</v>
      </c>
      <c r="W12" s="14">
        <f>W$9*'2'!L12/'2'!L$9</f>
        <v>99.451097795449499</v>
      </c>
      <c r="X12" s="3"/>
      <c r="Y12" s="13">
        <f>Y$9*'4'!C12/'4'!C$9</f>
        <v>89.217095023268143</v>
      </c>
      <c r="Z12" s="4">
        <f>Z$9*'4'!D12/'4'!D$9</f>
        <v>99.304489529790089</v>
      </c>
      <c r="AA12" s="4"/>
      <c r="AB12" s="4">
        <f>AB$9*'4'!F12/'4'!F$9</f>
        <v>94.936549865095031</v>
      </c>
      <c r="AC12" s="4">
        <f>AC$9*'4'!G12/'4'!G$9</f>
        <v>99.298512753912235</v>
      </c>
      <c r="AD12" s="4">
        <f>AD$9*'4'!H12/'4'!H$9</f>
        <v>100.42403540516891</v>
      </c>
      <c r="AE12" s="4">
        <f>AE$9*'4'!I12/'4'!I$9</f>
        <v>96.32010974937559</v>
      </c>
      <c r="AF12" s="4"/>
      <c r="AG12" s="4">
        <f>AG$9*'4'!K12/'4'!K$9</f>
        <v>97.01858484101507</v>
      </c>
      <c r="AH12" s="14">
        <f>AH$9*'4'!L12/'4'!L$9</f>
        <v>96.218773055829075</v>
      </c>
    </row>
    <row r="13" spans="2:34" x14ac:dyDescent="0.35">
      <c r="B13" s="21">
        <v>2012</v>
      </c>
      <c r="C13" s="4">
        <f>C$9*'1'!C13/'1'!C$9</f>
        <v>104.02101371422103</v>
      </c>
      <c r="D13" s="4">
        <f>D$9*'1'!D13/'1'!D$9</f>
        <v>103.48740694212545</v>
      </c>
      <c r="E13" s="4"/>
      <c r="F13" s="4">
        <f>F$9*'1'!F13/'1'!F$9</f>
        <v>108.23553258335868</v>
      </c>
      <c r="G13" s="4">
        <f>G$9*'1'!G13/'1'!G$9</f>
        <v>105.70182037009177</v>
      </c>
      <c r="H13" s="4">
        <f>H$9*'1'!H13/'1'!H$9</f>
        <v>97.234742453867156</v>
      </c>
      <c r="I13" s="4">
        <f>I$9*'1'!I13/'1'!I$9</f>
        <v>102.35917033158931</v>
      </c>
      <c r="J13" s="4"/>
      <c r="K13" s="4">
        <f>K$9*'1'!K13/'1'!K$9</f>
        <v>104.74746090386853</v>
      </c>
      <c r="L13" s="14">
        <f>L$9*'1'!L13/'1'!L$9</f>
        <v>104.01293084269132</v>
      </c>
      <c r="M13" s="3"/>
      <c r="N13" s="13">
        <f>N$9*'2'!C13/'2'!C$9</f>
        <v>87.929916025370588</v>
      </c>
      <c r="O13" s="4">
        <f>O$9*'2'!D13/'2'!D$9</f>
        <v>96.681909825705802</v>
      </c>
      <c r="P13" s="4"/>
      <c r="Q13" s="4">
        <f>Q$9*'2'!F13/'2'!F$9</f>
        <v>96.761710118695262</v>
      </c>
      <c r="R13" s="4">
        <f>R$9*'2'!G13/'2'!G$9</f>
        <v>100.15435563753242</v>
      </c>
      <c r="S13" s="4">
        <f>S$9*'2'!H13/'2'!H$9</f>
        <v>83.132404360465316</v>
      </c>
      <c r="T13" s="4">
        <f>T$9*'2'!I13/'2'!I$9</f>
        <v>94.662367039142481</v>
      </c>
      <c r="U13" s="4"/>
      <c r="V13" s="4">
        <f>V$9*'2'!K13/'2'!K$9</f>
        <v>93.34799051725399</v>
      </c>
      <c r="W13" s="14">
        <f>W$9*'2'!L13/'2'!L$9</f>
        <v>94.008539227949512</v>
      </c>
      <c r="X13" s="3"/>
      <c r="Y13" s="13">
        <f>Y$9*'4'!C13/'4'!C$9</f>
        <v>84.530916288647376</v>
      </c>
      <c r="Z13" s="4">
        <f>Z$9*'4'!D13/'4'!D$9</f>
        <v>93.423840332355056</v>
      </c>
      <c r="AA13" s="4"/>
      <c r="AB13" s="4">
        <f>AB$9*'4'!F13/'4'!F$9</f>
        <v>89.399209122173716</v>
      </c>
      <c r="AC13" s="4">
        <f>AC$9*'4'!G13/'4'!G$9</f>
        <v>94.751779379828932</v>
      </c>
      <c r="AD13" s="4">
        <f>AD$9*'4'!H13/'4'!H$9</f>
        <v>85.496605701308184</v>
      </c>
      <c r="AE13" s="4">
        <f>AE$9*'4'!I13/'4'!I$9</f>
        <v>92.480592342128929</v>
      </c>
      <c r="AF13" s="4"/>
      <c r="AG13" s="4">
        <f>AG$9*'4'!K13/'4'!K$9</f>
        <v>89.117186910070942</v>
      </c>
      <c r="AH13" s="14">
        <f>AH$9*'4'!L13/'4'!L$9</f>
        <v>90.381588583565247</v>
      </c>
    </row>
    <row r="14" spans="2:34" x14ac:dyDescent="0.35">
      <c r="B14" s="21">
        <v>2013</v>
      </c>
      <c r="C14" s="4">
        <f>C$9*'1'!C14/'1'!C$9</f>
        <v>105.20442616698877</v>
      </c>
      <c r="D14" s="4">
        <f>D$9*'1'!D14/'1'!D$9</f>
        <v>104.39300467572755</v>
      </c>
      <c r="E14" s="4"/>
      <c r="F14" s="4">
        <f>F$9*'1'!F14/'1'!F$9</f>
        <v>110.21417282286848</v>
      </c>
      <c r="G14" s="4">
        <f>G$9*'1'!G14/'1'!G$9</f>
        <v>107.62922048614843</v>
      </c>
      <c r="H14" s="4">
        <f>H$9*'1'!H14/'1'!H$9</f>
        <v>97.20178683744642</v>
      </c>
      <c r="I14" s="4">
        <f>I$9*'1'!I14/'1'!I$9</f>
        <v>102.22935803666392</v>
      </c>
      <c r="J14" s="4"/>
      <c r="K14" s="4">
        <f>K$9*'1'!K14/'1'!K$9</f>
        <v>106.20859268987309</v>
      </c>
      <c r="L14" s="14">
        <f>L$9*'1'!L14/'1'!L$9</f>
        <v>104.98476025206766</v>
      </c>
      <c r="M14" s="3"/>
      <c r="N14" s="13">
        <f>N$9*'2'!C14/'2'!C$9</f>
        <v>85.600557564597665</v>
      </c>
      <c r="O14" s="4">
        <f>O$9*'2'!D14/'2'!D$9</f>
        <v>89.29874184585249</v>
      </c>
      <c r="P14" s="4"/>
      <c r="Q14" s="4">
        <f>Q$9*'2'!F14/'2'!F$9</f>
        <v>95.639509370311089</v>
      </c>
      <c r="R14" s="4">
        <f>R$9*'2'!G14/'2'!G$9</f>
        <v>100.48120277755845</v>
      </c>
      <c r="S14" s="4">
        <f>S$9*'2'!H14/'2'!H$9</f>
        <v>85.472673739588004</v>
      </c>
      <c r="T14" s="4">
        <f>T$9*'2'!I14/'2'!I$9</f>
        <v>83.055192728454159</v>
      </c>
      <c r="U14" s="4"/>
      <c r="V14" s="4">
        <f>V$9*'2'!K14/'2'!K$9</f>
        <v>93.335575030492777</v>
      </c>
      <c r="W14" s="14">
        <f>W$9*'2'!L14/'2'!L$9</f>
        <v>88.169100149555518</v>
      </c>
      <c r="X14" s="3"/>
      <c r="Y14" s="13">
        <f>Y$9*'4'!C14/'4'!C$9</f>
        <v>81.365927920870647</v>
      </c>
      <c r="Z14" s="4">
        <f>Z$9*'4'!D14/'4'!D$9</f>
        <v>85.540925010481445</v>
      </c>
      <c r="AA14" s="4"/>
      <c r="AB14" s="4">
        <f>AB$9*'4'!F14/'4'!F$9</f>
        <v>86.77605331577351</v>
      </c>
      <c r="AC14" s="4">
        <f>AC$9*'4'!G14/'4'!G$9</f>
        <v>93.35866442560561</v>
      </c>
      <c r="AD14" s="4">
        <f>AD$9*'4'!H14/'4'!H$9</f>
        <v>87.933233040794434</v>
      </c>
      <c r="AE14" s="4">
        <f>AE$9*'4'!I14/'4'!I$9</f>
        <v>81.243973672090291</v>
      </c>
      <c r="AF14" s="4"/>
      <c r="AG14" s="4">
        <f>AG$9*'4'!K14/'4'!K$9</f>
        <v>87.879495120541463</v>
      </c>
      <c r="AH14" s="14">
        <f>AH$9*'4'!L14/'4'!L$9</f>
        <v>83.982760867255536</v>
      </c>
    </row>
    <row r="15" spans="2:34" x14ac:dyDescent="0.35">
      <c r="B15" s="21">
        <v>2014</v>
      </c>
      <c r="C15" s="4">
        <f>C$9*'1'!C15/'1'!C$9</f>
        <v>107.61968033344549</v>
      </c>
      <c r="D15" s="4">
        <f>D$9*'1'!D15/'1'!D$9</f>
        <v>111.18136631232835</v>
      </c>
      <c r="E15" s="4"/>
      <c r="F15" s="4">
        <f>F$9*'1'!F15/'1'!F$9</f>
        <v>113.40334557725862</v>
      </c>
      <c r="G15" s="4">
        <f>G$9*'1'!G15/'1'!G$9</f>
        <v>108.84686969416923</v>
      </c>
      <c r="H15" s="4">
        <f>H$9*'1'!H15/'1'!H$9</f>
        <v>102.6251961763447</v>
      </c>
      <c r="I15" s="4">
        <f>I$9*'1'!I15/'1'!I$9</f>
        <v>106.23534172224802</v>
      </c>
      <c r="J15" s="4"/>
      <c r="K15" s="4">
        <f>K$9*'1'!K15/'1'!K$9</f>
        <v>109.38028533863066</v>
      </c>
      <c r="L15" s="14">
        <f>L$9*'1'!L15/'1'!L$9</f>
        <v>108.41304305506888</v>
      </c>
      <c r="M15" s="3"/>
      <c r="N15" s="13">
        <f>N$9*'2'!C15/'2'!C$9</f>
        <v>83.288083481493643</v>
      </c>
      <c r="O15" s="4">
        <f>O$9*'2'!D15/'2'!D$9</f>
        <v>86.83048719060433</v>
      </c>
      <c r="P15" s="4"/>
      <c r="Q15" s="4">
        <f>Q$9*'2'!F15/'2'!F$9</f>
        <v>90.0404643116388</v>
      </c>
      <c r="R15" s="4">
        <f>R$9*'2'!G15/'2'!G$9</f>
        <v>91.032376956547125</v>
      </c>
      <c r="S15" s="4">
        <f>S$9*'2'!H15/'2'!H$9</f>
        <v>81.174100006117826</v>
      </c>
      <c r="T15" s="4">
        <f>T$9*'2'!I15/'2'!I$9</f>
        <v>83.824456253921809</v>
      </c>
      <c r="U15" s="4"/>
      <c r="V15" s="4">
        <f>V$9*'2'!K15/'2'!K$9</f>
        <v>87.692180856023853</v>
      </c>
      <c r="W15" s="14">
        <f>W$9*'2'!L15/'2'!L$9</f>
        <v>85.748429988854909</v>
      </c>
      <c r="X15" s="3"/>
      <c r="Y15" s="13">
        <f>Y$9*'4'!C15/'4'!C$9</f>
        <v>77.391126997809693</v>
      </c>
      <c r="Z15" s="4">
        <f>Z$9*'4'!D15/'4'!D$9</f>
        <v>78.098057318959334</v>
      </c>
      <c r="AA15" s="4"/>
      <c r="AB15" s="4">
        <f>AB$9*'4'!F15/'4'!F$9</f>
        <v>79.398419732067495</v>
      </c>
      <c r="AC15" s="4">
        <f>AC$9*'4'!G15/'4'!G$9</f>
        <v>83.63343586482911</v>
      </c>
      <c r="AD15" s="4">
        <f>AD$9*'4'!H15/'4'!H$9</f>
        <v>79.097631995395503</v>
      </c>
      <c r="AE15" s="4">
        <f>AE$9*'4'!I15/'4'!I$9</f>
        <v>78.904491570310554</v>
      </c>
      <c r="AF15" s="4"/>
      <c r="AG15" s="4">
        <f>AG$9*'4'!K15/'4'!K$9</f>
        <v>80.171834059983894</v>
      </c>
      <c r="AH15" s="14">
        <f>AH$9*'4'!L15/'4'!L$9</f>
        <v>79.094200819820728</v>
      </c>
    </row>
    <row r="16" spans="2:34" x14ac:dyDescent="0.35">
      <c r="B16" s="21">
        <v>2015</v>
      </c>
      <c r="C16" s="4">
        <f>C$9*'1'!C16/'1'!C$9</f>
        <v>112.34229744306398</v>
      </c>
      <c r="D16" s="4">
        <f>D$9*'1'!D16/'1'!D$9</f>
        <v>117.6207949698273</v>
      </c>
      <c r="E16" s="4"/>
      <c r="F16" s="4">
        <f>F$9*'1'!F16/'1'!F$9</f>
        <v>118.14549727593206</v>
      </c>
      <c r="G16" s="4">
        <f>G$9*'1'!G16/'1'!G$9</f>
        <v>111.24434223817404</v>
      </c>
      <c r="H16" s="4">
        <f>H$9*'1'!H16/'1'!H$9</f>
        <v>109.7243182306853</v>
      </c>
      <c r="I16" s="4">
        <f>I$9*'1'!I16/'1'!I$9</f>
        <v>111.64315125703739</v>
      </c>
      <c r="J16" s="4"/>
      <c r="K16" s="4">
        <f>K$9*'1'!K16/'1'!K$9</f>
        <v>114.02666433728976</v>
      </c>
      <c r="L16" s="14">
        <f>L$9*'1'!L16/'1'!L$9</f>
        <v>113.29360361638106</v>
      </c>
      <c r="M16" s="3"/>
      <c r="N16" s="13">
        <f>N$9*'2'!C16/'2'!C$9</f>
        <v>84.252783554640089</v>
      </c>
      <c r="O16" s="4">
        <f>O$9*'2'!D16/'2'!D$9</f>
        <v>80.168655840501742</v>
      </c>
      <c r="P16" s="4"/>
      <c r="Q16" s="4">
        <f>Q$9*'2'!F16/'2'!F$9</f>
        <v>86.209966394659432</v>
      </c>
      <c r="R16" s="4">
        <f>R$9*'2'!G16/'2'!G$9</f>
        <v>91.919985715134075</v>
      </c>
      <c r="S16" s="4">
        <f>S$9*'2'!H16/'2'!H$9</f>
        <v>85.97594188222719</v>
      </c>
      <c r="T16" s="4">
        <f>T$9*'2'!I16/'2'!I$9</f>
        <v>76.14205905858276</v>
      </c>
      <c r="U16" s="4"/>
      <c r="V16" s="4">
        <f>V$9*'2'!K16/'2'!K$9</f>
        <v>86.744529810569276</v>
      </c>
      <c r="W16" s="14">
        <f>W$9*'2'!L16/'2'!L$9</f>
        <v>81.416187225640584</v>
      </c>
      <c r="X16" s="3"/>
      <c r="Y16" s="13">
        <f>Y$9*'4'!C16/'4'!C$9</f>
        <v>74.996493281918248</v>
      </c>
      <c r="Z16" s="4">
        <f>Z$9*'4'!D16/'4'!D$9</f>
        <v>68.158573372223017</v>
      </c>
      <c r="AA16" s="4"/>
      <c r="AB16" s="4">
        <f>AB$9*'4'!F16/'4'!F$9</f>
        <v>72.969320357011739</v>
      </c>
      <c r="AC16" s="4">
        <f>AC$9*'4'!G16/'4'!G$9</f>
        <v>82.628908460201487</v>
      </c>
      <c r="AD16" s="4">
        <f>AD$9*'4'!H16/'4'!H$9</f>
        <v>78.356323619592416</v>
      </c>
      <c r="AE16" s="4">
        <f>AE$9*'4'!I16/'4'!I$9</f>
        <v>68.20128077832554</v>
      </c>
      <c r="AF16" s="4"/>
      <c r="AG16" s="4">
        <f>AG$9*'4'!K16/'4'!K$9</f>
        <v>76.073899306551496</v>
      </c>
      <c r="AH16" s="14">
        <f>AH$9*'4'!L16/'4'!L$9</f>
        <v>71.8630042886805</v>
      </c>
    </row>
    <row r="17" spans="2:34" x14ac:dyDescent="0.35">
      <c r="B17" s="21">
        <v>2016</v>
      </c>
      <c r="C17" s="4">
        <f>C$9*'1'!C17/'1'!C$9</f>
        <v>114.73651305978125</v>
      </c>
      <c r="D17" s="4">
        <f>D$9*'1'!D17/'1'!D$9</f>
        <v>124.24308655704291</v>
      </c>
      <c r="E17" s="4"/>
      <c r="F17" s="4">
        <f>F$9*'1'!F17/'1'!F$9</f>
        <v>120.696013739492</v>
      </c>
      <c r="G17" s="4">
        <f>G$9*'1'!G17/'1'!G$9</f>
        <v>115.37191858840723</v>
      </c>
      <c r="H17" s="4">
        <f>H$9*'1'!H17/'1'!H$9</f>
        <v>115.14350764309067</v>
      </c>
      <c r="I17" s="4">
        <f>I$9*'1'!I17/'1'!I$9</f>
        <v>115.06105190344272</v>
      </c>
      <c r="J17" s="4"/>
      <c r="K17" s="4">
        <f>K$9*'1'!K17/'1'!K$9</f>
        <v>117.75432001522127</v>
      </c>
      <c r="L17" s="14">
        <f>L$9*'1'!L17/'1'!L$9</f>
        <v>116.92599266934752</v>
      </c>
      <c r="M17" s="3"/>
      <c r="N17" s="13">
        <f>N$9*'2'!C17/'2'!C$9</f>
        <v>85.654786628738762</v>
      </c>
      <c r="O17" s="4">
        <f>O$9*'2'!D17/'2'!D$9</f>
        <v>76.793013422685931</v>
      </c>
      <c r="P17" s="4"/>
      <c r="Q17" s="4">
        <f>Q$9*'2'!F17/'2'!F$9</f>
        <v>85.32731395499161</v>
      </c>
      <c r="R17" s="4">
        <f>R$9*'2'!G17/'2'!G$9</f>
        <v>93.023629119737606</v>
      </c>
      <c r="S17" s="4">
        <f>S$9*'2'!H17/'2'!H$9</f>
        <v>90.248785397138661</v>
      </c>
      <c r="T17" s="4">
        <f>T$9*'2'!I17/'2'!I$9</f>
        <v>71.584864155938163</v>
      </c>
      <c r="U17" s="4"/>
      <c r="V17" s="4">
        <f>V$9*'2'!K17/'2'!K$9</f>
        <v>87.496331291926623</v>
      </c>
      <c r="W17" s="14">
        <f>W$9*'2'!L17/'2'!L$9</f>
        <v>79.499917069274233</v>
      </c>
      <c r="X17" s="3"/>
      <c r="Y17" s="13">
        <f>Y$9*'4'!C17/'4'!C$9</f>
        <v>74.653468494471312</v>
      </c>
      <c r="Z17" s="4">
        <f>Z$9*'4'!D17/'4'!D$9</f>
        <v>61.808681312362964</v>
      </c>
      <c r="AA17" s="4"/>
      <c r="AB17" s="4">
        <f>AB$9*'4'!F17/'4'!F$9</f>
        <v>70.696049779374221</v>
      </c>
      <c r="AC17" s="4">
        <f>AC$9*'4'!G17/'4'!G$9</f>
        <v>80.629350935561888</v>
      </c>
      <c r="AD17" s="4">
        <f>AD$9*'4'!H17/'4'!H$9</f>
        <v>78.37939562939323</v>
      </c>
      <c r="AE17" s="4">
        <f>AE$9*'4'!I17/'4'!I$9</f>
        <v>62.214679052309528</v>
      </c>
      <c r="AF17" s="4"/>
      <c r="AG17" s="4">
        <f>AG$9*'4'!K17/'4'!K$9</f>
        <v>74.30413702071958</v>
      </c>
      <c r="AH17" s="14">
        <f>AH$9*'4'!L17/'4'!L$9</f>
        <v>67.991654596502201</v>
      </c>
    </row>
    <row r="18" spans="2:34" x14ac:dyDescent="0.35">
      <c r="B18" s="21">
        <v>2017</v>
      </c>
      <c r="C18" s="4">
        <f>C$9*'1'!C18/'1'!C$9</f>
        <v>116.89679719721623</v>
      </c>
      <c r="D18" s="4">
        <f>D$9*'1'!D18/'1'!D$9</f>
        <v>129.70032400003845</v>
      </c>
      <c r="E18" s="4"/>
      <c r="F18" s="4">
        <f>F$9*'1'!F18/'1'!F$9</f>
        <v>123.71727763032111</v>
      </c>
      <c r="G18" s="4">
        <f>G$9*'1'!G18/'1'!G$9</f>
        <v>115.61546562358959</v>
      </c>
      <c r="H18" s="4">
        <f>H$9*'1'!H18/'1'!H$9</f>
        <v>119.86520349088396</v>
      </c>
      <c r="I18" s="4">
        <f>I$9*'1'!I18/'1'!I$9</f>
        <v>118.85448702950814</v>
      </c>
      <c r="J18" s="4"/>
      <c r="K18" s="4">
        <f>K$9*'1'!K18/'1'!K$9</f>
        <v>120.38935233783596</v>
      </c>
      <c r="L18" s="14">
        <f>L$9*'1'!L18/'1'!L$9</f>
        <v>119.91729725295201</v>
      </c>
      <c r="M18" s="3"/>
      <c r="N18" s="13">
        <f>N$9*'2'!C18/'2'!C$9</f>
        <v>83.659949286772544</v>
      </c>
      <c r="O18" s="4">
        <f>O$9*'2'!D18/'2'!D$9</f>
        <v>78.862406466992226</v>
      </c>
      <c r="P18" s="4"/>
      <c r="Q18" s="4">
        <f>Q$9*'2'!F18/'2'!F$9</f>
        <v>83.874598821070833</v>
      </c>
      <c r="R18" s="4">
        <f>R$9*'2'!G18/'2'!G$9</f>
        <v>87.673128862721299</v>
      </c>
      <c r="S18" s="4">
        <f>S$9*'2'!H18/'2'!H$9</f>
        <v>88.40132984200865</v>
      </c>
      <c r="T18" s="4">
        <f>T$9*'2'!I18/'2'!I$9</f>
        <v>75.183253871210198</v>
      </c>
      <c r="U18" s="4"/>
      <c r="V18" s="4">
        <f>V$9*'2'!K18/'2'!K$9</f>
        <v>85.525342185561414</v>
      </c>
      <c r="W18" s="14">
        <f>W$9*'2'!L18/'2'!L$9</f>
        <v>80.327856535682457</v>
      </c>
      <c r="X18" s="3"/>
      <c r="Y18" s="13">
        <f>Y$9*'4'!C18/'4'!C$9</f>
        <v>71.567357953896817</v>
      </c>
      <c r="Z18" s="4">
        <f>Z$9*'4'!D18/'4'!D$9</f>
        <v>60.803553942524339</v>
      </c>
      <c r="AA18" s="4"/>
      <c r="AB18" s="4">
        <f>AB$9*'4'!F18/'4'!F$9</f>
        <v>67.795380263455229</v>
      </c>
      <c r="AC18" s="4">
        <f>AC$9*'4'!G18/'4'!G$9</f>
        <v>75.831661784903062</v>
      </c>
      <c r="AD18" s="4">
        <f>AD$9*'4'!H18/'4'!H$9</f>
        <v>73.750619251843005</v>
      </c>
      <c r="AE18" s="4">
        <f>AE$9*'4'!I18/'4'!I$9</f>
        <v>63.256554927155896</v>
      </c>
      <c r="AF18" s="4"/>
      <c r="AG18" s="4">
        <f>AG$9*'4'!K18/'4'!K$9</f>
        <v>71.040619892663486</v>
      </c>
      <c r="AH18" s="14">
        <f>AH$9*'4'!L18/'4'!L$9</f>
        <v>66.986046530251528</v>
      </c>
    </row>
    <row r="19" spans="2:34" x14ac:dyDescent="0.35">
      <c r="B19" s="21">
        <v>2018</v>
      </c>
      <c r="C19" s="4">
        <f>C$9*'1'!C19/'1'!C$9</f>
        <v>118.9661690090461</v>
      </c>
      <c r="D19" s="4">
        <f>D$9*'1'!D19/'1'!D$9</f>
        <v>135.12429615718648</v>
      </c>
      <c r="E19" s="4"/>
      <c r="F19" s="4">
        <f>F$9*'1'!F19/'1'!F$9</f>
        <v>126.05195039977649</v>
      </c>
      <c r="G19" s="4">
        <f>G$9*'1'!G19/'1'!G$9</f>
        <v>116.4614756388489</v>
      </c>
      <c r="H19" s="4">
        <f>H$9*'1'!H19/'1'!H$9</f>
        <v>121.39492684456002</v>
      </c>
      <c r="I19" s="4">
        <f>I$9*'1'!I19/'1'!I$9</f>
        <v>124.03861477791756</v>
      </c>
      <c r="J19" s="4"/>
      <c r="K19" s="4">
        <f>K$9*'1'!K19/'1'!K$9</f>
        <v>122.08826631605528</v>
      </c>
      <c r="L19" s="14">
        <f>L$9*'1'!L19/'1'!L$9</f>
        <v>122.68810520988025</v>
      </c>
      <c r="M19" s="3"/>
      <c r="N19" s="13">
        <f>N$9*'2'!C19/'2'!C$9</f>
        <v>82.167458164786524</v>
      </c>
      <c r="O19" s="4">
        <f>O$9*'2'!D19/'2'!D$9</f>
        <v>86.203101284303756</v>
      </c>
      <c r="P19" s="4"/>
      <c r="Q19" s="4">
        <f>Q$9*'2'!F19/'2'!F$9</f>
        <v>84.590716037065377</v>
      </c>
      <c r="R19" s="4">
        <f>R$9*'2'!G19/'2'!G$9</f>
        <v>90.342581347969187</v>
      </c>
      <c r="S19" s="4">
        <f>S$9*'2'!H19/'2'!H$9</f>
        <v>89.934176530862146</v>
      </c>
      <c r="T19" s="4">
        <f>T$9*'2'!I19/'2'!I$9</f>
        <v>83.285703024870656</v>
      </c>
      <c r="U19" s="4"/>
      <c r="V19" s="4">
        <f>V$9*'2'!K19/'2'!K$9</f>
        <v>86.672374158901945</v>
      </c>
      <c r="W19" s="14">
        <f>W$9*'2'!L19/'2'!L$9</f>
        <v>84.970379929046203</v>
      </c>
      <c r="X19" s="3"/>
      <c r="Y19" s="13">
        <f>Y$9*'4'!C19/'4'!C$9</f>
        <v>69.06791977014791</v>
      </c>
      <c r="Z19" s="4">
        <f>Z$9*'4'!D19/'4'!D$9</f>
        <v>63.795411880648018</v>
      </c>
      <c r="AA19" s="4"/>
      <c r="AB19" s="4">
        <f>AB$9*'4'!F19/'4'!F$9</f>
        <v>67.107820044659434</v>
      </c>
      <c r="AC19" s="4">
        <f>AC$9*'4'!G19/'4'!G$9</f>
        <v>77.572932038165732</v>
      </c>
      <c r="AD19" s="4">
        <f>AD$9*'4'!H19/'4'!H$9</f>
        <v>74.0839661660806</v>
      </c>
      <c r="AE19" s="4">
        <f>AE$9*'4'!I19/'4'!I$9</f>
        <v>67.144979951596412</v>
      </c>
      <c r="AF19" s="4"/>
      <c r="AG19" s="4">
        <f>AG$9*'4'!K19/'4'!K$9</f>
        <v>70.991567637244799</v>
      </c>
      <c r="AH19" s="14">
        <f>AH$9*'4'!L19/'4'!L$9</f>
        <v>69.257227327530217</v>
      </c>
    </row>
    <row r="20" spans="2:34" x14ac:dyDescent="0.35">
      <c r="B20" s="21">
        <v>2019</v>
      </c>
      <c r="C20" s="4">
        <f>C$9*'1'!C20/'1'!C$9</f>
        <v>122.06908047209456</v>
      </c>
      <c r="D20" s="4">
        <f>D$9*'1'!D20/'1'!D$9</f>
        <v>137.80545255851069</v>
      </c>
      <c r="E20" s="4"/>
      <c r="F20" s="4">
        <f>F$9*'1'!F20/'1'!F$9</f>
        <v>127.04236617280095</v>
      </c>
      <c r="G20" s="4">
        <f>G$9*'1'!G20/'1'!G$9</f>
        <v>116.46689161598142</v>
      </c>
      <c r="H20" s="4">
        <f>H$9*'1'!H20/'1'!H$9</f>
        <v>121.50002310912127</v>
      </c>
      <c r="I20" s="4">
        <f>I$9*'1'!I20/'1'!I$9</f>
        <v>132.66517018013221</v>
      </c>
      <c r="J20" s="4"/>
      <c r="K20" s="4">
        <f>K$9*'1'!K20/'1'!K$9</f>
        <v>122.56990515319418</v>
      </c>
      <c r="L20" s="14">
        <f>L$9*'1'!L20/'1'!L$9</f>
        <v>125.67475165885213</v>
      </c>
      <c r="M20" s="3"/>
      <c r="N20" s="13">
        <f>N$9*'2'!C20/'2'!C$9</f>
        <v>80.280207064464619</v>
      </c>
      <c r="O20" s="4">
        <f>O$9*'2'!D20/'2'!D$9</f>
        <v>76.035292392486951</v>
      </c>
      <c r="P20" s="4"/>
      <c r="Q20" s="4">
        <f>Q$9*'2'!F20/'2'!F$9</f>
        <v>79.083036366323711</v>
      </c>
      <c r="R20" s="4">
        <f>R$9*'2'!G20/'2'!G$9</f>
        <v>82.667962728839186</v>
      </c>
      <c r="S20" s="4">
        <f>S$9*'2'!H20/'2'!H$9</f>
        <v>86.788517164660931</v>
      </c>
      <c r="T20" s="4">
        <f>T$9*'2'!I20/'2'!I$9</f>
        <v>73.116619248680905</v>
      </c>
      <c r="U20" s="4"/>
      <c r="V20" s="4">
        <f>V$9*'2'!K20/'2'!K$9</f>
        <v>81.590586357277758</v>
      </c>
      <c r="W20" s="14">
        <f>W$9*'2'!L20/'2'!L$9</f>
        <v>77.331937515066286</v>
      </c>
      <c r="X20" s="3"/>
      <c r="Y20" s="13">
        <f>Y$9*'4'!C20/'4'!C$9</f>
        <v>65.766209390605667</v>
      </c>
      <c r="Z20" s="4">
        <f>Z$9*'4'!D20/'4'!D$9</f>
        <v>55.175822858100041</v>
      </c>
      <c r="AA20" s="4"/>
      <c r="AB20" s="4">
        <f>AB$9*'4'!F20/'4'!F$9</f>
        <v>62.249341498218207</v>
      </c>
      <c r="AC20" s="4">
        <f>AC$9*'4'!G20/'4'!G$9</f>
        <v>70.979796560051412</v>
      </c>
      <c r="AD20" s="4">
        <f>AD$9*'4'!H20/'4'!H$9</f>
        <v>71.430864738778425</v>
      </c>
      <c r="AE20" s="4">
        <f>AE$9*'4'!I20/'4'!I$9</f>
        <v>55.113651269133747</v>
      </c>
      <c r="AF20" s="4"/>
      <c r="AG20" s="4">
        <f>AG$9*'4'!K20/'4'!K$9</f>
        <v>66.566573789301415</v>
      </c>
      <c r="AH20" s="14">
        <f>AH$9*'4'!L20/'4'!L$9</f>
        <v>61.533391945731594</v>
      </c>
    </row>
    <row r="21" spans="2:34" x14ac:dyDescent="0.35">
      <c r="B21" s="21">
        <v>2020</v>
      </c>
      <c r="C21" s="4">
        <f>C$9*'1'!C21/'1'!C$9</f>
        <v>119.7085122067767</v>
      </c>
      <c r="D21" s="4">
        <f>D$9*'1'!D21/'1'!D$9</f>
        <v>129.12103372356484</v>
      </c>
      <c r="E21" s="4"/>
      <c r="F21" s="4">
        <f>F$9*'1'!F21/'1'!F$9</f>
        <v>123.23409453844236</v>
      </c>
      <c r="G21" s="4">
        <f>G$9*'1'!G21/'1'!G$9</f>
        <v>114.64970233617744</v>
      </c>
      <c r="H21" s="4">
        <f>H$9*'1'!H21/'1'!H$9</f>
        <v>123.56185909866389</v>
      </c>
      <c r="I21" s="4">
        <f>I$9*'1'!I21/'1'!I$9</f>
        <v>125.46423295457757</v>
      </c>
      <c r="J21" s="4"/>
      <c r="K21" s="4">
        <f>K$9*'1'!K21/'1'!K$9</f>
        <v>120.80949361655344</v>
      </c>
      <c r="L21" s="14">
        <f>L$9*'1'!L21/'1'!L$9</f>
        <v>122.24108071504452</v>
      </c>
      <c r="M21" s="3"/>
      <c r="N21" s="13">
        <f>N$9*'2'!C21/'2'!C$9</f>
        <v>72.088987396665146</v>
      </c>
      <c r="O21" s="4">
        <f>O$9*'2'!D21/'2'!D$9</f>
        <v>62.482831569882826</v>
      </c>
      <c r="P21" s="4"/>
      <c r="Q21" s="4">
        <f>Q$9*'2'!F21/'2'!F$9</f>
        <v>71.738876489891197</v>
      </c>
      <c r="R21" s="4">
        <f>R$9*'2'!G21/'2'!G$9</f>
        <v>79.858790079024459</v>
      </c>
      <c r="S21" s="4">
        <f>S$9*'2'!H21/'2'!H$9</f>
        <v>73.877695734650658</v>
      </c>
      <c r="T21" s="4">
        <f>T$9*'2'!I21/'2'!I$9</f>
        <v>57.730553301821253</v>
      </c>
      <c r="U21" s="4"/>
      <c r="V21" s="4">
        <f>V$9*'2'!K21/'2'!K$9</f>
        <v>73.182685635897059</v>
      </c>
      <c r="W21" s="14">
        <f>W$9*'2'!L21/'2'!L$9</f>
        <v>65.417113189666566</v>
      </c>
      <c r="X21" s="3"/>
      <c r="Y21" s="13">
        <f>Y$9*'4'!C21/'4'!C$9</f>
        <v>60.220435512675422</v>
      </c>
      <c r="Z21" s="4">
        <f>Z$9*'4'!D21/'4'!D$9</f>
        <v>48.390900977181069</v>
      </c>
      <c r="AA21" s="4"/>
      <c r="AB21" s="4">
        <f>AB$9*'4'!F21/'4'!F$9</f>
        <v>58.213497456673849</v>
      </c>
      <c r="AC21" s="4">
        <f>AC$9*'4'!G21/'4'!G$9</f>
        <v>69.654598705246883</v>
      </c>
      <c r="AD21" s="4">
        <f>AD$9*'4'!H21/'4'!H$9</f>
        <v>59.790048703993257</v>
      </c>
      <c r="AE21" s="4">
        <f>AE$9*'4'!I21/'4'!I$9</f>
        <v>46.013554574331735</v>
      </c>
      <c r="AF21" s="4"/>
      <c r="AG21" s="4">
        <f>AG$9*'4'!K21/'4'!K$9</f>
        <v>60.57693269386364</v>
      </c>
      <c r="AH21" s="14">
        <f>AH$9*'4'!L21/'4'!L$9</f>
        <v>53.514835444035391</v>
      </c>
    </row>
    <row r="22" spans="2:34" x14ac:dyDescent="0.35">
      <c r="B22" s="21">
        <v>2021</v>
      </c>
      <c r="C22" s="4">
        <f>C$9*'1'!C22/'1'!C$9</f>
        <v>125.96431661369617</v>
      </c>
      <c r="D22" s="4">
        <f>D$9*'1'!D22/'1'!D$9</f>
        <v>146.40276633860728</v>
      </c>
      <c r="E22" s="4"/>
      <c r="F22" s="4">
        <f>F$9*'1'!F22/'1'!F$9</f>
        <v>130.20047715699889</v>
      </c>
      <c r="G22" s="4">
        <f>G$9*'1'!G22/'1'!G$9</f>
        <v>118.58728964731672</v>
      </c>
      <c r="H22" s="4">
        <f>H$9*'1'!H22/'1'!H$9</f>
        <v>131.91861972232883</v>
      </c>
      <c r="I22" s="4">
        <f>I$9*'1'!I22/'1'!I$9</f>
        <v>139.96545873980915</v>
      </c>
      <c r="J22" s="4"/>
      <c r="K22" s="4">
        <f>K$9*'1'!K22/'1'!K$9</f>
        <v>127.23887509168156</v>
      </c>
      <c r="L22" s="14">
        <f>L$9*'1'!L22/'1'!L$9</f>
        <v>131.15299608438593</v>
      </c>
      <c r="M22" s="3"/>
      <c r="N22" s="13">
        <f>N$9*'2'!C22/'2'!C$9</f>
        <v>75.083998038666664</v>
      </c>
      <c r="O22" s="4">
        <f>O$9*'2'!D22/'2'!D$9</f>
        <v>71.078034720350772</v>
      </c>
      <c r="P22" s="4"/>
      <c r="Q22" s="4">
        <f>Q$9*'2'!F22/'2'!F$9</f>
        <v>76.793726240247352</v>
      </c>
      <c r="R22" s="4">
        <f>R$9*'2'!G22/'2'!G$9</f>
        <v>78.988415573533658</v>
      </c>
      <c r="S22" s="4">
        <f>S$9*'2'!H22/'2'!H$9</f>
        <v>79.522570589924499</v>
      </c>
      <c r="T22" s="4">
        <f>T$9*'2'!I22/'2'!I$9</f>
        <v>66.880255813402627</v>
      </c>
      <c r="U22" s="4"/>
      <c r="V22" s="4">
        <f>V$9*'2'!K22/'2'!K$9</f>
        <v>77.778853068511836</v>
      </c>
      <c r="W22" s="14">
        <f>W$9*'2'!L22/'2'!L$9</f>
        <v>72.301690129072128</v>
      </c>
      <c r="X22" s="3"/>
      <c r="Y22" s="13">
        <f>Y$9*'4'!C22/'4'!C$9</f>
        <v>59.607355525082674</v>
      </c>
      <c r="Z22" s="4">
        <f>Z$9*'4'!D22/'4'!D$9</f>
        <v>48.54965278180476</v>
      </c>
      <c r="AA22" s="4"/>
      <c r="AB22" s="4">
        <f>AB$9*'4'!F22/'4'!F$9</f>
        <v>58.981140405228807</v>
      </c>
      <c r="AC22" s="4">
        <f>AC$9*'4'!G22/'4'!G$9</f>
        <v>66.607826022880133</v>
      </c>
      <c r="AD22" s="4">
        <f>AD$9*'4'!H22/'4'!H$9</f>
        <v>60.281536266304897</v>
      </c>
      <c r="AE22" s="4">
        <f>AE$9*'4'!I22/'4'!I$9</f>
        <v>47.783400572944693</v>
      </c>
      <c r="AF22" s="4"/>
      <c r="AG22" s="4">
        <f>AG$9*'4'!K22/'4'!K$9</f>
        <v>61.128214951970094</v>
      </c>
      <c r="AH22" s="14">
        <f>AH$9*'4'!L22/'4'!L$9</f>
        <v>55.127745676928392</v>
      </c>
    </row>
    <row r="23" spans="2:34" x14ac:dyDescent="0.35">
      <c r="B23" s="21">
        <v>2022</v>
      </c>
      <c r="C23" s="4">
        <f>C$9*'1'!C23/'1'!C$9</f>
        <v>127.54571824916282</v>
      </c>
      <c r="D23" s="4">
        <f>D$9*'1'!D23/'1'!D$9</f>
        <v>160.75209029698402</v>
      </c>
      <c r="E23" s="4"/>
      <c r="F23" s="4">
        <f>F$9*'1'!F23/'1'!F$9</f>
        <v>133.81673555586599</v>
      </c>
      <c r="G23" s="4">
        <f>G$9*'1'!G23/'1'!G$9</f>
        <v>119.39306668959144</v>
      </c>
      <c r="H23" s="4">
        <f>H$9*'1'!H23/'1'!H$9</f>
        <v>132.18276702589628</v>
      </c>
      <c r="I23" s="4">
        <f>I$9*'1'!I23/'1'!I$9</f>
        <v>148.43823997811785</v>
      </c>
      <c r="J23" s="4"/>
      <c r="K23" s="4">
        <f>K$9*'1'!K23/'1'!K$9</f>
        <v>129.19708285704101</v>
      </c>
      <c r="L23" s="14">
        <f>L$9*'1'!L23/'1'!L$9</f>
        <v>135.11479173271485</v>
      </c>
      <c r="M23" s="3"/>
      <c r="N23" s="13">
        <f>N$9*'2'!C23/'2'!C$9</f>
        <v>73.321693225143335</v>
      </c>
      <c r="O23" s="4">
        <f>O$9*'2'!D23/'2'!D$9</f>
        <v>74.460911687151153</v>
      </c>
      <c r="P23" s="4"/>
      <c r="Q23" s="4">
        <f>Q$9*'2'!F23/'2'!F$9</f>
        <v>78.057756434324531</v>
      </c>
      <c r="R23" s="4">
        <f>R$9*'2'!G23/'2'!G$9</f>
        <v>77.514190723262132</v>
      </c>
      <c r="S23" s="4">
        <f>S$9*'2'!H23/'2'!H$9</f>
        <v>87.730051275797408</v>
      </c>
      <c r="T23" s="4">
        <f>T$9*'2'!I23/'2'!I$9</f>
        <v>67.616620992860902</v>
      </c>
      <c r="U23" s="4"/>
      <c r="V23" s="4">
        <f>V$9*'2'!K23/'2'!K$9</f>
        <v>80.676012113340548</v>
      </c>
      <c r="W23" s="14">
        <f>W$9*'2'!L23/'2'!L$9</f>
        <v>74.112927763689498</v>
      </c>
      <c r="X23" s="3"/>
      <c r="Y23" s="13">
        <f>Y$9*'4'!C23/'4'!C$9</f>
        <v>57.486597144647455</v>
      </c>
      <c r="Z23" s="4">
        <f>Z$9*'4'!D23/'4'!D$9</f>
        <v>46.320338074352357</v>
      </c>
      <c r="AA23" s="4"/>
      <c r="AB23" s="4">
        <f>AB$9*'4'!F23/'4'!F$9</f>
        <v>58.331834288198486</v>
      </c>
      <c r="AC23" s="4">
        <f>AC$9*'4'!G23/'4'!G$9</f>
        <v>64.923527699301275</v>
      </c>
      <c r="AD23" s="4">
        <f>AD$9*'4'!H23/'4'!H$9</f>
        <v>66.370263877597594</v>
      </c>
      <c r="AE23" s="4">
        <f>AE$9*'4'!I23/'4'!I$9</f>
        <v>45.552022849926459</v>
      </c>
      <c r="AF23" s="4"/>
      <c r="AG23" s="4">
        <f>AG$9*'4'!K23/'4'!K$9</f>
        <v>62.444143729320935</v>
      </c>
      <c r="AH23" s="14">
        <f>AH$9*'4'!L23/'4'!L$9</f>
        <v>54.851824003326207</v>
      </c>
    </row>
    <row r="24" spans="2:34" x14ac:dyDescent="0.35">
      <c r="B24" s="25">
        <v>2023</v>
      </c>
      <c r="C24" s="16">
        <f>C$9*'1'!C24/'1'!C$9</f>
        <v>127.28544679217042</v>
      </c>
      <c r="D24" s="16">
        <f>D$9*'1'!D24/'1'!D$9</f>
        <v>159.78861481170503</v>
      </c>
      <c r="E24" s="16"/>
      <c r="F24" s="16">
        <f>F$9*'1'!F24/'1'!F$9</f>
        <v>131.66383166383167</v>
      </c>
      <c r="G24" s="16">
        <f>G$9*'1'!G24/'1'!G$9</f>
        <v>120.61424058114294</v>
      </c>
      <c r="H24" s="16">
        <f>H$9*'1'!H24/'1'!H$9</f>
        <v>132.35809492423223</v>
      </c>
      <c r="I24" s="16">
        <f>I$9*'1'!I24/'1'!I$9</f>
        <v>152.24269530336065</v>
      </c>
      <c r="J24" s="16"/>
      <c r="K24" s="16">
        <f>K$9*'1'!K24/'1'!K$9</f>
        <v>128.6109985747627</v>
      </c>
      <c r="L24" s="17">
        <f>L$9*'1'!L24/'1'!L$9</f>
        <v>135.87903867225086</v>
      </c>
      <c r="M24" s="3"/>
      <c r="N24" s="15">
        <f>N$9*'2'!C24/'2'!C$9</f>
        <v>72.227793331614208</v>
      </c>
      <c r="O24" s="16">
        <f>O$9*'2'!D24/'2'!D$9</f>
        <v>69.219374334426718</v>
      </c>
      <c r="P24" s="16"/>
      <c r="Q24" s="16">
        <f>Q$9*'2'!F24/'2'!F$9</f>
        <v>72.965895322416557</v>
      </c>
      <c r="R24" s="16">
        <f>R$9*'2'!G24/'2'!G$9</f>
        <v>75.845448869928092</v>
      </c>
      <c r="S24" s="16">
        <f>S$9*'2'!H24/'2'!H$9</f>
        <v>72.600043453383975</v>
      </c>
      <c r="T24" s="16">
        <f>T$9*'2'!I24/'2'!I$9</f>
        <v>67.140532676089308</v>
      </c>
      <c r="U24" s="16"/>
      <c r="V24" s="16">
        <f>V$9*'2'!K24/'2'!K$9</f>
        <v>73.166925307746979</v>
      </c>
      <c r="W24" s="17">
        <f>W$9*'2'!L24/'2'!L$9</f>
        <v>70.138321385383747</v>
      </c>
      <c r="X24" s="3"/>
      <c r="Y24" s="15">
        <f>Y$9*'4'!C24/'4'!C$9</f>
        <v>56.744738029278835</v>
      </c>
      <c r="Z24" s="16">
        <f>Z$9*'4'!D24/'4'!D$9</f>
        <v>43.319340627612839</v>
      </c>
      <c r="AA24" s="16"/>
      <c r="AB24" s="16">
        <f>AB$9*'4'!F24/'4'!F$9</f>
        <v>55.418328936921299</v>
      </c>
      <c r="AC24" s="16">
        <f>AC$9*'4'!G24/'4'!G$9</f>
        <v>62.882665019064035</v>
      </c>
      <c r="AD24" s="16">
        <f>AD$9*'4'!H24/'4'!H$9</f>
        <v>54.851230289272088</v>
      </c>
      <c r="AE24" s="16">
        <f>AE$9*'4'!I24/'4'!I$9</f>
        <v>44.100987927403843</v>
      </c>
      <c r="AF24" s="16"/>
      <c r="AG24" s="16">
        <f>AG$9*'4'!K24/'4'!K$9</f>
        <v>56.890099694867395</v>
      </c>
      <c r="AH24" s="17">
        <f>AH$9*'4'!L24/'4'!L$9</f>
        <v>51.618205479479414</v>
      </c>
    </row>
    <row r="25" spans="2:34" x14ac:dyDescent="0.35">
      <c r="B25" s="2"/>
      <c r="C25" s="4"/>
      <c r="D25" s="4"/>
      <c r="E25" s="4"/>
      <c r="F25" s="4"/>
      <c r="G25" s="4"/>
      <c r="H25" s="4"/>
      <c r="I25" s="4"/>
      <c r="J25" s="4"/>
      <c r="K25" s="4"/>
      <c r="L25" s="4"/>
      <c r="M25" s="3"/>
      <c r="N25" s="4"/>
      <c r="O25" s="4"/>
      <c r="P25" s="4"/>
      <c r="Q25" s="4"/>
      <c r="R25" s="4"/>
      <c r="S25" s="4"/>
      <c r="T25" s="4"/>
      <c r="U25" s="4"/>
      <c r="V25" s="4"/>
      <c r="W25" s="4"/>
      <c r="X25" s="3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2:34" x14ac:dyDescent="0.35">
      <c r="B26" t="s">
        <v>42</v>
      </c>
      <c r="C26" s="2"/>
      <c r="D26" s="2"/>
      <c r="E26" s="2"/>
      <c r="F26" s="2"/>
      <c r="G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2:34" x14ac:dyDescent="0.35">
      <c r="B27" t="s">
        <v>40</v>
      </c>
      <c r="C27" s="2"/>
      <c r="D27" s="2"/>
      <c r="E27" s="2"/>
      <c r="F27" s="2"/>
      <c r="G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2:34" x14ac:dyDescent="0.35">
      <c r="C28" s="2"/>
      <c r="D28" s="2"/>
      <c r="E28" s="2"/>
      <c r="F28" s="2"/>
      <c r="G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:34" x14ac:dyDescent="0.35">
      <c r="B29" t="s">
        <v>41</v>
      </c>
      <c r="C29" s="2"/>
      <c r="D29" s="2"/>
      <c r="E29" s="2"/>
      <c r="F29" s="2"/>
      <c r="G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2:34" x14ac:dyDescent="0.35">
      <c r="B30" t="s">
        <v>43</v>
      </c>
      <c r="C30" s="2"/>
      <c r="D30" s="2"/>
      <c r="E30" s="2"/>
      <c r="F30" s="2"/>
      <c r="G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2:34" x14ac:dyDescent="0.35">
      <c r="C31" s="2"/>
      <c r="D31" s="2"/>
      <c r="E31" s="2"/>
      <c r="F31" s="2"/>
      <c r="G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2:34" x14ac:dyDescent="0.35">
      <c r="G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2:34" x14ac:dyDescent="0.35">
      <c r="B33" s="78"/>
      <c r="F33" s="8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2:34" x14ac:dyDescent="0.35">
      <c r="B34" s="71"/>
      <c r="F34" s="8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2:34" x14ac:dyDescent="0.35">
      <c r="B35" s="71"/>
      <c r="F35" s="8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2:34" x14ac:dyDescent="0.35">
      <c r="B36" s="71"/>
      <c r="F36" s="83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2:34" x14ac:dyDescent="0.35">
      <c r="B37" s="79" t="s">
        <v>49</v>
      </c>
      <c r="F37" s="79" t="s">
        <v>59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2:34" x14ac:dyDescent="0.35">
      <c r="B38" s="73">
        <v>45951</v>
      </c>
      <c r="F38" s="73">
        <v>45951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2:34" x14ac:dyDescent="0.35">
      <c r="B39" s="80"/>
      <c r="F39" s="80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4" x14ac:dyDescent="0.35">
      <c r="B40" s="79" t="s">
        <v>50</v>
      </c>
      <c r="F40" s="79" t="s">
        <v>60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4" x14ac:dyDescent="0.35">
      <c r="B41" s="80" t="s">
        <v>66</v>
      </c>
      <c r="F41" s="80" t="s">
        <v>69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4" x14ac:dyDescent="0.35">
      <c r="B42" s="80"/>
      <c r="F42" s="76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2:34" x14ac:dyDescent="0.35">
      <c r="B43" s="79" t="s">
        <v>52</v>
      </c>
      <c r="F43" s="79" t="s">
        <v>62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2:34" x14ac:dyDescent="0.35">
      <c r="B44" s="81" t="s">
        <v>67</v>
      </c>
      <c r="C44" s="124"/>
      <c r="D44" s="124"/>
      <c r="E44" s="124"/>
      <c r="F44" s="81" t="s">
        <v>70</v>
      </c>
      <c r="G44" s="12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2:34" x14ac:dyDescent="0.35">
      <c r="B45" s="81" t="s">
        <v>88</v>
      </c>
      <c r="C45" s="124"/>
      <c r="D45" s="124"/>
      <c r="E45" s="124"/>
      <c r="F45" s="81" t="s">
        <v>89</v>
      </c>
      <c r="G45" s="12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2:34" x14ac:dyDescent="0.35">
      <c r="B46" s="81" t="s">
        <v>68</v>
      </c>
      <c r="C46" s="124"/>
      <c r="D46" s="124"/>
      <c r="E46" s="124"/>
      <c r="F46" s="81" t="s">
        <v>71</v>
      </c>
      <c r="G46" s="12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2:34" x14ac:dyDescent="0.35">
      <c r="B47" s="71" t="s">
        <v>72</v>
      </c>
      <c r="C47" s="124"/>
      <c r="D47" s="124"/>
      <c r="E47" s="124"/>
      <c r="F47" s="81" t="s">
        <v>73</v>
      </c>
      <c r="G47" s="12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2:34" x14ac:dyDescent="0.35">
      <c r="C48" s="124"/>
      <c r="D48" s="124"/>
      <c r="E48" s="124"/>
      <c r="F48" s="124"/>
      <c r="G48" s="12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2:34" x14ac:dyDescent="0.35">
      <c r="B49" s="81" t="s">
        <v>84</v>
      </c>
      <c r="C49" s="124"/>
      <c r="D49" s="124"/>
      <c r="E49" s="124"/>
      <c r="F49" s="81" t="s">
        <v>84</v>
      </c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2:34" x14ac:dyDescent="0.35">
      <c r="B50" s="81" t="s">
        <v>86</v>
      </c>
      <c r="C50" s="124"/>
      <c r="D50" s="124"/>
      <c r="E50" s="124"/>
      <c r="F50" s="81" t="s">
        <v>87</v>
      </c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2:34" x14ac:dyDescent="0.35">
      <c r="B51" s="81" t="s">
        <v>85</v>
      </c>
      <c r="F51" s="81" t="s">
        <v>85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2:34" x14ac:dyDescent="0.35">
      <c r="B52" s="71" t="s">
        <v>72</v>
      </c>
      <c r="F52" s="71" t="s">
        <v>72</v>
      </c>
    </row>
  </sheetData>
  <mergeCells count="12">
    <mergeCell ref="Q5:T5"/>
    <mergeCell ref="N6:O6"/>
    <mergeCell ref="Q6:T6"/>
    <mergeCell ref="Y5:Z5"/>
    <mergeCell ref="AB5:AE5"/>
    <mergeCell ref="Y6:Z6"/>
    <mergeCell ref="AB6:AE6"/>
    <mergeCell ref="C5:D5"/>
    <mergeCell ref="F5:I5"/>
    <mergeCell ref="C6:D6"/>
    <mergeCell ref="F6:I6"/>
    <mergeCell ref="N5:O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1</vt:i4>
      </vt:variant>
    </vt:vector>
  </HeadingPairs>
  <TitlesOfParts>
    <vt:vector size="7" baseType="lpstr">
      <vt:lpstr>Innehåll-Content</vt:lpstr>
      <vt:lpstr>1</vt:lpstr>
      <vt:lpstr>2</vt:lpstr>
      <vt:lpstr>3</vt:lpstr>
      <vt:lpstr>4</vt:lpstr>
      <vt:lpstr>5</vt:lpstr>
      <vt:lpstr>'Innehåll-Content'!Utskriftsområde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 Nils RM/MEM-S</dc:creator>
  <cp:lastModifiedBy>Snölilja Emma ESA/MS/MEM-Ö</cp:lastModifiedBy>
  <dcterms:created xsi:type="dcterms:W3CDTF">2019-11-14T09:24:41Z</dcterms:created>
  <dcterms:modified xsi:type="dcterms:W3CDTF">2025-10-16T15:38:36Z</dcterms:modified>
</cp:coreProperties>
</file>